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ximelebourgeois/Desktop/experience_of_trust_final/Results/"/>
    </mc:Choice>
  </mc:AlternateContent>
  <xr:revisionPtr revIDLastSave="0" documentId="13_ncr:1_{3D8B333D-BD8C-0449-9C98-9F2F238F0AE3}" xr6:coauthVersionLast="47" xr6:coauthVersionMax="47" xr10:uidLastSave="{00000000-0000-0000-0000-000000000000}"/>
  <bookViews>
    <workbookView xWindow="240" yWindow="4040" windowWidth="27640" windowHeight="15560" activeTab="2" xr2:uid="{00000000-000D-0000-FFFF-FFFF00000000}"/>
  </bookViews>
  <sheets>
    <sheet name="Raw Data - STAIS PANAS Modif." sheetId="1" r:id="rId1"/>
    <sheet name="Demographic Data" sheetId="4" r:id="rId2"/>
    <sheet name="Cleaned Data" sheetId="2" r:id="rId3"/>
  </sheets>
  <definedNames>
    <definedName name="_xlnm._FilterDatabase" localSheetId="2" hidden="1">'Cleaned Data'!$A$1:$Z$1</definedName>
    <definedName name="_xlnm._FilterDatabase" localSheetId="0" hidden="1">'Raw Data - STAIS PANAS Modif.'!$A$1:$BZ$1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6" i="2" l="1"/>
  <c r="I147" i="2"/>
  <c r="R147" i="2" s="1"/>
  <c r="I148" i="2"/>
  <c r="I149" i="2"/>
  <c r="R149" i="2" s="1"/>
  <c r="I150" i="2"/>
  <c r="I151" i="2"/>
  <c r="R151" i="2" s="1"/>
  <c r="I152" i="2"/>
  <c r="I153" i="2"/>
  <c r="R153" i="2" s="1"/>
  <c r="I154" i="2"/>
  <c r="I155" i="2"/>
  <c r="R155" i="2" s="1"/>
  <c r="I156" i="2"/>
  <c r="I157" i="2"/>
  <c r="R157" i="2" s="1"/>
  <c r="I158" i="2"/>
  <c r="I159" i="2"/>
  <c r="R159" i="2" s="1"/>
  <c r="I160" i="2"/>
  <c r="R160" i="2" s="1"/>
  <c r="I161" i="2"/>
  <c r="R161" i="2" s="1"/>
  <c r="I162" i="2"/>
  <c r="I163" i="2"/>
  <c r="R163" i="2" s="1"/>
  <c r="I164" i="2"/>
  <c r="I165" i="2"/>
  <c r="R165" i="2" s="1"/>
  <c r="I166" i="2"/>
  <c r="I167" i="2"/>
  <c r="R167" i="2" s="1"/>
  <c r="I168" i="2"/>
  <c r="I169" i="2"/>
  <c r="R169" i="2" s="1"/>
  <c r="I170" i="2"/>
  <c r="I171" i="2"/>
  <c r="R171" i="2" s="1"/>
  <c r="I172" i="2"/>
  <c r="I173" i="2"/>
  <c r="R173" i="2" s="1"/>
  <c r="I174" i="2"/>
  <c r="I175" i="2"/>
  <c r="R175" i="2" s="1"/>
  <c r="I176" i="2"/>
  <c r="I177" i="2"/>
  <c r="R177" i="2" s="1"/>
  <c r="I178" i="2"/>
  <c r="I179" i="2"/>
  <c r="R179" i="2" s="1"/>
  <c r="I180" i="2"/>
  <c r="I181" i="2"/>
  <c r="R181" i="2" s="1"/>
  <c r="S147" i="2"/>
  <c r="R148" i="2"/>
  <c r="S148" i="2"/>
  <c r="R150" i="2"/>
  <c r="S150" i="2"/>
  <c r="S151" i="2"/>
  <c r="R152" i="2"/>
  <c r="S152" i="2"/>
  <c r="R154" i="2"/>
  <c r="S154" i="2"/>
  <c r="S155" i="2"/>
  <c r="R156" i="2"/>
  <c r="S156" i="2"/>
  <c r="R158" i="2"/>
  <c r="S158" i="2"/>
  <c r="S159" i="2"/>
  <c r="R162" i="2"/>
  <c r="S162" i="2"/>
  <c r="S163" i="2"/>
  <c r="R164" i="2"/>
  <c r="S164" i="2"/>
  <c r="R166" i="2"/>
  <c r="S166" i="2"/>
  <c r="S167" i="2"/>
  <c r="R168" i="2"/>
  <c r="S168" i="2"/>
  <c r="R170" i="2"/>
  <c r="S170" i="2"/>
  <c r="S171" i="2"/>
  <c r="R172" i="2"/>
  <c r="S172" i="2"/>
  <c r="R174" i="2"/>
  <c r="S174" i="2"/>
  <c r="S175" i="2"/>
  <c r="R176" i="2"/>
  <c r="S176" i="2"/>
  <c r="R178" i="2"/>
  <c r="S178" i="2"/>
  <c r="S179" i="2"/>
  <c r="R180" i="2"/>
  <c r="S180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O181" i="2"/>
  <c r="N181" i="2"/>
  <c r="M181" i="2"/>
  <c r="L181" i="2"/>
  <c r="K181" i="2"/>
  <c r="J181" i="2"/>
  <c r="H181" i="2"/>
  <c r="G181" i="2"/>
  <c r="F181" i="2"/>
  <c r="E181" i="2"/>
  <c r="D181" i="2"/>
  <c r="C181" i="2"/>
  <c r="B181" i="2"/>
  <c r="A181" i="2"/>
  <c r="O180" i="2"/>
  <c r="N180" i="2"/>
  <c r="M180" i="2"/>
  <c r="L180" i="2"/>
  <c r="K180" i="2"/>
  <c r="J180" i="2"/>
  <c r="H180" i="2"/>
  <c r="G180" i="2"/>
  <c r="F180" i="2"/>
  <c r="E180" i="2"/>
  <c r="D180" i="2"/>
  <c r="C180" i="2"/>
  <c r="B180" i="2"/>
  <c r="A180" i="2"/>
  <c r="O179" i="2"/>
  <c r="N179" i="2"/>
  <c r="M179" i="2"/>
  <c r="L179" i="2"/>
  <c r="K179" i="2"/>
  <c r="J179" i="2"/>
  <c r="H179" i="2"/>
  <c r="G179" i="2"/>
  <c r="F179" i="2"/>
  <c r="E179" i="2"/>
  <c r="D179" i="2"/>
  <c r="C179" i="2"/>
  <c r="B179" i="2"/>
  <c r="A179" i="2"/>
  <c r="O178" i="2"/>
  <c r="N178" i="2"/>
  <c r="M178" i="2"/>
  <c r="L178" i="2"/>
  <c r="K178" i="2"/>
  <c r="J178" i="2"/>
  <c r="H178" i="2"/>
  <c r="G178" i="2"/>
  <c r="F178" i="2"/>
  <c r="E178" i="2"/>
  <c r="D178" i="2"/>
  <c r="C178" i="2"/>
  <c r="B178" i="2"/>
  <c r="A178" i="2"/>
  <c r="O177" i="2"/>
  <c r="N177" i="2"/>
  <c r="M177" i="2"/>
  <c r="L177" i="2"/>
  <c r="K177" i="2"/>
  <c r="J177" i="2"/>
  <c r="H177" i="2"/>
  <c r="G177" i="2"/>
  <c r="F177" i="2"/>
  <c r="E177" i="2"/>
  <c r="D177" i="2"/>
  <c r="C177" i="2"/>
  <c r="B177" i="2"/>
  <c r="A177" i="2"/>
  <c r="O176" i="2"/>
  <c r="N176" i="2"/>
  <c r="M176" i="2"/>
  <c r="L176" i="2"/>
  <c r="K176" i="2"/>
  <c r="J176" i="2"/>
  <c r="H176" i="2"/>
  <c r="G176" i="2"/>
  <c r="F176" i="2"/>
  <c r="E176" i="2"/>
  <c r="D176" i="2"/>
  <c r="C176" i="2"/>
  <c r="B176" i="2"/>
  <c r="A176" i="2"/>
  <c r="O175" i="2"/>
  <c r="N175" i="2"/>
  <c r="M175" i="2"/>
  <c r="L175" i="2"/>
  <c r="K175" i="2"/>
  <c r="J175" i="2"/>
  <c r="H175" i="2"/>
  <c r="G175" i="2"/>
  <c r="F175" i="2"/>
  <c r="E175" i="2"/>
  <c r="D175" i="2"/>
  <c r="C175" i="2"/>
  <c r="B175" i="2"/>
  <c r="A175" i="2"/>
  <c r="O174" i="2"/>
  <c r="N174" i="2"/>
  <c r="M174" i="2"/>
  <c r="L174" i="2"/>
  <c r="K174" i="2"/>
  <c r="J174" i="2"/>
  <c r="H174" i="2"/>
  <c r="G174" i="2"/>
  <c r="F174" i="2"/>
  <c r="E174" i="2"/>
  <c r="D174" i="2"/>
  <c r="C174" i="2"/>
  <c r="B174" i="2"/>
  <c r="A174" i="2"/>
  <c r="O173" i="2"/>
  <c r="N173" i="2"/>
  <c r="M173" i="2"/>
  <c r="L173" i="2"/>
  <c r="K173" i="2"/>
  <c r="J173" i="2"/>
  <c r="H173" i="2"/>
  <c r="G173" i="2"/>
  <c r="F173" i="2"/>
  <c r="E173" i="2"/>
  <c r="D173" i="2"/>
  <c r="C173" i="2"/>
  <c r="B173" i="2"/>
  <c r="A173" i="2"/>
  <c r="O172" i="2"/>
  <c r="N172" i="2"/>
  <c r="M172" i="2"/>
  <c r="L172" i="2"/>
  <c r="K172" i="2"/>
  <c r="J172" i="2"/>
  <c r="H172" i="2"/>
  <c r="G172" i="2"/>
  <c r="F172" i="2"/>
  <c r="E172" i="2"/>
  <c r="D172" i="2"/>
  <c r="C172" i="2"/>
  <c r="B172" i="2"/>
  <c r="A172" i="2"/>
  <c r="O171" i="2"/>
  <c r="N171" i="2"/>
  <c r="M171" i="2"/>
  <c r="L171" i="2"/>
  <c r="K171" i="2"/>
  <c r="J171" i="2"/>
  <c r="H171" i="2"/>
  <c r="G171" i="2"/>
  <c r="F171" i="2"/>
  <c r="E171" i="2"/>
  <c r="D171" i="2"/>
  <c r="C171" i="2"/>
  <c r="B171" i="2"/>
  <c r="A171" i="2"/>
  <c r="O170" i="2"/>
  <c r="N170" i="2"/>
  <c r="M170" i="2"/>
  <c r="L170" i="2"/>
  <c r="K170" i="2"/>
  <c r="J170" i="2"/>
  <c r="H170" i="2"/>
  <c r="G170" i="2"/>
  <c r="F170" i="2"/>
  <c r="E170" i="2"/>
  <c r="D170" i="2"/>
  <c r="C170" i="2"/>
  <c r="B170" i="2"/>
  <c r="A170" i="2"/>
  <c r="O169" i="2"/>
  <c r="N169" i="2"/>
  <c r="M169" i="2"/>
  <c r="L169" i="2"/>
  <c r="K169" i="2"/>
  <c r="J169" i="2"/>
  <c r="H169" i="2"/>
  <c r="G169" i="2"/>
  <c r="F169" i="2"/>
  <c r="E169" i="2"/>
  <c r="D169" i="2"/>
  <c r="C169" i="2"/>
  <c r="B169" i="2"/>
  <c r="A169" i="2"/>
  <c r="O168" i="2"/>
  <c r="N168" i="2"/>
  <c r="M168" i="2"/>
  <c r="L168" i="2"/>
  <c r="K168" i="2"/>
  <c r="J168" i="2"/>
  <c r="H168" i="2"/>
  <c r="G168" i="2"/>
  <c r="F168" i="2"/>
  <c r="E168" i="2"/>
  <c r="D168" i="2"/>
  <c r="C168" i="2"/>
  <c r="B168" i="2"/>
  <c r="A168" i="2"/>
  <c r="O167" i="2"/>
  <c r="N167" i="2"/>
  <c r="M167" i="2"/>
  <c r="L167" i="2"/>
  <c r="K167" i="2"/>
  <c r="J167" i="2"/>
  <c r="H167" i="2"/>
  <c r="G167" i="2"/>
  <c r="F167" i="2"/>
  <c r="E167" i="2"/>
  <c r="D167" i="2"/>
  <c r="C167" i="2"/>
  <c r="B167" i="2"/>
  <c r="A167" i="2"/>
  <c r="Y166" i="2"/>
  <c r="O166" i="2"/>
  <c r="N166" i="2"/>
  <c r="M166" i="2"/>
  <c r="L166" i="2"/>
  <c r="K166" i="2"/>
  <c r="J166" i="2"/>
  <c r="H166" i="2"/>
  <c r="G166" i="2"/>
  <c r="F166" i="2"/>
  <c r="E166" i="2"/>
  <c r="D166" i="2"/>
  <c r="C166" i="2"/>
  <c r="B166" i="2"/>
  <c r="A166" i="2"/>
  <c r="O165" i="2"/>
  <c r="N165" i="2"/>
  <c r="M165" i="2"/>
  <c r="L165" i="2"/>
  <c r="K165" i="2"/>
  <c r="J165" i="2"/>
  <c r="H165" i="2"/>
  <c r="G165" i="2"/>
  <c r="F165" i="2"/>
  <c r="E165" i="2"/>
  <c r="D165" i="2"/>
  <c r="C165" i="2"/>
  <c r="B165" i="2"/>
  <c r="A165" i="2"/>
  <c r="Y165" i="2" s="1"/>
  <c r="O164" i="2"/>
  <c r="N164" i="2"/>
  <c r="M164" i="2"/>
  <c r="L164" i="2"/>
  <c r="K164" i="2"/>
  <c r="J164" i="2"/>
  <c r="H164" i="2"/>
  <c r="G164" i="2"/>
  <c r="F164" i="2"/>
  <c r="E164" i="2"/>
  <c r="D164" i="2"/>
  <c r="C164" i="2"/>
  <c r="B164" i="2"/>
  <c r="A164" i="2"/>
  <c r="O163" i="2"/>
  <c r="N163" i="2"/>
  <c r="M163" i="2"/>
  <c r="L163" i="2"/>
  <c r="K163" i="2"/>
  <c r="J163" i="2"/>
  <c r="H163" i="2"/>
  <c r="G163" i="2"/>
  <c r="F163" i="2"/>
  <c r="E163" i="2"/>
  <c r="D163" i="2"/>
  <c r="C163" i="2"/>
  <c r="B163" i="2"/>
  <c r="A163" i="2"/>
  <c r="Y162" i="2"/>
  <c r="O162" i="2"/>
  <c r="N162" i="2"/>
  <c r="M162" i="2"/>
  <c r="L162" i="2"/>
  <c r="K162" i="2"/>
  <c r="J162" i="2"/>
  <c r="H162" i="2"/>
  <c r="G162" i="2"/>
  <c r="F162" i="2"/>
  <c r="E162" i="2"/>
  <c r="D162" i="2"/>
  <c r="C162" i="2"/>
  <c r="B162" i="2"/>
  <c r="A162" i="2"/>
  <c r="O161" i="2"/>
  <c r="N161" i="2"/>
  <c r="M161" i="2"/>
  <c r="L161" i="2"/>
  <c r="K161" i="2"/>
  <c r="J161" i="2"/>
  <c r="H161" i="2"/>
  <c r="G161" i="2"/>
  <c r="F161" i="2"/>
  <c r="E161" i="2"/>
  <c r="D161" i="2"/>
  <c r="C161" i="2"/>
  <c r="B161" i="2"/>
  <c r="A161" i="2"/>
  <c r="Y161" i="2" s="1"/>
  <c r="O160" i="2"/>
  <c r="N160" i="2"/>
  <c r="M160" i="2"/>
  <c r="L160" i="2"/>
  <c r="K160" i="2"/>
  <c r="J160" i="2"/>
  <c r="H160" i="2"/>
  <c r="G160" i="2"/>
  <c r="F160" i="2"/>
  <c r="E160" i="2"/>
  <c r="D160" i="2"/>
  <c r="C160" i="2"/>
  <c r="B160" i="2"/>
  <c r="A160" i="2"/>
  <c r="O159" i="2"/>
  <c r="N159" i="2"/>
  <c r="M159" i="2"/>
  <c r="L159" i="2"/>
  <c r="K159" i="2"/>
  <c r="J159" i="2"/>
  <c r="H159" i="2"/>
  <c r="G159" i="2"/>
  <c r="F159" i="2"/>
  <c r="E159" i="2"/>
  <c r="D159" i="2"/>
  <c r="C159" i="2"/>
  <c r="B159" i="2"/>
  <c r="A159" i="2"/>
  <c r="Y158" i="2"/>
  <c r="O158" i="2"/>
  <c r="N158" i="2"/>
  <c r="M158" i="2"/>
  <c r="L158" i="2"/>
  <c r="K158" i="2"/>
  <c r="J158" i="2"/>
  <c r="H158" i="2"/>
  <c r="G158" i="2"/>
  <c r="F158" i="2"/>
  <c r="E158" i="2"/>
  <c r="D158" i="2"/>
  <c r="C158" i="2"/>
  <c r="B158" i="2"/>
  <c r="A158" i="2"/>
  <c r="O157" i="2"/>
  <c r="N157" i="2"/>
  <c r="M157" i="2"/>
  <c r="L157" i="2"/>
  <c r="K157" i="2"/>
  <c r="J157" i="2"/>
  <c r="H157" i="2"/>
  <c r="G157" i="2"/>
  <c r="F157" i="2"/>
  <c r="E157" i="2"/>
  <c r="D157" i="2"/>
  <c r="C157" i="2"/>
  <c r="B157" i="2"/>
  <c r="A157" i="2"/>
  <c r="Y157" i="2" s="1"/>
  <c r="O156" i="2"/>
  <c r="N156" i="2"/>
  <c r="M156" i="2"/>
  <c r="L156" i="2"/>
  <c r="K156" i="2"/>
  <c r="J156" i="2"/>
  <c r="H156" i="2"/>
  <c r="G156" i="2"/>
  <c r="F156" i="2"/>
  <c r="E156" i="2"/>
  <c r="D156" i="2"/>
  <c r="C156" i="2"/>
  <c r="B156" i="2"/>
  <c r="A156" i="2"/>
  <c r="Y156" i="2" s="1"/>
  <c r="O155" i="2"/>
  <c r="N155" i="2"/>
  <c r="M155" i="2"/>
  <c r="L155" i="2"/>
  <c r="K155" i="2"/>
  <c r="J155" i="2"/>
  <c r="H155" i="2"/>
  <c r="G155" i="2"/>
  <c r="F155" i="2"/>
  <c r="E155" i="2"/>
  <c r="D155" i="2"/>
  <c r="C155" i="2"/>
  <c r="B155" i="2"/>
  <c r="A155" i="2"/>
  <c r="Y154" i="2"/>
  <c r="O154" i="2"/>
  <c r="N154" i="2"/>
  <c r="M154" i="2"/>
  <c r="L154" i="2"/>
  <c r="K154" i="2"/>
  <c r="J154" i="2"/>
  <c r="H154" i="2"/>
  <c r="G154" i="2"/>
  <c r="F154" i="2"/>
  <c r="E154" i="2"/>
  <c r="D154" i="2"/>
  <c r="C154" i="2"/>
  <c r="B154" i="2"/>
  <c r="A154" i="2"/>
  <c r="X154" i="2" s="1"/>
  <c r="O153" i="2"/>
  <c r="N153" i="2"/>
  <c r="M153" i="2"/>
  <c r="L153" i="2"/>
  <c r="K153" i="2"/>
  <c r="J153" i="2"/>
  <c r="H153" i="2"/>
  <c r="G153" i="2"/>
  <c r="F153" i="2"/>
  <c r="E153" i="2"/>
  <c r="D153" i="2"/>
  <c r="C153" i="2"/>
  <c r="B153" i="2"/>
  <c r="A153" i="2"/>
  <c r="Y153" i="2" s="1"/>
  <c r="O152" i="2"/>
  <c r="N152" i="2"/>
  <c r="M152" i="2"/>
  <c r="L152" i="2"/>
  <c r="K152" i="2"/>
  <c r="J152" i="2"/>
  <c r="H152" i="2"/>
  <c r="G152" i="2"/>
  <c r="F152" i="2"/>
  <c r="E152" i="2"/>
  <c r="D152" i="2"/>
  <c r="C152" i="2"/>
  <c r="B152" i="2"/>
  <c r="A152" i="2"/>
  <c r="O151" i="2"/>
  <c r="N151" i="2"/>
  <c r="M151" i="2"/>
  <c r="L151" i="2"/>
  <c r="K151" i="2"/>
  <c r="J151" i="2"/>
  <c r="H151" i="2"/>
  <c r="G151" i="2"/>
  <c r="F151" i="2"/>
  <c r="E151" i="2"/>
  <c r="D151" i="2"/>
  <c r="C151" i="2"/>
  <c r="B151" i="2"/>
  <c r="A151" i="2"/>
  <c r="Y150" i="2"/>
  <c r="O150" i="2"/>
  <c r="N150" i="2"/>
  <c r="M150" i="2"/>
  <c r="L150" i="2"/>
  <c r="K150" i="2"/>
  <c r="J150" i="2"/>
  <c r="H150" i="2"/>
  <c r="G150" i="2"/>
  <c r="F150" i="2"/>
  <c r="E150" i="2"/>
  <c r="D150" i="2"/>
  <c r="C150" i="2"/>
  <c r="B150" i="2"/>
  <c r="A150" i="2"/>
  <c r="T150" i="2" s="1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A149" i="2"/>
  <c r="Y149" i="2" s="1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A148" i="2"/>
  <c r="Y148" i="2" s="1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A147" i="2"/>
  <c r="U147" i="2"/>
  <c r="W147" i="2"/>
  <c r="X148" i="2"/>
  <c r="U149" i="2"/>
  <c r="W149" i="2"/>
  <c r="V150" i="2"/>
  <c r="U151" i="2"/>
  <c r="W151" i="2"/>
  <c r="T152" i="2"/>
  <c r="U153" i="2"/>
  <c r="W153" i="2"/>
  <c r="V154" i="2"/>
  <c r="U155" i="2"/>
  <c r="W155" i="2"/>
  <c r="X156" i="2"/>
  <c r="U157" i="2"/>
  <c r="W157" i="2"/>
  <c r="T158" i="2"/>
  <c r="V158" i="2"/>
  <c r="X158" i="2"/>
  <c r="U159" i="2"/>
  <c r="W159" i="2"/>
  <c r="T160" i="2"/>
  <c r="U161" i="2"/>
  <c r="W161" i="2"/>
  <c r="T162" i="2"/>
  <c r="V162" i="2"/>
  <c r="X162" i="2"/>
  <c r="U163" i="2"/>
  <c r="W163" i="2"/>
  <c r="X164" i="2"/>
  <c r="U165" i="2"/>
  <c r="W165" i="2"/>
  <c r="T166" i="2"/>
  <c r="V166" i="2"/>
  <c r="X166" i="2"/>
  <c r="U167" i="2"/>
  <c r="W167" i="2"/>
  <c r="T168" i="2"/>
  <c r="U169" i="2"/>
  <c r="W169" i="2"/>
  <c r="U171" i="2"/>
  <c r="W171" i="2"/>
  <c r="X172" i="2"/>
  <c r="U173" i="2"/>
  <c r="W173" i="2"/>
  <c r="V174" i="2"/>
  <c r="U175" i="2"/>
  <c r="W175" i="2"/>
  <c r="T176" i="2"/>
  <c r="U177" i="2"/>
  <c r="W177" i="2"/>
  <c r="U179" i="2"/>
  <c r="W179" i="2"/>
  <c r="X180" i="2"/>
  <c r="U181" i="2"/>
  <c r="W181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146" i="2"/>
  <c r="N146" i="2"/>
  <c r="M146" i="2"/>
  <c r="L146" i="2"/>
  <c r="K146" i="2"/>
  <c r="J146" i="2"/>
  <c r="H146" i="2"/>
  <c r="G146" i="2"/>
  <c r="F146" i="2"/>
  <c r="E146" i="2"/>
  <c r="D146" i="2"/>
  <c r="B146" i="2"/>
  <c r="A146" i="2"/>
  <c r="W146" i="2" s="1"/>
  <c r="O145" i="2"/>
  <c r="N145" i="2"/>
  <c r="M145" i="2"/>
  <c r="L145" i="2"/>
  <c r="K145" i="2"/>
  <c r="J145" i="2"/>
  <c r="H145" i="2"/>
  <c r="G145" i="2"/>
  <c r="F145" i="2"/>
  <c r="E145" i="2"/>
  <c r="I145" i="2" s="1"/>
  <c r="D145" i="2"/>
  <c r="B145" i="2"/>
  <c r="A145" i="2"/>
  <c r="V145" i="2" s="1"/>
  <c r="O144" i="2"/>
  <c r="N144" i="2"/>
  <c r="M144" i="2"/>
  <c r="L144" i="2"/>
  <c r="K144" i="2"/>
  <c r="J144" i="2"/>
  <c r="H144" i="2"/>
  <c r="G144" i="2"/>
  <c r="F144" i="2"/>
  <c r="E144" i="2"/>
  <c r="I144" i="2" s="1"/>
  <c r="D144" i="2"/>
  <c r="B144" i="2"/>
  <c r="A144" i="2"/>
  <c r="T144" i="2" s="1"/>
  <c r="O143" i="2"/>
  <c r="N143" i="2"/>
  <c r="M143" i="2"/>
  <c r="L143" i="2"/>
  <c r="K143" i="2"/>
  <c r="J143" i="2"/>
  <c r="H143" i="2"/>
  <c r="G143" i="2"/>
  <c r="F143" i="2"/>
  <c r="E143" i="2"/>
  <c r="D143" i="2"/>
  <c r="B143" i="2"/>
  <c r="A143" i="2"/>
  <c r="U143" i="2" s="1"/>
  <c r="I143" i="2"/>
  <c r="O142" i="2"/>
  <c r="N142" i="2"/>
  <c r="M142" i="2"/>
  <c r="L142" i="2"/>
  <c r="K142" i="2"/>
  <c r="J142" i="2"/>
  <c r="H142" i="2"/>
  <c r="G142" i="2"/>
  <c r="F142" i="2"/>
  <c r="E142" i="2"/>
  <c r="I142" i="2" s="1"/>
  <c r="D142" i="2"/>
  <c r="B142" i="2"/>
  <c r="A142" i="2"/>
  <c r="U142" i="2" s="1"/>
  <c r="H141" i="2"/>
  <c r="E141" i="2"/>
  <c r="I141" i="2" s="1"/>
  <c r="G141" i="2"/>
  <c r="O141" i="2"/>
  <c r="N141" i="2"/>
  <c r="M141" i="2"/>
  <c r="L141" i="2"/>
  <c r="K141" i="2"/>
  <c r="J141" i="2"/>
  <c r="F141" i="2"/>
  <c r="D141" i="2"/>
  <c r="B141" i="2"/>
  <c r="A141" i="2"/>
  <c r="Y141" i="2" s="1"/>
  <c r="O140" i="2"/>
  <c r="N140" i="2"/>
  <c r="M140" i="2"/>
  <c r="L140" i="2"/>
  <c r="K140" i="2"/>
  <c r="J140" i="2"/>
  <c r="H140" i="2"/>
  <c r="G140" i="2"/>
  <c r="F140" i="2"/>
  <c r="E140" i="2"/>
  <c r="I140" i="2" s="1"/>
  <c r="D140" i="2"/>
  <c r="B140" i="2"/>
  <c r="A140" i="2"/>
  <c r="V140" i="2" s="1"/>
  <c r="O139" i="2"/>
  <c r="N139" i="2"/>
  <c r="M139" i="2"/>
  <c r="L139" i="2"/>
  <c r="K139" i="2"/>
  <c r="J139" i="2"/>
  <c r="H139" i="2"/>
  <c r="G139" i="2"/>
  <c r="F139" i="2"/>
  <c r="E139" i="2"/>
  <c r="I139" i="2" s="1"/>
  <c r="D139" i="2"/>
  <c r="B139" i="2"/>
  <c r="A139" i="2"/>
  <c r="T139" i="2" s="1"/>
  <c r="O138" i="2"/>
  <c r="N138" i="2"/>
  <c r="M138" i="2"/>
  <c r="L138" i="2"/>
  <c r="K138" i="2"/>
  <c r="H138" i="2"/>
  <c r="G138" i="2"/>
  <c r="F138" i="2"/>
  <c r="E138" i="2"/>
  <c r="I138" i="2" s="1"/>
  <c r="L137" i="2"/>
  <c r="L127" i="2"/>
  <c r="L117" i="2"/>
  <c r="L107" i="2"/>
  <c r="L97" i="2"/>
  <c r="L89" i="2"/>
  <c r="L81" i="2"/>
  <c r="L72" i="2"/>
  <c r="L62" i="2"/>
  <c r="L52" i="2"/>
  <c r="O45" i="2"/>
  <c r="N45" i="2"/>
  <c r="M45" i="2"/>
  <c r="L45" i="2"/>
  <c r="K45" i="2"/>
  <c r="J45" i="2"/>
  <c r="H45" i="2"/>
  <c r="G45" i="2"/>
  <c r="F45" i="2"/>
  <c r="E45" i="2"/>
  <c r="I45" i="2" s="1"/>
  <c r="D45" i="2"/>
  <c r="B45" i="2"/>
  <c r="A45" i="2"/>
  <c r="V45" i="2" s="1"/>
  <c r="H44" i="2"/>
  <c r="G44" i="2"/>
  <c r="F44" i="2"/>
  <c r="E44" i="2"/>
  <c r="I44" i="2" s="1"/>
  <c r="S44" i="2" s="1"/>
  <c r="L43" i="2"/>
  <c r="L33" i="2"/>
  <c r="L24" i="2"/>
  <c r="L14" i="2"/>
  <c r="L6" i="2"/>
  <c r="J138" i="2"/>
  <c r="D138" i="2"/>
  <c r="B138" i="2"/>
  <c r="A138" i="2"/>
  <c r="U138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H5" i="2"/>
  <c r="O2" i="2"/>
  <c r="O3" i="2"/>
  <c r="O4" i="2"/>
  <c r="N2" i="2"/>
  <c r="N3" i="2"/>
  <c r="N4" i="2"/>
  <c r="M2" i="2"/>
  <c r="M3" i="2"/>
  <c r="M4" i="2"/>
  <c r="L2" i="2"/>
  <c r="L3" i="2"/>
  <c r="L4" i="2"/>
  <c r="K2" i="2"/>
  <c r="K3" i="2"/>
  <c r="K4" i="2"/>
  <c r="O137" i="2"/>
  <c r="N137" i="2"/>
  <c r="M137" i="2"/>
  <c r="K137" i="2"/>
  <c r="K136" i="2"/>
  <c r="K5" i="2"/>
  <c r="L5" i="2"/>
  <c r="M5" i="2"/>
  <c r="N5" i="2"/>
  <c r="O5" i="2"/>
  <c r="K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M43" i="2"/>
  <c r="N43" i="2"/>
  <c r="O43" i="2"/>
  <c r="K44" i="2"/>
  <c r="L44" i="2"/>
  <c r="M44" i="2"/>
  <c r="N44" i="2"/>
  <c r="O44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L136" i="2"/>
  <c r="M136" i="2"/>
  <c r="N136" i="2"/>
  <c r="O136" i="2"/>
  <c r="A98" i="2"/>
  <c r="U98" i="2" s="1"/>
  <c r="A95" i="2"/>
  <c r="U95" i="2" s="1"/>
  <c r="D95" i="2"/>
  <c r="E95" i="2"/>
  <c r="I95" i="2" s="1"/>
  <c r="F95" i="2"/>
  <c r="G95" i="2"/>
  <c r="H95" i="2"/>
  <c r="J95" i="2"/>
  <c r="A96" i="2"/>
  <c r="W96" i="2" s="1"/>
  <c r="D96" i="2"/>
  <c r="E96" i="2"/>
  <c r="I96" i="2" s="1"/>
  <c r="F96" i="2"/>
  <c r="G96" i="2"/>
  <c r="H96" i="2"/>
  <c r="J96" i="2"/>
  <c r="A97" i="2"/>
  <c r="T97" i="2" s="1"/>
  <c r="D97" i="2"/>
  <c r="E97" i="2"/>
  <c r="I97" i="2" s="1"/>
  <c r="F97" i="2"/>
  <c r="G97" i="2"/>
  <c r="H97" i="2"/>
  <c r="J97" i="2"/>
  <c r="D98" i="2"/>
  <c r="E98" i="2"/>
  <c r="I98" i="2" s="1"/>
  <c r="S98" i="2" s="1"/>
  <c r="F98" i="2"/>
  <c r="G98" i="2"/>
  <c r="H98" i="2"/>
  <c r="J98" i="2"/>
  <c r="A99" i="2"/>
  <c r="T99" i="2" s="1"/>
  <c r="D99" i="2"/>
  <c r="E99" i="2"/>
  <c r="I99" i="2" s="1"/>
  <c r="F99" i="2"/>
  <c r="G99" i="2"/>
  <c r="H99" i="2"/>
  <c r="J99" i="2"/>
  <c r="A100" i="2"/>
  <c r="U100" i="2" s="1"/>
  <c r="D100" i="2"/>
  <c r="E100" i="2"/>
  <c r="I100" i="2" s="1"/>
  <c r="F100" i="2"/>
  <c r="G100" i="2"/>
  <c r="H100" i="2"/>
  <c r="J100" i="2"/>
  <c r="A101" i="2"/>
  <c r="U101" i="2" s="1"/>
  <c r="D101" i="2"/>
  <c r="E101" i="2"/>
  <c r="I101" i="2" s="1"/>
  <c r="F101" i="2"/>
  <c r="G101" i="2"/>
  <c r="H101" i="2"/>
  <c r="J101" i="2"/>
  <c r="A102" i="2"/>
  <c r="U102" i="2" s="1"/>
  <c r="D102" i="2"/>
  <c r="E102" i="2"/>
  <c r="I102" i="2" s="1"/>
  <c r="S102" i="2" s="1"/>
  <c r="F102" i="2"/>
  <c r="G102" i="2"/>
  <c r="H102" i="2"/>
  <c r="J102" i="2"/>
  <c r="A103" i="2"/>
  <c r="T103" i="2" s="1"/>
  <c r="D103" i="2"/>
  <c r="E103" i="2"/>
  <c r="I103" i="2" s="1"/>
  <c r="F103" i="2"/>
  <c r="G103" i="2"/>
  <c r="H103" i="2"/>
  <c r="J103" i="2"/>
  <c r="A104" i="2"/>
  <c r="U104" i="2" s="1"/>
  <c r="D104" i="2"/>
  <c r="E104" i="2"/>
  <c r="I104" i="2" s="1"/>
  <c r="S104" i="2" s="1"/>
  <c r="F104" i="2"/>
  <c r="G104" i="2"/>
  <c r="H104" i="2"/>
  <c r="J104" i="2"/>
  <c r="A105" i="2"/>
  <c r="U105" i="2" s="1"/>
  <c r="D105" i="2"/>
  <c r="E105" i="2"/>
  <c r="I105" i="2" s="1"/>
  <c r="F105" i="2"/>
  <c r="G105" i="2"/>
  <c r="H105" i="2"/>
  <c r="J105" i="2"/>
  <c r="A106" i="2"/>
  <c r="U106" i="2" s="1"/>
  <c r="D106" i="2"/>
  <c r="E106" i="2"/>
  <c r="I106" i="2" s="1"/>
  <c r="F106" i="2"/>
  <c r="G106" i="2"/>
  <c r="H106" i="2"/>
  <c r="J106" i="2"/>
  <c r="A107" i="2"/>
  <c r="T107" i="2" s="1"/>
  <c r="D107" i="2"/>
  <c r="E107" i="2"/>
  <c r="I107" i="2" s="1"/>
  <c r="F107" i="2"/>
  <c r="G107" i="2"/>
  <c r="H107" i="2"/>
  <c r="J107" i="2"/>
  <c r="A108" i="2"/>
  <c r="U108" i="2" s="1"/>
  <c r="D108" i="2"/>
  <c r="E108" i="2"/>
  <c r="I108" i="2" s="1"/>
  <c r="S108" i="2" s="1"/>
  <c r="F108" i="2"/>
  <c r="G108" i="2"/>
  <c r="H108" i="2"/>
  <c r="J108" i="2"/>
  <c r="A109" i="2"/>
  <c r="U109" i="2" s="1"/>
  <c r="D109" i="2"/>
  <c r="E109" i="2"/>
  <c r="I109" i="2" s="1"/>
  <c r="F109" i="2"/>
  <c r="G109" i="2"/>
  <c r="H109" i="2"/>
  <c r="J109" i="2"/>
  <c r="A110" i="2"/>
  <c r="U110" i="2" s="1"/>
  <c r="D110" i="2"/>
  <c r="E110" i="2"/>
  <c r="I110" i="2" s="1"/>
  <c r="F110" i="2"/>
  <c r="G110" i="2"/>
  <c r="H110" i="2"/>
  <c r="J110" i="2"/>
  <c r="A111" i="2"/>
  <c r="V111" i="2" s="1"/>
  <c r="D111" i="2"/>
  <c r="E111" i="2"/>
  <c r="I111" i="2" s="1"/>
  <c r="F111" i="2"/>
  <c r="G111" i="2"/>
  <c r="H111" i="2"/>
  <c r="J111" i="2"/>
  <c r="A112" i="2"/>
  <c r="U112" i="2" s="1"/>
  <c r="D112" i="2"/>
  <c r="E112" i="2"/>
  <c r="I112" i="2" s="1"/>
  <c r="S112" i="2" s="1"/>
  <c r="F112" i="2"/>
  <c r="G112" i="2"/>
  <c r="H112" i="2"/>
  <c r="J112" i="2"/>
  <c r="A113" i="2"/>
  <c r="T113" i="2" s="1"/>
  <c r="D113" i="2"/>
  <c r="E113" i="2"/>
  <c r="I113" i="2" s="1"/>
  <c r="F113" i="2"/>
  <c r="G113" i="2"/>
  <c r="H113" i="2"/>
  <c r="J113" i="2"/>
  <c r="A114" i="2"/>
  <c r="Y114" i="2" s="1"/>
  <c r="D114" i="2"/>
  <c r="E114" i="2"/>
  <c r="I114" i="2" s="1"/>
  <c r="S114" i="2" s="1"/>
  <c r="F114" i="2"/>
  <c r="G114" i="2"/>
  <c r="H114" i="2"/>
  <c r="J114" i="2"/>
  <c r="A115" i="2"/>
  <c r="Z115" i="2" s="1"/>
  <c r="D115" i="2"/>
  <c r="E115" i="2"/>
  <c r="I115" i="2" s="1"/>
  <c r="F115" i="2"/>
  <c r="G115" i="2"/>
  <c r="H115" i="2"/>
  <c r="J115" i="2"/>
  <c r="A116" i="2"/>
  <c r="U116" i="2" s="1"/>
  <c r="D116" i="2"/>
  <c r="E116" i="2"/>
  <c r="I116" i="2" s="1"/>
  <c r="F116" i="2"/>
  <c r="G116" i="2"/>
  <c r="H116" i="2"/>
  <c r="J116" i="2"/>
  <c r="A117" i="2"/>
  <c r="T117" i="2" s="1"/>
  <c r="D117" i="2"/>
  <c r="E117" i="2"/>
  <c r="I117" i="2" s="1"/>
  <c r="F117" i="2"/>
  <c r="G117" i="2"/>
  <c r="H117" i="2"/>
  <c r="J117" i="2"/>
  <c r="A118" i="2"/>
  <c r="Z118" i="2" s="1"/>
  <c r="D118" i="2"/>
  <c r="E118" i="2"/>
  <c r="I118" i="2" s="1"/>
  <c r="S118" i="2" s="1"/>
  <c r="F118" i="2"/>
  <c r="G118" i="2"/>
  <c r="H118" i="2"/>
  <c r="J118" i="2"/>
  <c r="A119" i="2"/>
  <c r="Z119" i="2" s="1"/>
  <c r="D119" i="2"/>
  <c r="E119" i="2"/>
  <c r="I119" i="2" s="1"/>
  <c r="F119" i="2"/>
  <c r="G119" i="2"/>
  <c r="H119" i="2"/>
  <c r="J119" i="2"/>
  <c r="A120" i="2"/>
  <c r="U120" i="2" s="1"/>
  <c r="D120" i="2"/>
  <c r="E120" i="2"/>
  <c r="I120" i="2" s="1"/>
  <c r="S120" i="2" s="1"/>
  <c r="F120" i="2"/>
  <c r="G120" i="2"/>
  <c r="H120" i="2"/>
  <c r="J120" i="2"/>
  <c r="A121" i="2"/>
  <c r="U121" i="2" s="1"/>
  <c r="D121" i="2"/>
  <c r="E121" i="2"/>
  <c r="I121" i="2" s="1"/>
  <c r="F121" i="2"/>
  <c r="G121" i="2"/>
  <c r="H121" i="2"/>
  <c r="J121" i="2"/>
  <c r="A122" i="2"/>
  <c r="T122" i="2" s="1"/>
  <c r="D122" i="2"/>
  <c r="E122" i="2"/>
  <c r="I122" i="2" s="1"/>
  <c r="F122" i="2"/>
  <c r="G122" i="2"/>
  <c r="H122" i="2"/>
  <c r="J122" i="2"/>
  <c r="A123" i="2"/>
  <c r="Z123" i="2" s="1"/>
  <c r="D123" i="2"/>
  <c r="E123" i="2"/>
  <c r="I123" i="2" s="1"/>
  <c r="F123" i="2"/>
  <c r="G123" i="2"/>
  <c r="H123" i="2"/>
  <c r="J123" i="2"/>
  <c r="A124" i="2"/>
  <c r="U124" i="2" s="1"/>
  <c r="D124" i="2"/>
  <c r="E124" i="2"/>
  <c r="I124" i="2" s="1"/>
  <c r="S124" i="2" s="1"/>
  <c r="F124" i="2"/>
  <c r="G124" i="2"/>
  <c r="H124" i="2"/>
  <c r="J124" i="2"/>
  <c r="A125" i="2"/>
  <c r="U125" i="2" s="1"/>
  <c r="D125" i="2"/>
  <c r="E125" i="2"/>
  <c r="I125" i="2" s="1"/>
  <c r="F125" i="2"/>
  <c r="G125" i="2"/>
  <c r="H125" i="2"/>
  <c r="J125" i="2"/>
  <c r="A126" i="2"/>
  <c r="U126" i="2" s="1"/>
  <c r="D126" i="2"/>
  <c r="E126" i="2"/>
  <c r="I126" i="2" s="1"/>
  <c r="S126" i="2" s="1"/>
  <c r="F126" i="2"/>
  <c r="G126" i="2"/>
  <c r="H126" i="2"/>
  <c r="J126" i="2"/>
  <c r="A127" i="2"/>
  <c r="W127" i="2" s="1"/>
  <c r="D127" i="2"/>
  <c r="E127" i="2"/>
  <c r="I127" i="2" s="1"/>
  <c r="F127" i="2"/>
  <c r="G127" i="2"/>
  <c r="H127" i="2"/>
  <c r="J127" i="2"/>
  <c r="A128" i="2"/>
  <c r="U128" i="2" s="1"/>
  <c r="D128" i="2"/>
  <c r="E128" i="2"/>
  <c r="I128" i="2" s="1"/>
  <c r="S128" i="2" s="1"/>
  <c r="F128" i="2"/>
  <c r="G128" i="2"/>
  <c r="H128" i="2"/>
  <c r="J128" i="2"/>
  <c r="A129" i="2"/>
  <c r="U129" i="2" s="1"/>
  <c r="D129" i="2"/>
  <c r="E129" i="2"/>
  <c r="I129" i="2" s="1"/>
  <c r="F129" i="2"/>
  <c r="G129" i="2"/>
  <c r="H129" i="2"/>
  <c r="J129" i="2"/>
  <c r="A130" i="2"/>
  <c r="W130" i="2" s="1"/>
  <c r="D130" i="2"/>
  <c r="E130" i="2"/>
  <c r="I130" i="2" s="1"/>
  <c r="S130" i="2" s="1"/>
  <c r="F130" i="2"/>
  <c r="G130" i="2"/>
  <c r="H130" i="2"/>
  <c r="J130" i="2"/>
  <c r="A131" i="2"/>
  <c r="W131" i="2" s="1"/>
  <c r="D131" i="2"/>
  <c r="E131" i="2"/>
  <c r="I131" i="2" s="1"/>
  <c r="F131" i="2"/>
  <c r="G131" i="2"/>
  <c r="H131" i="2"/>
  <c r="J131" i="2"/>
  <c r="A132" i="2"/>
  <c r="W132" i="2" s="1"/>
  <c r="D132" i="2"/>
  <c r="E132" i="2"/>
  <c r="I132" i="2" s="1"/>
  <c r="F132" i="2"/>
  <c r="G132" i="2"/>
  <c r="H132" i="2"/>
  <c r="J132" i="2"/>
  <c r="A133" i="2"/>
  <c r="W133" i="2" s="1"/>
  <c r="D133" i="2"/>
  <c r="E133" i="2"/>
  <c r="I133" i="2" s="1"/>
  <c r="F133" i="2"/>
  <c r="G133" i="2"/>
  <c r="H133" i="2"/>
  <c r="J133" i="2"/>
  <c r="A134" i="2"/>
  <c r="W134" i="2" s="1"/>
  <c r="D134" i="2"/>
  <c r="E134" i="2"/>
  <c r="I134" i="2" s="1"/>
  <c r="S134" i="2" s="1"/>
  <c r="F134" i="2"/>
  <c r="G134" i="2"/>
  <c r="H134" i="2"/>
  <c r="J134" i="2"/>
  <c r="A135" i="2"/>
  <c r="V135" i="2" s="1"/>
  <c r="D135" i="2"/>
  <c r="E135" i="2"/>
  <c r="I135" i="2" s="1"/>
  <c r="F135" i="2"/>
  <c r="G135" i="2"/>
  <c r="H135" i="2"/>
  <c r="J135" i="2"/>
  <c r="A136" i="2"/>
  <c r="V136" i="2" s="1"/>
  <c r="D136" i="2"/>
  <c r="E136" i="2"/>
  <c r="I136" i="2" s="1"/>
  <c r="S136" i="2" s="1"/>
  <c r="F136" i="2"/>
  <c r="G136" i="2"/>
  <c r="H136" i="2"/>
  <c r="J136" i="2"/>
  <c r="A137" i="2"/>
  <c r="T137" i="2" s="1"/>
  <c r="D137" i="2"/>
  <c r="E137" i="2"/>
  <c r="I137" i="2" s="1"/>
  <c r="F137" i="2"/>
  <c r="G137" i="2"/>
  <c r="H137" i="2"/>
  <c r="J137" i="2"/>
  <c r="A5" i="2"/>
  <c r="U5" i="2" s="1"/>
  <c r="D5" i="2"/>
  <c r="E5" i="2"/>
  <c r="I5" i="2" s="1"/>
  <c r="F5" i="2"/>
  <c r="G5" i="2"/>
  <c r="J5" i="2"/>
  <c r="A6" i="2"/>
  <c r="U6" i="2" s="1"/>
  <c r="D6" i="2"/>
  <c r="E6" i="2"/>
  <c r="I6" i="2" s="1"/>
  <c r="F6" i="2"/>
  <c r="G6" i="2"/>
  <c r="H6" i="2"/>
  <c r="J6" i="2"/>
  <c r="A7" i="2"/>
  <c r="U7" i="2" s="1"/>
  <c r="D7" i="2"/>
  <c r="E7" i="2"/>
  <c r="I7" i="2" s="1"/>
  <c r="S7" i="2" s="1"/>
  <c r="F7" i="2"/>
  <c r="G7" i="2"/>
  <c r="H7" i="2"/>
  <c r="J7" i="2"/>
  <c r="A8" i="2"/>
  <c r="U8" i="2" s="1"/>
  <c r="D8" i="2"/>
  <c r="E8" i="2"/>
  <c r="I8" i="2" s="1"/>
  <c r="F8" i="2"/>
  <c r="G8" i="2"/>
  <c r="H8" i="2"/>
  <c r="J8" i="2"/>
  <c r="A9" i="2"/>
  <c r="T9" i="2" s="1"/>
  <c r="D9" i="2"/>
  <c r="E9" i="2"/>
  <c r="I9" i="2" s="1"/>
  <c r="F9" i="2"/>
  <c r="G9" i="2"/>
  <c r="H9" i="2"/>
  <c r="J9" i="2"/>
  <c r="A10" i="2"/>
  <c r="U10" i="2" s="1"/>
  <c r="D10" i="2"/>
  <c r="E10" i="2"/>
  <c r="I10" i="2" s="1"/>
  <c r="F10" i="2"/>
  <c r="G10" i="2"/>
  <c r="H10" i="2"/>
  <c r="J10" i="2"/>
  <c r="A11" i="2"/>
  <c r="U11" i="2" s="1"/>
  <c r="D11" i="2"/>
  <c r="E11" i="2"/>
  <c r="I11" i="2" s="1"/>
  <c r="S11" i="2" s="1"/>
  <c r="F11" i="2"/>
  <c r="G11" i="2"/>
  <c r="H11" i="2"/>
  <c r="J11" i="2"/>
  <c r="A12" i="2"/>
  <c r="U12" i="2" s="1"/>
  <c r="D12" i="2"/>
  <c r="E12" i="2"/>
  <c r="I12" i="2" s="1"/>
  <c r="F12" i="2"/>
  <c r="G12" i="2"/>
  <c r="H12" i="2"/>
  <c r="J12" i="2"/>
  <c r="A13" i="2"/>
  <c r="U13" i="2" s="1"/>
  <c r="D13" i="2"/>
  <c r="E13" i="2"/>
  <c r="I13" i="2" s="1"/>
  <c r="F13" i="2"/>
  <c r="G13" i="2"/>
  <c r="H13" i="2"/>
  <c r="J13" i="2"/>
  <c r="A14" i="2"/>
  <c r="U14" i="2" s="1"/>
  <c r="D14" i="2"/>
  <c r="E14" i="2"/>
  <c r="I14" i="2" s="1"/>
  <c r="F14" i="2"/>
  <c r="G14" i="2"/>
  <c r="H14" i="2"/>
  <c r="J14" i="2"/>
  <c r="A15" i="2"/>
  <c r="U15" i="2" s="1"/>
  <c r="D15" i="2"/>
  <c r="E15" i="2"/>
  <c r="I15" i="2" s="1"/>
  <c r="S15" i="2" s="1"/>
  <c r="F15" i="2"/>
  <c r="G15" i="2"/>
  <c r="H15" i="2"/>
  <c r="J15" i="2"/>
  <c r="A16" i="2"/>
  <c r="U16" i="2" s="1"/>
  <c r="D16" i="2"/>
  <c r="E16" i="2"/>
  <c r="I16" i="2" s="1"/>
  <c r="F16" i="2"/>
  <c r="G16" i="2"/>
  <c r="H16" i="2"/>
  <c r="J16" i="2"/>
  <c r="A17" i="2"/>
  <c r="V17" i="2" s="1"/>
  <c r="D17" i="2"/>
  <c r="E17" i="2"/>
  <c r="I17" i="2" s="1"/>
  <c r="S17" i="2" s="1"/>
  <c r="F17" i="2"/>
  <c r="G17" i="2"/>
  <c r="H17" i="2"/>
  <c r="J17" i="2"/>
  <c r="A18" i="2"/>
  <c r="U18" i="2" s="1"/>
  <c r="D18" i="2"/>
  <c r="E18" i="2"/>
  <c r="I18" i="2" s="1"/>
  <c r="F18" i="2"/>
  <c r="G18" i="2"/>
  <c r="H18" i="2"/>
  <c r="J18" i="2"/>
  <c r="A19" i="2"/>
  <c r="U19" i="2" s="1"/>
  <c r="D19" i="2"/>
  <c r="E19" i="2"/>
  <c r="I19" i="2" s="1"/>
  <c r="S19" i="2" s="1"/>
  <c r="F19" i="2"/>
  <c r="G19" i="2"/>
  <c r="H19" i="2"/>
  <c r="J19" i="2"/>
  <c r="A20" i="2"/>
  <c r="W20" i="2" s="1"/>
  <c r="D20" i="2"/>
  <c r="E20" i="2"/>
  <c r="I20" i="2" s="1"/>
  <c r="F20" i="2"/>
  <c r="G20" i="2"/>
  <c r="H20" i="2"/>
  <c r="J20" i="2"/>
  <c r="A21" i="2"/>
  <c r="U21" i="2" s="1"/>
  <c r="D21" i="2"/>
  <c r="E21" i="2"/>
  <c r="I21" i="2" s="1"/>
  <c r="S21" i="2" s="1"/>
  <c r="F21" i="2"/>
  <c r="G21" i="2"/>
  <c r="H21" i="2"/>
  <c r="J21" i="2"/>
  <c r="A22" i="2"/>
  <c r="U22" i="2" s="1"/>
  <c r="D22" i="2"/>
  <c r="E22" i="2"/>
  <c r="I22" i="2" s="1"/>
  <c r="F22" i="2"/>
  <c r="G22" i="2"/>
  <c r="H22" i="2"/>
  <c r="J22" i="2"/>
  <c r="A23" i="2"/>
  <c r="U23" i="2" s="1"/>
  <c r="D23" i="2"/>
  <c r="E23" i="2"/>
  <c r="I23" i="2" s="1"/>
  <c r="S23" i="2" s="1"/>
  <c r="F23" i="2"/>
  <c r="G23" i="2"/>
  <c r="H23" i="2"/>
  <c r="J23" i="2"/>
  <c r="A24" i="2"/>
  <c r="U24" i="2" s="1"/>
  <c r="D24" i="2"/>
  <c r="E24" i="2"/>
  <c r="I24" i="2" s="1"/>
  <c r="F24" i="2"/>
  <c r="G24" i="2"/>
  <c r="H24" i="2"/>
  <c r="J24" i="2"/>
  <c r="A25" i="2"/>
  <c r="T25" i="2" s="1"/>
  <c r="D25" i="2"/>
  <c r="E25" i="2"/>
  <c r="I25" i="2" s="1"/>
  <c r="S25" i="2" s="1"/>
  <c r="F25" i="2"/>
  <c r="G25" i="2"/>
  <c r="H25" i="2"/>
  <c r="J25" i="2"/>
  <c r="A26" i="2"/>
  <c r="U26" i="2" s="1"/>
  <c r="D26" i="2"/>
  <c r="E26" i="2"/>
  <c r="I26" i="2" s="1"/>
  <c r="F26" i="2"/>
  <c r="G26" i="2"/>
  <c r="H26" i="2"/>
  <c r="J26" i="2"/>
  <c r="A27" i="2"/>
  <c r="U27" i="2" s="1"/>
  <c r="D27" i="2"/>
  <c r="E27" i="2"/>
  <c r="I27" i="2" s="1"/>
  <c r="F27" i="2"/>
  <c r="G27" i="2"/>
  <c r="H27" i="2"/>
  <c r="J27" i="2"/>
  <c r="A28" i="2"/>
  <c r="U28" i="2" s="1"/>
  <c r="D28" i="2"/>
  <c r="E28" i="2"/>
  <c r="I28" i="2" s="1"/>
  <c r="F28" i="2"/>
  <c r="G28" i="2"/>
  <c r="H28" i="2"/>
  <c r="J28" i="2"/>
  <c r="A29" i="2"/>
  <c r="X29" i="2" s="1"/>
  <c r="D29" i="2"/>
  <c r="E29" i="2"/>
  <c r="I29" i="2" s="1"/>
  <c r="S29" i="2" s="1"/>
  <c r="F29" i="2"/>
  <c r="G29" i="2"/>
  <c r="H29" i="2"/>
  <c r="J29" i="2"/>
  <c r="A30" i="2"/>
  <c r="U30" i="2" s="1"/>
  <c r="D30" i="2"/>
  <c r="E30" i="2"/>
  <c r="I30" i="2" s="1"/>
  <c r="F30" i="2"/>
  <c r="G30" i="2"/>
  <c r="H30" i="2"/>
  <c r="J30" i="2"/>
  <c r="A31" i="2"/>
  <c r="U31" i="2" s="1"/>
  <c r="D31" i="2"/>
  <c r="E31" i="2"/>
  <c r="I31" i="2" s="1"/>
  <c r="F31" i="2"/>
  <c r="G31" i="2"/>
  <c r="H31" i="2"/>
  <c r="J31" i="2"/>
  <c r="A32" i="2"/>
  <c r="X32" i="2" s="1"/>
  <c r="D32" i="2"/>
  <c r="E32" i="2"/>
  <c r="I32" i="2" s="1"/>
  <c r="S32" i="2" s="1"/>
  <c r="F32" i="2"/>
  <c r="G32" i="2"/>
  <c r="H32" i="2"/>
  <c r="J32" i="2"/>
  <c r="A33" i="2"/>
  <c r="V33" i="2" s="1"/>
  <c r="D33" i="2"/>
  <c r="E33" i="2"/>
  <c r="I33" i="2" s="1"/>
  <c r="F33" i="2"/>
  <c r="G33" i="2"/>
  <c r="H33" i="2"/>
  <c r="J33" i="2"/>
  <c r="A34" i="2"/>
  <c r="U34" i="2" s="1"/>
  <c r="D34" i="2"/>
  <c r="E34" i="2"/>
  <c r="I34" i="2" s="1"/>
  <c r="F34" i="2"/>
  <c r="G34" i="2"/>
  <c r="H34" i="2"/>
  <c r="J34" i="2"/>
  <c r="A35" i="2"/>
  <c r="U35" i="2" s="1"/>
  <c r="D35" i="2"/>
  <c r="E35" i="2"/>
  <c r="I35" i="2" s="1"/>
  <c r="F35" i="2"/>
  <c r="G35" i="2"/>
  <c r="H35" i="2"/>
  <c r="J35" i="2"/>
  <c r="A36" i="2"/>
  <c r="U36" i="2" s="1"/>
  <c r="D36" i="2"/>
  <c r="E36" i="2"/>
  <c r="I36" i="2" s="1"/>
  <c r="F36" i="2"/>
  <c r="G36" i="2"/>
  <c r="H36" i="2"/>
  <c r="J36" i="2"/>
  <c r="A37" i="2"/>
  <c r="U37" i="2" s="1"/>
  <c r="D37" i="2"/>
  <c r="E37" i="2"/>
  <c r="I37" i="2" s="1"/>
  <c r="F37" i="2"/>
  <c r="G37" i="2"/>
  <c r="H37" i="2"/>
  <c r="J37" i="2"/>
  <c r="A38" i="2"/>
  <c r="U38" i="2" s="1"/>
  <c r="D38" i="2"/>
  <c r="E38" i="2"/>
  <c r="I38" i="2" s="1"/>
  <c r="S38" i="2" s="1"/>
  <c r="F38" i="2"/>
  <c r="G38" i="2"/>
  <c r="H38" i="2"/>
  <c r="J38" i="2"/>
  <c r="A39" i="2"/>
  <c r="U39" i="2" s="1"/>
  <c r="D39" i="2"/>
  <c r="E39" i="2"/>
  <c r="I39" i="2" s="1"/>
  <c r="F39" i="2"/>
  <c r="G39" i="2"/>
  <c r="H39" i="2"/>
  <c r="J39" i="2"/>
  <c r="A40" i="2"/>
  <c r="U40" i="2" s="1"/>
  <c r="D40" i="2"/>
  <c r="E40" i="2"/>
  <c r="I40" i="2" s="1"/>
  <c r="S40" i="2" s="1"/>
  <c r="F40" i="2"/>
  <c r="G40" i="2"/>
  <c r="H40" i="2"/>
  <c r="J40" i="2"/>
  <c r="A41" i="2"/>
  <c r="Y41" i="2" s="1"/>
  <c r="D41" i="2"/>
  <c r="E41" i="2"/>
  <c r="I41" i="2" s="1"/>
  <c r="F41" i="2"/>
  <c r="G41" i="2"/>
  <c r="H41" i="2"/>
  <c r="J41" i="2"/>
  <c r="A42" i="2"/>
  <c r="U42" i="2" s="1"/>
  <c r="D42" i="2"/>
  <c r="E42" i="2"/>
  <c r="I42" i="2" s="1"/>
  <c r="F42" i="2"/>
  <c r="G42" i="2"/>
  <c r="H42" i="2"/>
  <c r="J42" i="2"/>
  <c r="A43" i="2"/>
  <c r="U43" i="2" s="1"/>
  <c r="D43" i="2"/>
  <c r="E43" i="2"/>
  <c r="I43" i="2" s="1"/>
  <c r="F43" i="2"/>
  <c r="G43" i="2"/>
  <c r="H43" i="2"/>
  <c r="J43" i="2"/>
  <c r="A44" i="2"/>
  <c r="Y44" i="2" s="1"/>
  <c r="D44" i="2"/>
  <c r="J44" i="2"/>
  <c r="A46" i="2"/>
  <c r="U46" i="2" s="1"/>
  <c r="D46" i="2"/>
  <c r="E46" i="2"/>
  <c r="I46" i="2" s="1"/>
  <c r="F46" i="2"/>
  <c r="G46" i="2"/>
  <c r="H46" i="2"/>
  <c r="J46" i="2"/>
  <c r="A47" i="2"/>
  <c r="U47" i="2" s="1"/>
  <c r="D47" i="2"/>
  <c r="E47" i="2"/>
  <c r="I47" i="2" s="1"/>
  <c r="F47" i="2"/>
  <c r="G47" i="2"/>
  <c r="H47" i="2"/>
  <c r="J47" i="2"/>
  <c r="A48" i="2"/>
  <c r="U48" i="2" s="1"/>
  <c r="D48" i="2"/>
  <c r="E48" i="2"/>
  <c r="I48" i="2" s="1"/>
  <c r="F48" i="2"/>
  <c r="G48" i="2"/>
  <c r="H48" i="2"/>
  <c r="J48" i="2"/>
  <c r="A49" i="2"/>
  <c r="U49" i="2" s="1"/>
  <c r="D49" i="2"/>
  <c r="E49" i="2"/>
  <c r="I49" i="2" s="1"/>
  <c r="F49" i="2"/>
  <c r="G49" i="2"/>
  <c r="H49" i="2"/>
  <c r="J49" i="2"/>
  <c r="A50" i="2"/>
  <c r="Z50" i="2" s="1"/>
  <c r="D50" i="2"/>
  <c r="E50" i="2"/>
  <c r="I50" i="2" s="1"/>
  <c r="F50" i="2"/>
  <c r="G50" i="2"/>
  <c r="H50" i="2"/>
  <c r="J50" i="2"/>
  <c r="A51" i="2"/>
  <c r="U51" i="2" s="1"/>
  <c r="D51" i="2"/>
  <c r="E51" i="2"/>
  <c r="I51" i="2" s="1"/>
  <c r="F51" i="2"/>
  <c r="G51" i="2"/>
  <c r="H51" i="2"/>
  <c r="J51" i="2"/>
  <c r="A52" i="2"/>
  <c r="U52" i="2" s="1"/>
  <c r="D52" i="2"/>
  <c r="E52" i="2"/>
  <c r="I52" i="2" s="1"/>
  <c r="F52" i="2"/>
  <c r="G52" i="2"/>
  <c r="H52" i="2"/>
  <c r="J52" i="2"/>
  <c r="A53" i="2"/>
  <c r="T53" i="2" s="1"/>
  <c r="D53" i="2"/>
  <c r="E53" i="2"/>
  <c r="I53" i="2" s="1"/>
  <c r="S53" i="2" s="1"/>
  <c r="F53" i="2"/>
  <c r="G53" i="2"/>
  <c r="H53" i="2"/>
  <c r="J53" i="2"/>
  <c r="A54" i="2"/>
  <c r="U54" i="2" s="1"/>
  <c r="D54" i="2"/>
  <c r="E54" i="2"/>
  <c r="I54" i="2" s="1"/>
  <c r="F54" i="2"/>
  <c r="G54" i="2"/>
  <c r="H54" i="2"/>
  <c r="J54" i="2"/>
  <c r="A55" i="2"/>
  <c r="U55" i="2" s="1"/>
  <c r="D55" i="2"/>
  <c r="E55" i="2"/>
  <c r="I55" i="2" s="1"/>
  <c r="S55" i="2" s="1"/>
  <c r="F55" i="2"/>
  <c r="G55" i="2"/>
  <c r="H55" i="2"/>
  <c r="J55" i="2"/>
  <c r="A56" i="2"/>
  <c r="U56" i="2" s="1"/>
  <c r="D56" i="2"/>
  <c r="E56" i="2"/>
  <c r="I56" i="2" s="1"/>
  <c r="F56" i="2"/>
  <c r="G56" i="2"/>
  <c r="H56" i="2"/>
  <c r="J56" i="2"/>
  <c r="A57" i="2"/>
  <c r="X57" i="2" s="1"/>
  <c r="D57" i="2"/>
  <c r="E57" i="2"/>
  <c r="I57" i="2" s="1"/>
  <c r="F57" i="2"/>
  <c r="G57" i="2"/>
  <c r="H57" i="2"/>
  <c r="J57" i="2"/>
  <c r="A58" i="2"/>
  <c r="U58" i="2" s="1"/>
  <c r="D58" i="2"/>
  <c r="E58" i="2"/>
  <c r="I58" i="2" s="1"/>
  <c r="F58" i="2"/>
  <c r="G58" i="2"/>
  <c r="H58" i="2"/>
  <c r="J58" i="2"/>
  <c r="A59" i="2"/>
  <c r="U59" i="2" s="1"/>
  <c r="D59" i="2"/>
  <c r="E59" i="2"/>
  <c r="I59" i="2" s="1"/>
  <c r="F59" i="2"/>
  <c r="G59" i="2"/>
  <c r="H59" i="2"/>
  <c r="J59" i="2"/>
  <c r="A60" i="2"/>
  <c r="U60" i="2" s="1"/>
  <c r="D60" i="2"/>
  <c r="E60" i="2"/>
  <c r="I60" i="2" s="1"/>
  <c r="F60" i="2"/>
  <c r="G60" i="2"/>
  <c r="H60" i="2"/>
  <c r="J60" i="2"/>
  <c r="A61" i="2"/>
  <c r="U61" i="2" s="1"/>
  <c r="D61" i="2"/>
  <c r="E61" i="2"/>
  <c r="I61" i="2" s="1"/>
  <c r="S61" i="2" s="1"/>
  <c r="F61" i="2"/>
  <c r="G61" i="2"/>
  <c r="H61" i="2"/>
  <c r="J61" i="2"/>
  <c r="A62" i="2"/>
  <c r="U62" i="2" s="1"/>
  <c r="D62" i="2"/>
  <c r="E62" i="2"/>
  <c r="I62" i="2" s="1"/>
  <c r="F62" i="2"/>
  <c r="G62" i="2"/>
  <c r="H62" i="2"/>
  <c r="J62" i="2"/>
  <c r="A63" i="2"/>
  <c r="U63" i="2" s="1"/>
  <c r="D63" i="2"/>
  <c r="E63" i="2"/>
  <c r="I63" i="2" s="1"/>
  <c r="F63" i="2"/>
  <c r="G63" i="2"/>
  <c r="H63" i="2"/>
  <c r="J63" i="2"/>
  <c r="A64" i="2"/>
  <c r="W64" i="2" s="1"/>
  <c r="D64" i="2"/>
  <c r="E64" i="2"/>
  <c r="I64" i="2" s="1"/>
  <c r="F64" i="2"/>
  <c r="G64" i="2"/>
  <c r="H64" i="2"/>
  <c r="J64" i="2"/>
  <c r="A65" i="2"/>
  <c r="Z65" i="2" s="1"/>
  <c r="D65" i="2"/>
  <c r="E65" i="2"/>
  <c r="I65" i="2" s="1"/>
  <c r="S65" i="2" s="1"/>
  <c r="F65" i="2"/>
  <c r="G65" i="2"/>
  <c r="H65" i="2"/>
  <c r="J65" i="2"/>
  <c r="A66" i="2"/>
  <c r="U66" i="2" s="1"/>
  <c r="D66" i="2"/>
  <c r="E66" i="2"/>
  <c r="I66" i="2" s="1"/>
  <c r="F66" i="2"/>
  <c r="G66" i="2"/>
  <c r="H66" i="2"/>
  <c r="J66" i="2"/>
  <c r="A67" i="2"/>
  <c r="U67" i="2" s="1"/>
  <c r="D67" i="2"/>
  <c r="E67" i="2"/>
  <c r="I67" i="2" s="1"/>
  <c r="S67" i="2" s="1"/>
  <c r="F67" i="2"/>
  <c r="G67" i="2"/>
  <c r="H67" i="2"/>
  <c r="J67" i="2"/>
  <c r="A68" i="2"/>
  <c r="U68" i="2" s="1"/>
  <c r="D68" i="2"/>
  <c r="E68" i="2"/>
  <c r="I68" i="2" s="1"/>
  <c r="F68" i="2"/>
  <c r="G68" i="2"/>
  <c r="H68" i="2"/>
  <c r="J68" i="2"/>
  <c r="A69" i="2"/>
  <c r="U69" i="2" s="1"/>
  <c r="D69" i="2"/>
  <c r="E69" i="2"/>
  <c r="I69" i="2" s="1"/>
  <c r="S69" i="2" s="1"/>
  <c r="F69" i="2"/>
  <c r="G69" i="2"/>
  <c r="H69" i="2"/>
  <c r="J69" i="2"/>
  <c r="A70" i="2"/>
  <c r="U70" i="2" s="1"/>
  <c r="D70" i="2"/>
  <c r="E70" i="2"/>
  <c r="I70" i="2" s="1"/>
  <c r="F70" i="2"/>
  <c r="G70" i="2"/>
  <c r="H70" i="2"/>
  <c r="J70" i="2"/>
  <c r="A71" i="2"/>
  <c r="U71" i="2" s="1"/>
  <c r="D71" i="2"/>
  <c r="E71" i="2"/>
  <c r="I71" i="2" s="1"/>
  <c r="S71" i="2" s="1"/>
  <c r="F71" i="2"/>
  <c r="G71" i="2"/>
  <c r="H71" i="2"/>
  <c r="J71" i="2"/>
  <c r="A72" i="2"/>
  <c r="W72" i="2" s="1"/>
  <c r="D72" i="2"/>
  <c r="E72" i="2"/>
  <c r="I72" i="2" s="1"/>
  <c r="F72" i="2"/>
  <c r="G72" i="2"/>
  <c r="H72" i="2"/>
  <c r="J72" i="2"/>
  <c r="A73" i="2"/>
  <c r="X73" i="2" s="1"/>
  <c r="D73" i="2"/>
  <c r="E73" i="2"/>
  <c r="I73" i="2" s="1"/>
  <c r="F73" i="2"/>
  <c r="G73" i="2"/>
  <c r="H73" i="2"/>
  <c r="J73" i="2"/>
  <c r="A74" i="2"/>
  <c r="U74" i="2" s="1"/>
  <c r="D74" i="2"/>
  <c r="E74" i="2"/>
  <c r="I74" i="2" s="1"/>
  <c r="F74" i="2"/>
  <c r="G74" i="2"/>
  <c r="H74" i="2"/>
  <c r="J74" i="2"/>
  <c r="A75" i="2"/>
  <c r="U75" i="2" s="1"/>
  <c r="D75" i="2"/>
  <c r="E75" i="2"/>
  <c r="I75" i="2" s="1"/>
  <c r="S75" i="2" s="1"/>
  <c r="F75" i="2"/>
  <c r="G75" i="2"/>
  <c r="H75" i="2"/>
  <c r="J75" i="2"/>
  <c r="A76" i="2"/>
  <c r="X76" i="2" s="1"/>
  <c r="D76" i="2"/>
  <c r="E76" i="2"/>
  <c r="I76" i="2" s="1"/>
  <c r="F76" i="2"/>
  <c r="G76" i="2"/>
  <c r="H76" i="2"/>
  <c r="J76" i="2"/>
  <c r="A77" i="2"/>
  <c r="V77" i="2" s="1"/>
  <c r="D77" i="2"/>
  <c r="E77" i="2"/>
  <c r="I77" i="2" s="1"/>
  <c r="S77" i="2" s="1"/>
  <c r="F77" i="2"/>
  <c r="G77" i="2"/>
  <c r="H77" i="2"/>
  <c r="J77" i="2"/>
  <c r="A78" i="2"/>
  <c r="U78" i="2" s="1"/>
  <c r="D78" i="2"/>
  <c r="E78" i="2"/>
  <c r="I78" i="2" s="1"/>
  <c r="F78" i="2"/>
  <c r="G78" i="2"/>
  <c r="H78" i="2"/>
  <c r="J78" i="2"/>
  <c r="A79" i="2"/>
  <c r="U79" i="2" s="1"/>
  <c r="D79" i="2"/>
  <c r="E79" i="2"/>
  <c r="I79" i="2" s="1"/>
  <c r="F79" i="2"/>
  <c r="G79" i="2"/>
  <c r="H79" i="2"/>
  <c r="J79" i="2"/>
  <c r="A80" i="2"/>
  <c r="U80" i="2" s="1"/>
  <c r="D80" i="2"/>
  <c r="E80" i="2"/>
  <c r="I80" i="2" s="1"/>
  <c r="S80" i="2" s="1"/>
  <c r="F80" i="2"/>
  <c r="G80" i="2"/>
  <c r="H80" i="2"/>
  <c r="J80" i="2"/>
  <c r="A81" i="2"/>
  <c r="U81" i="2" s="1"/>
  <c r="D81" i="2"/>
  <c r="E81" i="2"/>
  <c r="I81" i="2" s="1"/>
  <c r="F81" i="2"/>
  <c r="G81" i="2"/>
  <c r="H81" i="2"/>
  <c r="J81" i="2"/>
  <c r="A82" i="2"/>
  <c r="U82" i="2" s="1"/>
  <c r="D82" i="2"/>
  <c r="E82" i="2"/>
  <c r="I82" i="2" s="1"/>
  <c r="F82" i="2"/>
  <c r="G82" i="2"/>
  <c r="H82" i="2"/>
  <c r="J82" i="2"/>
  <c r="A83" i="2"/>
  <c r="U83" i="2" s="1"/>
  <c r="D83" i="2"/>
  <c r="E83" i="2"/>
  <c r="I83" i="2" s="1"/>
  <c r="S83" i="2" s="1"/>
  <c r="F83" i="2"/>
  <c r="G83" i="2"/>
  <c r="H83" i="2"/>
  <c r="J83" i="2"/>
  <c r="A84" i="2"/>
  <c r="X84" i="2" s="1"/>
  <c r="D84" i="2"/>
  <c r="E84" i="2"/>
  <c r="I84" i="2" s="1"/>
  <c r="F84" i="2"/>
  <c r="G84" i="2"/>
  <c r="H84" i="2"/>
  <c r="J84" i="2"/>
  <c r="A85" i="2"/>
  <c r="Y85" i="2" s="1"/>
  <c r="D85" i="2"/>
  <c r="E85" i="2"/>
  <c r="I85" i="2" s="1"/>
  <c r="F85" i="2"/>
  <c r="G85" i="2"/>
  <c r="H85" i="2"/>
  <c r="J85" i="2"/>
  <c r="A86" i="2"/>
  <c r="U86" i="2" s="1"/>
  <c r="D86" i="2"/>
  <c r="E86" i="2"/>
  <c r="I86" i="2" s="1"/>
  <c r="F86" i="2"/>
  <c r="G86" i="2"/>
  <c r="H86" i="2"/>
  <c r="J86" i="2"/>
  <c r="A87" i="2"/>
  <c r="U87" i="2" s="1"/>
  <c r="D87" i="2"/>
  <c r="E87" i="2"/>
  <c r="I87" i="2" s="1"/>
  <c r="F87" i="2"/>
  <c r="G87" i="2"/>
  <c r="H87" i="2"/>
  <c r="J87" i="2"/>
  <c r="A88" i="2"/>
  <c r="U88" i="2" s="1"/>
  <c r="D88" i="2"/>
  <c r="E88" i="2"/>
  <c r="I88" i="2" s="1"/>
  <c r="S88" i="2" s="1"/>
  <c r="F88" i="2"/>
  <c r="G88" i="2"/>
  <c r="H88" i="2"/>
  <c r="J88" i="2"/>
  <c r="A89" i="2"/>
  <c r="U89" i="2" s="1"/>
  <c r="D89" i="2"/>
  <c r="E89" i="2"/>
  <c r="I89" i="2" s="1"/>
  <c r="F89" i="2"/>
  <c r="G89" i="2"/>
  <c r="H89" i="2"/>
  <c r="J89" i="2"/>
  <c r="A90" i="2"/>
  <c r="U90" i="2" s="1"/>
  <c r="D90" i="2"/>
  <c r="E90" i="2"/>
  <c r="I90" i="2" s="1"/>
  <c r="S90" i="2" s="1"/>
  <c r="F90" i="2"/>
  <c r="G90" i="2"/>
  <c r="H90" i="2"/>
  <c r="J90" i="2"/>
  <c r="A91" i="2"/>
  <c r="U91" i="2" s="1"/>
  <c r="D91" i="2"/>
  <c r="E91" i="2"/>
  <c r="I91" i="2" s="1"/>
  <c r="F91" i="2"/>
  <c r="G91" i="2"/>
  <c r="H91" i="2"/>
  <c r="J91" i="2"/>
  <c r="A92" i="2"/>
  <c r="U92" i="2" s="1"/>
  <c r="D92" i="2"/>
  <c r="E92" i="2"/>
  <c r="I92" i="2" s="1"/>
  <c r="S92" i="2" s="1"/>
  <c r="F92" i="2"/>
  <c r="G92" i="2"/>
  <c r="H92" i="2"/>
  <c r="J92" i="2"/>
  <c r="A93" i="2"/>
  <c r="Y93" i="2" s="1"/>
  <c r="D93" i="2"/>
  <c r="E93" i="2"/>
  <c r="I93" i="2" s="1"/>
  <c r="F93" i="2"/>
  <c r="G93" i="2"/>
  <c r="H93" i="2"/>
  <c r="J93" i="2"/>
  <c r="A94" i="2"/>
  <c r="Z94" i="2" s="1"/>
  <c r="D94" i="2"/>
  <c r="E94" i="2"/>
  <c r="I94" i="2" s="1"/>
  <c r="S94" i="2" s="1"/>
  <c r="F94" i="2"/>
  <c r="G94" i="2"/>
  <c r="H94" i="2"/>
  <c r="J94" i="2"/>
  <c r="J4" i="2"/>
  <c r="H4" i="2"/>
  <c r="G4" i="2"/>
  <c r="F4" i="2"/>
  <c r="E4" i="2"/>
  <c r="I4" i="2" s="1"/>
  <c r="D4" i="2"/>
  <c r="A4" i="2"/>
  <c r="U4" i="2" s="1"/>
  <c r="J3" i="2"/>
  <c r="H3" i="2"/>
  <c r="G3" i="2"/>
  <c r="F3" i="2"/>
  <c r="E3" i="2"/>
  <c r="I3" i="2" s="1"/>
  <c r="S3" i="2" s="1"/>
  <c r="D3" i="2"/>
  <c r="A3" i="2"/>
  <c r="U3" i="2" s="1"/>
  <c r="J2" i="2"/>
  <c r="H2" i="2"/>
  <c r="G2" i="2"/>
  <c r="F2" i="2"/>
  <c r="E2" i="2"/>
  <c r="I2" i="2" s="1"/>
  <c r="D2" i="2"/>
  <c r="A2" i="2"/>
  <c r="W2" i="2" s="1"/>
  <c r="S181" i="2" l="1"/>
  <c r="S177" i="2"/>
  <c r="S173" i="2"/>
  <c r="S169" i="2"/>
  <c r="S165" i="2"/>
  <c r="S161" i="2"/>
  <c r="S157" i="2"/>
  <c r="S153" i="2"/>
  <c r="S149" i="2"/>
  <c r="S160" i="2"/>
  <c r="Z160" i="2"/>
  <c r="W160" i="2"/>
  <c r="U160" i="2"/>
  <c r="Z164" i="2"/>
  <c r="W164" i="2"/>
  <c r="U164" i="2"/>
  <c r="Z168" i="2"/>
  <c r="W168" i="2"/>
  <c r="Y168" i="2"/>
  <c r="U168" i="2"/>
  <c r="Z170" i="2"/>
  <c r="U170" i="2"/>
  <c r="Y170" i="2"/>
  <c r="W170" i="2"/>
  <c r="Z172" i="2"/>
  <c r="W172" i="2"/>
  <c r="Y172" i="2"/>
  <c r="U172" i="2"/>
  <c r="Z174" i="2"/>
  <c r="U174" i="2"/>
  <c r="Y174" i="2"/>
  <c r="W174" i="2"/>
  <c r="Z176" i="2"/>
  <c r="W176" i="2"/>
  <c r="Y176" i="2"/>
  <c r="U176" i="2"/>
  <c r="Z178" i="2"/>
  <c r="U178" i="2"/>
  <c r="Y178" i="2"/>
  <c r="W178" i="2"/>
  <c r="Z180" i="2"/>
  <c r="W180" i="2"/>
  <c r="Y180" i="2"/>
  <c r="U180" i="2"/>
  <c r="V180" i="2"/>
  <c r="X178" i="2"/>
  <c r="T174" i="2"/>
  <c r="V172" i="2"/>
  <c r="X170" i="2"/>
  <c r="V164" i="2"/>
  <c r="V156" i="2"/>
  <c r="V148" i="2"/>
  <c r="Z147" i="2"/>
  <c r="T147" i="2"/>
  <c r="X147" i="2"/>
  <c r="V147" i="2"/>
  <c r="Z151" i="2"/>
  <c r="T151" i="2"/>
  <c r="X151" i="2"/>
  <c r="V151" i="2"/>
  <c r="Z155" i="2"/>
  <c r="T155" i="2"/>
  <c r="X155" i="2"/>
  <c r="V155" i="2"/>
  <c r="Z159" i="2"/>
  <c r="T159" i="2"/>
  <c r="X159" i="2"/>
  <c r="V159" i="2"/>
  <c r="Z163" i="2"/>
  <c r="T163" i="2"/>
  <c r="X163" i="2"/>
  <c r="V163" i="2"/>
  <c r="Z167" i="2"/>
  <c r="T167" i="2"/>
  <c r="X167" i="2"/>
  <c r="V167" i="2"/>
  <c r="Z152" i="2"/>
  <c r="W152" i="2"/>
  <c r="U152" i="2"/>
  <c r="T180" i="2"/>
  <c r="V178" i="2"/>
  <c r="X176" i="2"/>
  <c r="T172" i="2"/>
  <c r="V170" i="2"/>
  <c r="X168" i="2"/>
  <c r="T164" i="2"/>
  <c r="X160" i="2"/>
  <c r="T156" i="2"/>
  <c r="X152" i="2"/>
  <c r="T148" i="2"/>
  <c r="Z150" i="2"/>
  <c r="U150" i="2"/>
  <c r="W150" i="2"/>
  <c r="Y152" i="2"/>
  <c r="Z154" i="2"/>
  <c r="U154" i="2"/>
  <c r="W154" i="2"/>
  <c r="Z158" i="2"/>
  <c r="U158" i="2"/>
  <c r="W158" i="2"/>
  <c r="Y160" i="2"/>
  <c r="Z162" i="2"/>
  <c r="U162" i="2"/>
  <c r="W162" i="2"/>
  <c r="Y164" i="2"/>
  <c r="Z166" i="2"/>
  <c r="U166" i="2"/>
  <c r="W166" i="2"/>
  <c r="Z169" i="2"/>
  <c r="V169" i="2"/>
  <c r="Y169" i="2"/>
  <c r="T169" i="2"/>
  <c r="X169" i="2"/>
  <c r="Z171" i="2"/>
  <c r="T171" i="2"/>
  <c r="X171" i="2"/>
  <c r="Y171" i="2"/>
  <c r="V171" i="2"/>
  <c r="Z173" i="2"/>
  <c r="V173" i="2"/>
  <c r="Y173" i="2"/>
  <c r="T173" i="2"/>
  <c r="X173" i="2"/>
  <c r="Z175" i="2"/>
  <c r="T175" i="2"/>
  <c r="X175" i="2"/>
  <c r="Y175" i="2"/>
  <c r="V175" i="2"/>
  <c r="Z177" i="2"/>
  <c r="V177" i="2"/>
  <c r="Y177" i="2"/>
  <c r="T177" i="2"/>
  <c r="X177" i="2"/>
  <c r="Z179" i="2"/>
  <c r="T179" i="2"/>
  <c r="X179" i="2"/>
  <c r="Y179" i="2"/>
  <c r="V179" i="2"/>
  <c r="Z181" i="2"/>
  <c r="V181" i="2"/>
  <c r="Y181" i="2"/>
  <c r="T181" i="2"/>
  <c r="X181" i="2"/>
  <c r="Z148" i="2"/>
  <c r="W148" i="2"/>
  <c r="U148" i="2"/>
  <c r="Z156" i="2"/>
  <c r="W156" i="2"/>
  <c r="U156" i="2"/>
  <c r="T178" i="2"/>
  <c r="V176" i="2"/>
  <c r="X174" i="2"/>
  <c r="T170" i="2"/>
  <c r="V168" i="2"/>
  <c r="V160" i="2"/>
  <c r="T154" i="2"/>
  <c r="V152" i="2"/>
  <c r="X150" i="2"/>
  <c r="Y147" i="2"/>
  <c r="Z149" i="2"/>
  <c r="V149" i="2"/>
  <c r="T149" i="2"/>
  <c r="X149" i="2"/>
  <c r="Y151" i="2"/>
  <c r="Z153" i="2"/>
  <c r="V153" i="2"/>
  <c r="T153" i="2"/>
  <c r="X153" i="2"/>
  <c r="Y155" i="2"/>
  <c r="Z157" i="2"/>
  <c r="V157" i="2"/>
  <c r="T157" i="2"/>
  <c r="X157" i="2"/>
  <c r="Y159" i="2"/>
  <c r="Z161" i="2"/>
  <c r="V161" i="2"/>
  <c r="T161" i="2"/>
  <c r="X161" i="2"/>
  <c r="Y163" i="2"/>
  <c r="Z165" i="2"/>
  <c r="V165" i="2"/>
  <c r="T165" i="2"/>
  <c r="X165" i="2"/>
  <c r="Y167" i="2"/>
  <c r="X145" i="2"/>
  <c r="Y104" i="2"/>
  <c r="W145" i="2"/>
  <c r="X45" i="2"/>
  <c r="X141" i="2"/>
  <c r="U145" i="2"/>
  <c r="V139" i="2"/>
  <c r="Z143" i="2"/>
  <c r="T140" i="2"/>
  <c r="Y135" i="2"/>
  <c r="T134" i="2"/>
  <c r="Y131" i="2"/>
  <c r="V127" i="2"/>
  <c r="V119" i="2"/>
  <c r="V114" i="2"/>
  <c r="Y110" i="2"/>
  <c r="T101" i="2"/>
  <c r="Y96" i="2"/>
  <c r="Z93" i="2"/>
  <c r="Y88" i="2"/>
  <c r="Z81" i="2"/>
  <c r="V74" i="2"/>
  <c r="Y69" i="2"/>
  <c r="Y61" i="2"/>
  <c r="W36" i="2"/>
  <c r="T28" i="2"/>
  <c r="Y12" i="2"/>
  <c r="U141" i="2"/>
  <c r="U137" i="2"/>
  <c r="U133" i="2"/>
  <c r="U117" i="2"/>
  <c r="U113" i="2"/>
  <c r="U97" i="2"/>
  <c r="U93" i="2"/>
  <c r="U85" i="2"/>
  <c r="U77" i="2"/>
  <c r="U73" i="2"/>
  <c r="U65" i="2"/>
  <c r="U57" i="2"/>
  <c r="U53" i="2"/>
  <c r="U45" i="2"/>
  <c r="U41" i="2"/>
  <c r="U33" i="2"/>
  <c r="U29" i="2"/>
  <c r="U25" i="2"/>
  <c r="U17" i="2"/>
  <c r="U9" i="2"/>
  <c r="T2" i="2"/>
  <c r="Y143" i="2"/>
  <c r="Z140" i="2"/>
  <c r="Z139" i="2"/>
  <c r="X138" i="2"/>
  <c r="W135" i="2"/>
  <c r="Z130" i="2"/>
  <c r="X126" i="2"/>
  <c r="V118" i="2"/>
  <c r="T114" i="2"/>
  <c r="Z107" i="2"/>
  <c r="Z103" i="2"/>
  <c r="Z99" i="2"/>
  <c r="X95" i="2"/>
  <c r="X92" i="2"/>
  <c r="W86" i="2"/>
  <c r="W80" i="2"/>
  <c r="Z73" i="2"/>
  <c r="V66" i="2"/>
  <c r="V58" i="2"/>
  <c r="T12" i="2"/>
  <c r="U144" i="2"/>
  <c r="U140" i="2"/>
  <c r="U136" i="2"/>
  <c r="U132" i="2"/>
  <c r="U96" i="2"/>
  <c r="U84" i="2"/>
  <c r="U76" i="2"/>
  <c r="U72" i="2"/>
  <c r="U64" i="2"/>
  <c r="U44" i="2"/>
  <c r="U32" i="2"/>
  <c r="U20" i="2"/>
  <c r="P142" i="2"/>
  <c r="Y2" i="2"/>
  <c r="T145" i="2"/>
  <c r="V143" i="2"/>
  <c r="X140" i="2"/>
  <c r="Y139" i="2"/>
  <c r="T138" i="2"/>
  <c r="Z134" i="2"/>
  <c r="V130" i="2"/>
  <c r="W123" i="2"/>
  <c r="X107" i="2"/>
  <c r="X103" i="2"/>
  <c r="W99" i="2"/>
  <c r="W95" i="2"/>
  <c r="Y90" i="2"/>
  <c r="W78" i="2"/>
  <c r="U139" i="2"/>
  <c r="U135" i="2"/>
  <c r="U131" i="2"/>
  <c r="U127" i="2"/>
  <c r="U123" i="2"/>
  <c r="U119" i="2"/>
  <c r="U115" i="2"/>
  <c r="U111" i="2"/>
  <c r="U107" i="2"/>
  <c r="U103" i="2"/>
  <c r="U99" i="2"/>
  <c r="Y145" i="2"/>
  <c r="X142" i="2"/>
  <c r="W139" i="2"/>
  <c r="Y134" i="2"/>
  <c r="Z131" i="2"/>
  <c r="V122" i="2"/>
  <c r="V115" i="2"/>
  <c r="X111" i="2"/>
  <c r="Y106" i="2"/>
  <c r="W102" i="2"/>
  <c r="W98" i="2"/>
  <c r="W94" i="2"/>
  <c r="V90" i="2"/>
  <c r="Y82" i="2"/>
  <c r="W70" i="2"/>
  <c r="Y53" i="2"/>
  <c r="U2" i="2"/>
  <c r="U134" i="2"/>
  <c r="U130" i="2"/>
  <c r="U122" i="2"/>
  <c r="U118" i="2"/>
  <c r="U114" i="2"/>
  <c r="U94" i="2"/>
  <c r="U50" i="2"/>
  <c r="Q142" i="2"/>
  <c r="Z146" i="2"/>
  <c r="U146" i="2"/>
  <c r="Y146" i="2"/>
  <c r="V146" i="2"/>
  <c r="T146" i="2"/>
  <c r="Q143" i="2"/>
  <c r="Q140" i="2"/>
  <c r="Y87" i="2"/>
  <c r="W87" i="2"/>
  <c r="T87" i="2"/>
  <c r="Z87" i="2"/>
  <c r="V87" i="2"/>
  <c r="X87" i="2"/>
  <c r="Y79" i="2"/>
  <c r="T79" i="2"/>
  <c r="Z79" i="2"/>
  <c r="W79" i="2"/>
  <c r="V79" i="2"/>
  <c r="X79" i="2"/>
  <c r="Y63" i="2"/>
  <c r="T63" i="2"/>
  <c r="Z63" i="2"/>
  <c r="W63" i="2"/>
  <c r="V63" i="2"/>
  <c r="X63" i="2"/>
  <c r="Y55" i="2"/>
  <c r="W55" i="2"/>
  <c r="T55" i="2"/>
  <c r="Z55" i="2"/>
  <c r="X55" i="2"/>
  <c r="V55" i="2"/>
  <c r="Y47" i="2"/>
  <c r="V47" i="2"/>
  <c r="W47" i="2"/>
  <c r="X47" i="2"/>
  <c r="Z47" i="2"/>
  <c r="T47" i="2"/>
  <c r="T42" i="2"/>
  <c r="X42" i="2"/>
  <c r="Y42" i="2"/>
  <c r="Z42" i="2"/>
  <c r="V42" i="2"/>
  <c r="W42" i="2"/>
  <c r="T30" i="2"/>
  <c r="X30" i="2"/>
  <c r="W30" i="2"/>
  <c r="Y30" i="2"/>
  <c r="Z30" i="2"/>
  <c r="V30" i="2"/>
  <c r="T26" i="2"/>
  <c r="X26" i="2"/>
  <c r="Y26" i="2"/>
  <c r="Z26" i="2"/>
  <c r="V26" i="2"/>
  <c r="W26" i="2"/>
  <c r="T18" i="2"/>
  <c r="X18" i="2"/>
  <c r="V18" i="2"/>
  <c r="W18" i="2"/>
  <c r="Y18" i="2"/>
  <c r="Z18" i="2"/>
  <c r="T10" i="2"/>
  <c r="X10" i="2"/>
  <c r="Y10" i="2"/>
  <c r="Z10" i="2"/>
  <c r="V10" i="2"/>
  <c r="W10" i="2"/>
  <c r="Y132" i="2"/>
  <c r="T132" i="2"/>
  <c r="Z132" i="2"/>
  <c r="V132" i="2"/>
  <c r="Y124" i="2"/>
  <c r="T124" i="2"/>
  <c r="Z124" i="2"/>
  <c r="X124" i="2"/>
  <c r="Y120" i="2"/>
  <c r="V120" i="2"/>
  <c r="X120" i="2"/>
  <c r="Z120" i="2"/>
  <c r="Y116" i="2"/>
  <c r="W116" i="2"/>
  <c r="X116" i="2"/>
  <c r="Z116" i="2"/>
  <c r="V108" i="2"/>
  <c r="Z108" i="2"/>
  <c r="T108" i="2"/>
  <c r="Y108" i="2"/>
  <c r="W108" i="2"/>
  <c r="X108" i="2"/>
  <c r="V100" i="2"/>
  <c r="Z100" i="2"/>
  <c r="W100" i="2"/>
  <c r="T100" i="2"/>
  <c r="X100" i="2"/>
  <c r="Y144" i="2"/>
  <c r="V144" i="2"/>
  <c r="W144" i="2"/>
  <c r="T141" i="2"/>
  <c r="W136" i="2"/>
  <c r="W124" i="2"/>
  <c r="V84" i="2"/>
  <c r="Z84" i="2"/>
  <c r="W84" i="2"/>
  <c r="T84" i="2"/>
  <c r="Y84" i="2"/>
  <c r="V80" i="2"/>
  <c r="Z80" i="2"/>
  <c r="X80" i="2"/>
  <c r="Y80" i="2"/>
  <c r="V76" i="2"/>
  <c r="Z76" i="2"/>
  <c r="T76" i="2"/>
  <c r="Y76" i="2"/>
  <c r="W76" i="2"/>
  <c r="V68" i="2"/>
  <c r="Z68" i="2"/>
  <c r="W68" i="2"/>
  <c r="T68" i="2"/>
  <c r="Y68" i="2"/>
  <c r="X68" i="2"/>
  <c r="V64" i="2"/>
  <c r="Z64" i="2"/>
  <c r="X64" i="2"/>
  <c r="T64" i="2"/>
  <c r="Y64" i="2"/>
  <c r="V48" i="2"/>
  <c r="Z48" i="2"/>
  <c r="T48" i="2"/>
  <c r="Y48" i="2"/>
  <c r="W48" i="2"/>
  <c r="Y43" i="2"/>
  <c r="W43" i="2"/>
  <c r="X43" i="2"/>
  <c r="T43" i="2"/>
  <c r="Z43" i="2"/>
  <c r="V43" i="2"/>
  <c r="Y35" i="2"/>
  <c r="T35" i="2"/>
  <c r="Z35" i="2"/>
  <c r="V35" i="2"/>
  <c r="W35" i="2"/>
  <c r="X35" i="2"/>
  <c r="Y31" i="2"/>
  <c r="V31" i="2"/>
  <c r="W31" i="2"/>
  <c r="X31" i="2"/>
  <c r="Z31" i="2"/>
  <c r="T31" i="2"/>
  <c r="Y27" i="2"/>
  <c r="W27" i="2"/>
  <c r="X27" i="2"/>
  <c r="Z27" i="2"/>
  <c r="T27" i="2"/>
  <c r="V27" i="2"/>
  <c r="Y19" i="2"/>
  <c r="T19" i="2"/>
  <c r="Z19" i="2"/>
  <c r="V19" i="2"/>
  <c r="W19" i="2"/>
  <c r="X19" i="2"/>
  <c r="Y7" i="2"/>
  <c r="X7" i="2"/>
  <c r="T7" i="2"/>
  <c r="Z7" i="2"/>
  <c r="V7" i="2"/>
  <c r="W7" i="2"/>
  <c r="V137" i="2"/>
  <c r="Z137" i="2"/>
  <c r="W137" i="2"/>
  <c r="X137" i="2"/>
  <c r="V133" i="2"/>
  <c r="Z133" i="2"/>
  <c r="X133" i="2"/>
  <c r="T133" i="2"/>
  <c r="Y133" i="2"/>
  <c r="V129" i="2"/>
  <c r="Z129" i="2"/>
  <c r="W129" i="2"/>
  <c r="Y129" i="2"/>
  <c r="T129" i="2"/>
  <c r="V125" i="2"/>
  <c r="Z125" i="2"/>
  <c r="X125" i="2"/>
  <c r="Y125" i="2"/>
  <c r="T125" i="2"/>
  <c r="V121" i="2"/>
  <c r="Z121" i="2"/>
  <c r="T121" i="2"/>
  <c r="Y121" i="2"/>
  <c r="X121" i="2"/>
  <c r="V117" i="2"/>
  <c r="Z117" i="2"/>
  <c r="X117" i="2"/>
  <c r="Y117" i="2"/>
  <c r="W109" i="2"/>
  <c r="X109" i="2"/>
  <c r="V109" i="2"/>
  <c r="Y109" i="2"/>
  <c r="Z109" i="2"/>
  <c r="W101" i="2"/>
  <c r="Z101" i="2"/>
  <c r="V101" i="2"/>
  <c r="X101" i="2"/>
  <c r="Y101" i="2"/>
  <c r="W138" i="2"/>
  <c r="Z138" i="2"/>
  <c r="V138" i="2"/>
  <c r="W142" i="2"/>
  <c r="T142" i="2"/>
  <c r="Y142" i="2"/>
  <c r="Z142" i="2"/>
  <c r="Z144" i="2"/>
  <c r="V142" i="2"/>
  <c r="Y137" i="2"/>
  <c r="V124" i="2"/>
  <c r="T120" i="2"/>
  <c r="T116" i="2"/>
  <c r="X144" i="2"/>
  <c r="Y138" i="2"/>
  <c r="X132" i="2"/>
  <c r="X129" i="2"/>
  <c r="W125" i="2"/>
  <c r="W121" i="2"/>
  <c r="W117" i="2"/>
  <c r="V141" i="2"/>
  <c r="Z141" i="2"/>
  <c r="W141" i="2"/>
  <c r="Y91" i="2"/>
  <c r="V91" i="2"/>
  <c r="X91" i="2"/>
  <c r="W91" i="2"/>
  <c r="T91" i="2"/>
  <c r="Z91" i="2"/>
  <c r="Y83" i="2"/>
  <c r="X83" i="2"/>
  <c r="V83" i="2"/>
  <c r="Z83" i="2"/>
  <c r="T83" i="2"/>
  <c r="W83" i="2"/>
  <c r="Y75" i="2"/>
  <c r="V75" i="2"/>
  <c r="X75" i="2"/>
  <c r="T75" i="2"/>
  <c r="W75" i="2"/>
  <c r="Y71" i="2"/>
  <c r="W71" i="2"/>
  <c r="T71" i="2"/>
  <c r="Z71" i="2"/>
  <c r="X71" i="2"/>
  <c r="V71" i="2"/>
  <c r="Y67" i="2"/>
  <c r="X67" i="2"/>
  <c r="V67" i="2"/>
  <c r="T67" i="2"/>
  <c r="W67" i="2"/>
  <c r="Z67" i="2"/>
  <c r="Y59" i="2"/>
  <c r="V59" i="2"/>
  <c r="X59" i="2"/>
  <c r="W59" i="2"/>
  <c r="Z59" i="2"/>
  <c r="T59" i="2"/>
  <c r="T51" i="2"/>
  <c r="Y51" i="2"/>
  <c r="X51" i="2"/>
  <c r="V51" i="2"/>
  <c r="Z51" i="2"/>
  <c r="W51" i="2"/>
  <c r="T38" i="2"/>
  <c r="X38" i="2"/>
  <c r="Z38" i="2"/>
  <c r="V38" i="2"/>
  <c r="W38" i="2"/>
  <c r="Y38" i="2"/>
  <c r="T34" i="2"/>
  <c r="X34" i="2"/>
  <c r="V34" i="2"/>
  <c r="W34" i="2"/>
  <c r="Y34" i="2"/>
  <c r="Z34" i="2"/>
  <c r="T22" i="2"/>
  <c r="X22" i="2"/>
  <c r="Z22" i="2"/>
  <c r="V22" i="2"/>
  <c r="W22" i="2"/>
  <c r="Y22" i="2"/>
  <c r="T14" i="2"/>
  <c r="X14" i="2"/>
  <c r="W14" i="2"/>
  <c r="Y14" i="2"/>
  <c r="Z14" i="2"/>
  <c r="V14" i="2"/>
  <c r="T6" i="2"/>
  <c r="X6" i="2"/>
  <c r="Y6" i="2"/>
  <c r="Z6" i="2"/>
  <c r="V6" i="2"/>
  <c r="W6" i="2"/>
  <c r="Y136" i="2"/>
  <c r="X136" i="2"/>
  <c r="T136" i="2"/>
  <c r="Z136" i="2"/>
  <c r="Y128" i="2"/>
  <c r="X128" i="2"/>
  <c r="Z128" i="2"/>
  <c r="T128" i="2"/>
  <c r="V112" i="2"/>
  <c r="Z112" i="2"/>
  <c r="X112" i="2"/>
  <c r="W112" i="2"/>
  <c r="Y112" i="2"/>
  <c r="V104" i="2"/>
  <c r="Z104" i="2"/>
  <c r="W104" i="2"/>
  <c r="T104" i="2"/>
  <c r="X104" i="2"/>
  <c r="W97" i="2"/>
  <c r="V97" i="2"/>
  <c r="X97" i="2"/>
  <c r="Y97" i="2"/>
  <c r="W128" i="2"/>
  <c r="W120" i="2"/>
  <c r="V116" i="2"/>
  <c r="T112" i="2"/>
  <c r="V92" i="2"/>
  <c r="Z92" i="2"/>
  <c r="T92" i="2"/>
  <c r="Y92" i="2"/>
  <c r="W92" i="2"/>
  <c r="V88" i="2"/>
  <c r="Z88" i="2"/>
  <c r="X88" i="2"/>
  <c r="W88" i="2"/>
  <c r="V72" i="2"/>
  <c r="Z72" i="2"/>
  <c r="X72" i="2"/>
  <c r="Y72" i="2"/>
  <c r="V60" i="2"/>
  <c r="Z60" i="2"/>
  <c r="T60" i="2"/>
  <c r="Y60" i="2"/>
  <c r="W60" i="2"/>
  <c r="X60" i="2"/>
  <c r="V56" i="2"/>
  <c r="Z56" i="2"/>
  <c r="X56" i="2"/>
  <c r="W56" i="2"/>
  <c r="Y56" i="2"/>
  <c r="V52" i="2"/>
  <c r="Z52" i="2"/>
  <c r="W52" i="2"/>
  <c r="T52" i="2"/>
  <c r="Y52" i="2"/>
  <c r="X52" i="2"/>
  <c r="Y39" i="2"/>
  <c r="X39" i="2"/>
  <c r="T39" i="2"/>
  <c r="Z39" i="2"/>
  <c r="V39" i="2"/>
  <c r="W39" i="2"/>
  <c r="Y23" i="2"/>
  <c r="X23" i="2"/>
  <c r="T23" i="2"/>
  <c r="Z23" i="2"/>
  <c r="V23" i="2"/>
  <c r="W23" i="2"/>
  <c r="Y15" i="2"/>
  <c r="V15" i="2"/>
  <c r="W15" i="2"/>
  <c r="X15" i="2"/>
  <c r="Z15" i="2"/>
  <c r="T15" i="2"/>
  <c r="Y11" i="2"/>
  <c r="W11" i="2"/>
  <c r="X11" i="2"/>
  <c r="T11" i="2"/>
  <c r="Z11" i="2"/>
  <c r="V11" i="2"/>
  <c r="V113" i="2"/>
  <c r="Z113" i="2"/>
  <c r="W113" i="2"/>
  <c r="X113" i="2"/>
  <c r="Y113" i="2"/>
  <c r="W105" i="2"/>
  <c r="T105" i="2"/>
  <c r="Y105" i="2"/>
  <c r="V105" i="2"/>
  <c r="X105" i="2"/>
  <c r="Z105" i="2"/>
  <c r="V128" i="2"/>
  <c r="T109" i="2"/>
  <c r="Y100" i="2"/>
  <c r="Z97" i="2"/>
  <c r="T88" i="2"/>
  <c r="T80" i="2"/>
  <c r="Z75" i="2"/>
  <c r="T72" i="2"/>
  <c r="T56" i="2"/>
  <c r="X48" i="2"/>
  <c r="W89" i="2"/>
  <c r="T89" i="2"/>
  <c r="Y89" i="2"/>
  <c r="V89" i="2"/>
  <c r="Z89" i="2"/>
  <c r="W81" i="2"/>
  <c r="V81" i="2"/>
  <c r="T81" i="2"/>
  <c r="Y81" i="2"/>
  <c r="W69" i="2"/>
  <c r="Z69" i="2"/>
  <c r="X69" i="2"/>
  <c r="W61" i="2"/>
  <c r="X61" i="2"/>
  <c r="Z61" i="2"/>
  <c r="T61" i="2"/>
  <c r="V40" i="2"/>
  <c r="Z40" i="2"/>
  <c r="W40" i="2"/>
  <c r="X40" i="2"/>
  <c r="T40" i="2"/>
  <c r="Y40" i="2"/>
  <c r="V32" i="2"/>
  <c r="Z32" i="2"/>
  <c r="T32" i="2"/>
  <c r="Y32" i="2"/>
  <c r="W32" i="2"/>
  <c r="V24" i="2"/>
  <c r="Z24" i="2"/>
  <c r="W24" i="2"/>
  <c r="X24" i="2"/>
  <c r="Y24" i="2"/>
  <c r="T24" i="2"/>
  <c r="V16" i="2"/>
  <c r="Z16" i="2"/>
  <c r="T16" i="2"/>
  <c r="Y16" i="2"/>
  <c r="W16" i="2"/>
  <c r="X16" i="2"/>
  <c r="W126" i="2"/>
  <c r="V126" i="2"/>
  <c r="T110" i="2"/>
  <c r="X110" i="2"/>
  <c r="V110" i="2"/>
  <c r="W110" i="2"/>
  <c r="X134" i="2"/>
  <c r="Y130" i="2"/>
  <c r="T130" i="2"/>
  <c r="Z126" i="2"/>
  <c r="T126" i="2"/>
  <c r="Z122" i="2"/>
  <c r="X89" i="2"/>
  <c r="X81" i="2"/>
  <c r="V69" i="2"/>
  <c r="V61" i="2"/>
  <c r="V4" i="2"/>
  <c r="Z4" i="2"/>
  <c r="W4" i="2"/>
  <c r="X4" i="2"/>
  <c r="Y4" i="2"/>
  <c r="T4" i="2"/>
  <c r="W93" i="2"/>
  <c r="X93" i="2"/>
  <c r="T93" i="2"/>
  <c r="W85" i="2"/>
  <c r="Z85" i="2"/>
  <c r="X85" i="2"/>
  <c r="V85" i="2"/>
  <c r="W77" i="2"/>
  <c r="X77" i="2"/>
  <c r="Z77" i="2"/>
  <c r="Y77" i="2"/>
  <c r="W73" i="2"/>
  <c r="T73" i="2"/>
  <c r="Y73" i="2"/>
  <c r="V73" i="2"/>
  <c r="W65" i="2"/>
  <c r="V65" i="2"/>
  <c r="T65" i="2"/>
  <c r="Y65" i="2"/>
  <c r="X65" i="2"/>
  <c r="W57" i="2"/>
  <c r="T57" i="2"/>
  <c r="Y57" i="2"/>
  <c r="V57" i="2"/>
  <c r="Z57" i="2"/>
  <c r="W53" i="2"/>
  <c r="Z53" i="2"/>
  <c r="X53" i="2"/>
  <c r="V53" i="2"/>
  <c r="W49" i="2"/>
  <c r="X49" i="2"/>
  <c r="T49" i="2"/>
  <c r="Y49" i="2"/>
  <c r="Z49" i="2"/>
  <c r="V49" i="2"/>
  <c r="V44" i="2"/>
  <c r="Z44" i="2"/>
  <c r="W44" i="2"/>
  <c r="X44" i="2"/>
  <c r="T44" i="2"/>
  <c r="V36" i="2"/>
  <c r="Z36" i="2"/>
  <c r="X36" i="2"/>
  <c r="T36" i="2"/>
  <c r="Y36" i="2"/>
  <c r="V28" i="2"/>
  <c r="Z28" i="2"/>
  <c r="W28" i="2"/>
  <c r="X28" i="2"/>
  <c r="Y28" i="2"/>
  <c r="V20" i="2"/>
  <c r="Z20" i="2"/>
  <c r="X20" i="2"/>
  <c r="T20" i="2"/>
  <c r="Y20" i="2"/>
  <c r="V12" i="2"/>
  <c r="Z12" i="2"/>
  <c r="W12" i="2"/>
  <c r="X12" i="2"/>
  <c r="V8" i="2"/>
  <c r="Z8" i="2"/>
  <c r="W8" i="2"/>
  <c r="X8" i="2"/>
  <c r="T8" i="2"/>
  <c r="Y8" i="2"/>
  <c r="W5" i="2"/>
  <c r="T5" i="2"/>
  <c r="X5" i="2"/>
  <c r="Y5" i="2"/>
  <c r="Z5" i="2"/>
  <c r="W122" i="2"/>
  <c r="X122" i="2"/>
  <c r="W118" i="2"/>
  <c r="T118" i="2"/>
  <c r="Y118" i="2"/>
  <c r="W114" i="2"/>
  <c r="Z114" i="2"/>
  <c r="T106" i="2"/>
  <c r="X106" i="2"/>
  <c r="W106" i="2"/>
  <c r="V106" i="2"/>
  <c r="T102" i="2"/>
  <c r="X102" i="2"/>
  <c r="Y102" i="2"/>
  <c r="V102" i="2"/>
  <c r="Y95" i="2"/>
  <c r="T95" i="2"/>
  <c r="Z95" i="2"/>
  <c r="V95" i="2"/>
  <c r="Z2" i="2"/>
  <c r="V2" i="2"/>
  <c r="Y3" i="2"/>
  <c r="V3" i="2"/>
  <c r="Z3" i="2"/>
  <c r="W3" i="2"/>
  <c r="X3" i="2"/>
  <c r="T3" i="2"/>
  <c r="T94" i="2"/>
  <c r="X94" i="2"/>
  <c r="V94" i="2"/>
  <c r="T90" i="2"/>
  <c r="X90" i="2"/>
  <c r="W90" i="2"/>
  <c r="Z90" i="2"/>
  <c r="T86" i="2"/>
  <c r="X86" i="2"/>
  <c r="Y86" i="2"/>
  <c r="V86" i="2"/>
  <c r="Z86" i="2"/>
  <c r="T82" i="2"/>
  <c r="X82" i="2"/>
  <c r="Z82" i="2"/>
  <c r="W82" i="2"/>
  <c r="V82" i="2"/>
  <c r="T78" i="2"/>
  <c r="X78" i="2"/>
  <c r="V78" i="2"/>
  <c r="Y78" i="2"/>
  <c r="T74" i="2"/>
  <c r="X74" i="2"/>
  <c r="W74" i="2"/>
  <c r="Z74" i="2"/>
  <c r="Y74" i="2"/>
  <c r="T70" i="2"/>
  <c r="X70" i="2"/>
  <c r="Y70" i="2"/>
  <c r="V70" i="2"/>
  <c r="T66" i="2"/>
  <c r="X66" i="2"/>
  <c r="Z66" i="2"/>
  <c r="W66" i="2"/>
  <c r="T62" i="2"/>
  <c r="X62" i="2"/>
  <c r="V62" i="2"/>
  <c r="Y62" i="2"/>
  <c r="W62" i="2"/>
  <c r="T58" i="2"/>
  <c r="X58" i="2"/>
  <c r="W58" i="2"/>
  <c r="Z58" i="2"/>
  <c r="T54" i="2"/>
  <c r="X54" i="2"/>
  <c r="Y54" i="2"/>
  <c r="V54" i="2"/>
  <c r="Z54" i="2"/>
  <c r="T50" i="2"/>
  <c r="X50" i="2"/>
  <c r="V50" i="2"/>
  <c r="W50" i="2"/>
  <c r="Y50" i="2"/>
  <c r="T46" i="2"/>
  <c r="X46" i="2"/>
  <c r="W46" i="2"/>
  <c r="Y46" i="2"/>
  <c r="Z46" i="2"/>
  <c r="V46" i="2"/>
  <c r="W41" i="2"/>
  <c r="Z41" i="2"/>
  <c r="V41" i="2"/>
  <c r="X41" i="2"/>
  <c r="T41" i="2"/>
  <c r="W37" i="2"/>
  <c r="V37" i="2"/>
  <c r="X37" i="2"/>
  <c r="T37" i="2"/>
  <c r="Y37" i="2"/>
  <c r="Z37" i="2"/>
  <c r="W33" i="2"/>
  <c r="X33" i="2"/>
  <c r="T33" i="2"/>
  <c r="Y33" i="2"/>
  <c r="Z33" i="2"/>
  <c r="W29" i="2"/>
  <c r="T29" i="2"/>
  <c r="Y29" i="2"/>
  <c r="Z29" i="2"/>
  <c r="V29" i="2"/>
  <c r="W25" i="2"/>
  <c r="Z25" i="2"/>
  <c r="V25" i="2"/>
  <c r="X25" i="2"/>
  <c r="Y25" i="2"/>
  <c r="W21" i="2"/>
  <c r="V21" i="2"/>
  <c r="X21" i="2"/>
  <c r="Y21" i="2"/>
  <c r="T21" i="2"/>
  <c r="W17" i="2"/>
  <c r="X17" i="2"/>
  <c r="T17" i="2"/>
  <c r="Y17" i="2"/>
  <c r="Z17" i="2"/>
  <c r="W13" i="2"/>
  <c r="T13" i="2"/>
  <c r="Y13" i="2"/>
  <c r="Z13" i="2"/>
  <c r="V13" i="2"/>
  <c r="X13" i="2"/>
  <c r="W9" i="2"/>
  <c r="Z9" i="2"/>
  <c r="V9" i="2"/>
  <c r="X9" i="2"/>
  <c r="T135" i="2"/>
  <c r="X135" i="2"/>
  <c r="T131" i="2"/>
  <c r="X131" i="2"/>
  <c r="T127" i="2"/>
  <c r="X127" i="2"/>
  <c r="Z127" i="2"/>
  <c r="T123" i="2"/>
  <c r="X123" i="2"/>
  <c r="V123" i="2"/>
  <c r="T119" i="2"/>
  <c r="X119" i="2"/>
  <c r="W119" i="2"/>
  <c r="T115" i="2"/>
  <c r="X115" i="2"/>
  <c r="Y115" i="2"/>
  <c r="Y111" i="2"/>
  <c r="T111" i="2"/>
  <c r="Z111" i="2"/>
  <c r="W111" i="2"/>
  <c r="Y107" i="2"/>
  <c r="V107" i="2"/>
  <c r="W107" i="2"/>
  <c r="Y103" i="2"/>
  <c r="W103" i="2"/>
  <c r="V103" i="2"/>
  <c r="Y99" i="2"/>
  <c r="X99" i="2"/>
  <c r="V99" i="2"/>
  <c r="V96" i="2"/>
  <c r="Z96" i="2"/>
  <c r="X96" i="2"/>
  <c r="T98" i="2"/>
  <c r="X98" i="2"/>
  <c r="Z98" i="2"/>
  <c r="V98" i="2"/>
  <c r="Q138" i="2"/>
  <c r="Y140" i="2"/>
  <c r="T143" i="2"/>
  <c r="X143" i="2"/>
  <c r="X2" i="2"/>
  <c r="X146" i="2"/>
  <c r="W143" i="2"/>
  <c r="W140" i="2"/>
  <c r="Z135" i="2"/>
  <c r="V134" i="2"/>
  <c r="V131" i="2"/>
  <c r="X130" i="2"/>
  <c r="Y127" i="2"/>
  <c r="Y126" i="2"/>
  <c r="Y123" i="2"/>
  <c r="Y122" i="2"/>
  <c r="Y119" i="2"/>
  <c r="X118" i="2"/>
  <c r="W115" i="2"/>
  <c r="X114" i="2"/>
  <c r="Z110" i="2"/>
  <c r="Z106" i="2"/>
  <c r="Z102" i="2"/>
  <c r="Y98" i="2"/>
  <c r="T96" i="2"/>
  <c r="Y94" i="2"/>
  <c r="V93" i="2"/>
  <c r="T85" i="2"/>
  <c r="Z78" i="2"/>
  <c r="T77" i="2"/>
  <c r="Z70" i="2"/>
  <c r="T69" i="2"/>
  <c r="Y66" i="2"/>
  <c r="Z62" i="2"/>
  <c r="Y58" i="2"/>
  <c r="W54" i="2"/>
  <c r="Z21" i="2"/>
  <c r="Y9" i="2"/>
  <c r="V5" i="2"/>
  <c r="W45" i="2"/>
  <c r="T45" i="2"/>
  <c r="Y45" i="2"/>
  <c r="Z45" i="2"/>
  <c r="Z145" i="2"/>
  <c r="X139" i="2"/>
  <c r="P141" i="2"/>
  <c r="Q141" i="2"/>
  <c r="P140" i="2"/>
  <c r="Q46" i="2"/>
  <c r="P145" i="2"/>
  <c r="P46" i="2"/>
  <c r="P143" i="2"/>
  <c r="Q144" i="2"/>
  <c r="Q146" i="2"/>
  <c r="P146" i="2"/>
  <c r="S146" i="2"/>
  <c r="R146" i="2"/>
  <c r="Q145" i="2"/>
  <c r="S145" i="2"/>
  <c r="R145" i="2"/>
  <c r="P144" i="2"/>
  <c r="S144" i="2"/>
  <c r="R144" i="2"/>
  <c r="S143" i="2"/>
  <c r="R143" i="2"/>
  <c r="S142" i="2"/>
  <c r="R142" i="2"/>
  <c r="S141" i="2"/>
  <c r="R141" i="2"/>
  <c r="S140" i="2"/>
  <c r="R140" i="2"/>
  <c r="S46" i="2"/>
  <c r="R46" i="2"/>
  <c r="P139" i="2"/>
  <c r="Q139" i="2"/>
  <c r="S139" i="2"/>
  <c r="R139" i="2"/>
  <c r="P138" i="2"/>
  <c r="S138" i="2"/>
  <c r="R138" i="2"/>
  <c r="R92" i="2"/>
  <c r="R69" i="2"/>
  <c r="R61" i="2"/>
  <c r="R23" i="2"/>
  <c r="R128" i="2"/>
  <c r="R120" i="2"/>
  <c r="P136" i="2"/>
  <c r="P135" i="2"/>
  <c r="Q133" i="2"/>
  <c r="P131" i="2"/>
  <c r="Q129" i="2"/>
  <c r="P127" i="2"/>
  <c r="Q125" i="2"/>
  <c r="P123" i="2"/>
  <c r="Q121" i="2"/>
  <c r="P119" i="2"/>
  <c r="Q117" i="2"/>
  <c r="P115" i="2"/>
  <c r="Q114" i="2"/>
  <c r="Q113" i="2"/>
  <c r="P111" i="2"/>
  <c r="Q109" i="2"/>
  <c r="P107" i="2"/>
  <c r="Q105" i="2"/>
  <c r="P103" i="2"/>
  <c r="Q101" i="2"/>
  <c r="P99" i="2"/>
  <c r="Q98" i="2"/>
  <c r="Q97" i="2"/>
  <c r="P95" i="2"/>
  <c r="Q93" i="2"/>
  <c r="P91" i="2"/>
  <c r="P89" i="2"/>
  <c r="Q87" i="2"/>
  <c r="P85" i="2"/>
  <c r="Q84" i="2"/>
  <c r="P82" i="2"/>
  <c r="Q81" i="2"/>
  <c r="Q78" i="2"/>
  <c r="P76" i="2"/>
  <c r="Q74" i="2"/>
  <c r="P72" i="2"/>
  <c r="Q71" i="2"/>
  <c r="Q70" i="2"/>
  <c r="P68" i="2"/>
  <c r="Q66" i="2"/>
  <c r="P64" i="2"/>
  <c r="Q62" i="2"/>
  <c r="P60" i="2"/>
  <c r="Q58" i="2"/>
  <c r="P56" i="2"/>
  <c r="Q55" i="2"/>
  <c r="Q54" i="2"/>
  <c r="P52" i="2"/>
  <c r="Q50" i="2"/>
  <c r="P49" i="2"/>
  <c r="Q47" i="2"/>
  <c r="P45" i="2"/>
  <c r="Q43" i="2"/>
  <c r="P41" i="2"/>
  <c r="Q39" i="2"/>
  <c r="P37" i="2"/>
  <c r="Q35" i="2"/>
  <c r="P33" i="2"/>
  <c r="Q31" i="2"/>
  <c r="P30" i="2"/>
  <c r="Q29" i="2"/>
  <c r="Q28" i="2"/>
  <c r="P26" i="2"/>
  <c r="Q25" i="2"/>
  <c r="Q24" i="2"/>
  <c r="P22" i="2"/>
  <c r="Q20" i="2"/>
  <c r="P18" i="2"/>
  <c r="Q16" i="2"/>
  <c r="Q13" i="2"/>
  <c r="Q10" i="2"/>
  <c r="R88" i="2"/>
  <c r="R55" i="2"/>
  <c r="R114" i="2"/>
  <c r="Q132" i="2"/>
  <c r="Q128" i="2"/>
  <c r="Q124" i="2"/>
  <c r="Q32" i="2"/>
  <c r="P4" i="2"/>
  <c r="P14" i="2"/>
  <c r="P8" i="2"/>
  <c r="Q6" i="2"/>
  <c r="P3" i="2"/>
  <c r="R84" i="2"/>
  <c r="R59" i="2"/>
  <c r="R51" i="2"/>
  <c r="R25" i="2"/>
  <c r="R110" i="2"/>
  <c r="P11" i="2"/>
  <c r="P7" i="2"/>
  <c r="Q137" i="2"/>
  <c r="Q4" i="2"/>
  <c r="Q136" i="2"/>
  <c r="Q135" i="2"/>
  <c r="P133" i="2"/>
  <c r="Q131" i="2"/>
  <c r="P129" i="2"/>
  <c r="Q127" i="2"/>
  <c r="P125" i="2"/>
  <c r="Q123" i="2"/>
  <c r="P121" i="2"/>
  <c r="Q119" i="2"/>
  <c r="P117" i="2"/>
  <c r="Q115" i="2"/>
  <c r="P113" i="2"/>
  <c r="Q111" i="2"/>
  <c r="P109" i="2"/>
  <c r="Q107" i="2"/>
  <c r="P105" i="2"/>
  <c r="Q103" i="2"/>
  <c r="P101" i="2"/>
  <c r="Q99" i="2"/>
  <c r="P97" i="2"/>
  <c r="Q95" i="2"/>
  <c r="P93" i="2"/>
  <c r="Q91" i="2"/>
  <c r="Q89" i="2"/>
  <c r="P87" i="2"/>
  <c r="Q85" i="2"/>
  <c r="Q82" i="2"/>
  <c r="P81" i="2"/>
  <c r="P78" i="2"/>
  <c r="Q76" i="2"/>
  <c r="P74" i="2"/>
  <c r="Q72" i="2"/>
  <c r="P70" i="2"/>
  <c r="Q68" i="2"/>
  <c r="P66" i="2"/>
  <c r="Q64" i="2"/>
  <c r="P62" i="2"/>
  <c r="Q60" i="2"/>
  <c r="P58" i="2"/>
  <c r="Q56" i="2"/>
  <c r="P54" i="2"/>
  <c r="Q52" i="2"/>
  <c r="P50" i="2"/>
  <c r="Q49" i="2"/>
  <c r="P47" i="2"/>
  <c r="Q45" i="2"/>
  <c r="P43" i="2"/>
  <c r="Q41" i="2"/>
  <c r="P39" i="2"/>
  <c r="Q37" i="2"/>
  <c r="P35" i="2"/>
  <c r="Q33" i="2"/>
  <c r="P31" i="2"/>
  <c r="Q30" i="2"/>
  <c r="P28" i="2"/>
  <c r="Q26" i="2"/>
  <c r="P24" i="2"/>
  <c r="Q22" i="2"/>
  <c r="P20" i="2"/>
  <c r="Q18" i="2"/>
  <c r="P16" i="2"/>
  <c r="Q14" i="2"/>
  <c r="P13" i="2"/>
  <c r="P10" i="2"/>
  <c r="Q8" i="2"/>
  <c r="P6" i="2"/>
  <c r="P137" i="2"/>
  <c r="Q3" i="2"/>
  <c r="Q134" i="2"/>
  <c r="P132" i="2"/>
  <c r="Q130" i="2"/>
  <c r="P128" i="2"/>
  <c r="Q126" i="2"/>
  <c r="P124" i="2"/>
  <c r="Q122" i="2"/>
  <c r="P120" i="2"/>
  <c r="Q118" i="2"/>
  <c r="P116" i="2"/>
  <c r="P112" i="2"/>
  <c r="Q110" i="2"/>
  <c r="P108" i="2"/>
  <c r="Q106" i="2"/>
  <c r="P104" i="2"/>
  <c r="Q102" i="2"/>
  <c r="P100" i="2"/>
  <c r="P96" i="2"/>
  <c r="Q94" i="2"/>
  <c r="P92" i="2"/>
  <c r="P90" i="2"/>
  <c r="Q88" i="2"/>
  <c r="P86" i="2"/>
  <c r="P83" i="2"/>
  <c r="P80" i="2"/>
  <c r="Q79" i="2"/>
  <c r="P77" i="2"/>
  <c r="Q75" i="2"/>
  <c r="P73" i="2"/>
  <c r="P69" i="2"/>
  <c r="Q67" i="2"/>
  <c r="P65" i="2"/>
  <c r="Q63" i="2"/>
  <c r="P61" i="2"/>
  <c r="Q59" i="2"/>
  <c r="P57" i="2"/>
  <c r="P53" i="2"/>
  <c r="Q51" i="2"/>
  <c r="Q48" i="2"/>
  <c r="Q44" i="2"/>
  <c r="P42" i="2"/>
  <c r="Q40" i="2"/>
  <c r="P38" i="2"/>
  <c r="P34" i="2"/>
  <c r="P27" i="2"/>
  <c r="P23" i="2"/>
  <c r="P19" i="2"/>
  <c r="Q17" i="2"/>
  <c r="P15" i="2"/>
  <c r="P12" i="2"/>
  <c r="Q11" i="2"/>
  <c r="P9" i="2"/>
  <c r="P5" i="2"/>
  <c r="S51" i="2"/>
  <c r="R113" i="2"/>
  <c r="S113" i="2"/>
  <c r="R6" i="2"/>
  <c r="S6" i="2"/>
  <c r="R78" i="2"/>
  <c r="S78" i="2"/>
  <c r="R62" i="2"/>
  <c r="S62" i="2"/>
  <c r="R54" i="2"/>
  <c r="S54" i="2"/>
  <c r="R47" i="2"/>
  <c r="S47" i="2"/>
  <c r="S43" i="2"/>
  <c r="R43" i="2"/>
  <c r="S28" i="2"/>
  <c r="R28" i="2"/>
  <c r="S24" i="2"/>
  <c r="R24" i="2"/>
  <c r="R16" i="2"/>
  <c r="S16" i="2"/>
  <c r="S13" i="2"/>
  <c r="R13" i="2"/>
  <c r="R121" i="2"/>
  <c r="S121" i="2"/>
  <c r="S117" i="2"/>
  <c r="R117" i="2"/>
  <c r="S101" i="2"/>
  <c r="R101" i="2"/>
  <c r="S91" i="2"/>
  <c r="R91" i="2"/>
  <c r="S89" i="2"/>
  <c r="R89" i="2"/>
  <c r="R85" i="2"/>
  <c r="S85" i="2"/>
  <c r="S82" i="2"/>
  <c r="R82" i="2"/>
  <c r="S76" i="2"/>
  <c r="R76" i="2"/>
  <c r="S72" i="2"/>
  <c r="R72" i="2"/>
  <c r="S64" i="2"/>
  <c r="R64" i="2"/>
  <c r="S56" i="2"/>
  <c r="R56" i="2"/>
  <c r="R41" i="2"/>
  <c r="S41" i="2"/>
  <c r="R18" i="2"/>
  <c r="S18" i="2"/>
  <c r="S5" i="2"/>
  <c r="R5" i="2"/>
  <c r="S135" i="2"/>
  <c r="R135" i="2"/>
  <c r="R131" i="2"/>
  <c r="S131" i="2"/>
  <c r="S115" i="2"/>
  <c r="R115" i="2"/>
  <c r="S111" i="2"/>
  <c r="R111" i="2"/>
  <c r="S107" i="2"/>
  <c r="R107" i="2"/>
  <c r="R4" i="2"/>
  <c r="S4" i="2"/>
  <c r="R93" i="2"/>
  <c r="S93" i="2"/>
  <c r="R81" i="2"/>
  <c r="S81" i="2"/>
  <c r="R70" i="2"/>
  <c r="S70" i="2"/>
  <c r="S35" i="2"/>
  <c r="R35" i="2"/>
  <c r="S133" i="2"/>
  <c r="R133" i="2"/>
  <c r="R125" i="2"/>
  <c r="S125" i="2"/>
  <c r="R109" i="2"/>
  <c r="S109" i="2"/>
  <c r="R105" i="2"/>
  <c r="S105" i="2"/>
  <c r="S68" i="2"/>
  <c r="R68" i="2"/>
  <c r="R60" i="2"/>
  <c r="S60" i="2"/>
  <c r="S52" i="2"/>
  <c r="R52" i="2"/>
  <c r="S49" i="2"/>
  <c r="R49" i="2"/>
  <c r="R45" i="2"/>
  <c r="S45" i="2"/>
  <c r="R37" i="2"/>
  <c r="S37" i="2"/>
  <c r="R33" i="2"/>
  <c r="S33" i="2"/>
  <c r="R30" i="2"/>
  <c r="S30" i="2"/>
  <c r="R26" i="2"/>
  <c r="S26" i="2"/>
  <c r="R22" i="2"/>
  <c r="S22" i="2"/>
  <c r="R14" i="2"/>
  <c r="S14" i="2"/>
  <c r="R8" i="2"/>
  <c r="S8" i="2"/>
  <c r="S127" i="2"/>
  <c r="R127" i="2"/>
  <c r="S123" i="2"/>
  <c r="R123" i="2"/>
  <c r="S119" i="2"/>
  <c r="R119" i="2"/>
  <c r="R103" i="2"/>
  <c r="S103" i="2"/>
  <c r="S99" i="2"/>
  <c r="R99" i="2"/>
  <c r="S96" i="2"/>
  <c r="R96" i="2"/>
  <c r="P134" i="2"/>
  <c r="P130" i="2"/>
  <c r="P126" i="2"/>
  <c r="P122" i="2"/>
  <c r="P118" i="2"/>
  <c r="P114" i="2"/>
  <c r="P110" i="2"/>
  <c r="P106" i="2"/>
  <c r="P102" i="2"/>
  <c r="P98" i="2"/>
  <c r="P94" i="2"/>
  <c r="P88" i="2"/>
  <c r="P84" i="2"/>
  <c r="P79" i="2"/>
  <c r="P75" i="2"/>
  <c r="P71" i="2"/>
  <c r="P67" i="2"/>
  <c r="P63" i="2"/>
  <c r="P59" i="2"/>
  <c r="P55" i="2"/>
  <c r="P51" i="2"/>
  <c r="P48" i="2"/>
  <c r="P44" i="2"/>
  <c r="P40" i="2"/>
  <c r="P36" i="2"/>
  <c r="P32" i="2"/>
  <c r="P29" i="2"/>
  <c r="P25" i="2"/>
  <c r="P21" i="2"/>
  <c r="P17" i="2"/>
  <c r="S87" i="2"/>
  <c r="R87" i="2"/>
  <c r="S74" i="2"/>
  <c r="R74" i="2"/>
  <c r="R66" i="2"/>
  <c r="S66" i="2"/>
  <c r="S58" i="2"/>
  <c r="R58" i="2"/>
  <c r="R50" i="2"/>
  <c r="S50" i="2"/>
  <c r="S39" i="2"/>
  <c r="R39" i="2"/>
  <c r="R31" i="2"/>
  <c r="S31" i="2"/>
  <c r="R20" i="2"/>
  <c r="S20" i="2"/>
  <c r="S10" i="2"/>
  <c r="R10" i="2"/>
  <c r="R137" i="2"/>
  <c r="S137" i="2"/>
  <c r="R129" i="2"/>
  <c r="S129" i="2"/>
  <c r="S86" i="2"/>
  <c r="R86" i="2"/>
  <c r="S73" i="2"/>
  <c r="R73" i="2"/>
  <c r="S57" i="2"/>
  <c r="R57" i="2"/>
  <c r="S42" i="2"/>
  <c r="R42" i="2"/>
  <c r="S34" i="2"/>
  <c r="R34" i="2"/>
  <c r="S27" i="2"/>
  <c r="R27" i="2"/>
  <c r="S12" i="2"/>
  <c r="R12" i="2"/>
  <c r="S9" i="2"/>
  <c r="R9" i="2"/>
  <c r="S132" i="2"/>
  <c r="R132" i="2"/>
  <c r="S116" i="2"/>
  <c r="R116" i="2"/>
  <c r="S100" i="2"/>
  <c r="R100" i="2"/>
  <c r="R97" i="2"/>
  <c r="Q36" i="2"/>
  <c r="Q21" i="2"/>
  <c r="Q7" i="2"/>
  <c r="R134" i="2"/>
  <c r="R126" i="2"/>
  <c r="R112" i="2"/>
  <c r="R104" i="2"/>
  <c r="R98" i="2"/>
  <c r="R80" i="2"/>
  <c r="R75" i="2"/>
  <c r="R67" i="2"/>
  <c r="R53" i="2"/>
  <c r="R38" i="2"/>
  <c r="R29" i="2"/>
  <c r="R19" i="2"/>
  <c r="R11" i="2"/>
  <c r="R3" i="2"/>
  <c r="S110" i="2"/>
  <c r="S84" i="2"/>
  <c r="S59" i="2"/>
  <c r="R124" i="2"/>
  <c r="R118" i="2"/>
  <c r="R90" i="2"/>
  <c r="R65" i="2"/>
  <c r="R44" i="2"/>
  <c r="R17" i="2"/>
  <c r="S79" i="2"/>
  <c r="R79" i="2"/>
  <c r="S63" i="2"/>
  <c r="R63" i="2"/>
  <c r="S48" i="2"/>
  <c r="R48" i="2"/>
  <c r="R40" i="2"/>
  <c r="R36" i="2"/>
  <c r="S36" i="2"/>
  <c r="R21" i="2"/>
  <c r="R7" i="2"/>
  <c r="S122" i="2"/>
  <c r="R122" i="2"/>
  <c r="S106" i="2"/>
  <c r="R106" i="2"/>
  <c r="S95" i="2"/>
  <c r="R95" i="2"/>
  <c r="Q120" i="2"/>
  <c r="Q116" i="2"/>
  <c r="Q112" i="2"/>
  <c r="Q108" i="2"/>
  <c r="Q104" i="2"/>
  <c r="Q100" i="2"/>
  <c r="Q96" i="2"/>
  <c r="Q92" i="2"/>
  <c r="Q90" i="2"/>
  <c r="Q86" i="2"/>
  <c r="Q83" i="2"/>
  <c r="Q80" i="2"/>
  <c r="Q77" i="2"/>
  <c r="Q73" i="2"/>
  <c r="Q69" i="2"/>
  <c r="Q65" i="2"/>
  <c r="Q61" i="2"/>
  <c r="Q57" i="2"/>
  <c r="Q53" i="2"/>
  <c r="Q42" i="2"/>
  <c r="Q38" i="2"/>
  <c r="Q34" i="2"/>
  <c r="Q27" i="2"/>
  <c r="Q23" i="2"/>
  <c r="Q19" i="2"/>
  <c r="Q15" i="2"/>
  <c r="Q12" i="2"/>
  <c r="Q9" i="2"/>
  <c r="Q5" i="2"/>
  <c r="R136" i="2"/>
  <c r="R130" i="2"/>
  <c r="R108" i="2"/>
  <c r="R102" i="2"/>
  <c r="R94" i="2"/>
  <c r="R83" i="2"/>
  <c r="R77" i="2"/>
  <c r="R71" i="2"/>
  <c r="R32" i="2"/>
  <c r="R15" i="2"/>
  <c r="S97" i="2"/>
  <c r="R2" i="2"/>
  <c r="Q2" i="2"/>
  <c r="P2" i="2"/>
  <c r="S2" i="2"/>
</calcChain>
</file>

<file path=xl/sharedStrings.xml><?xml version="1.0" encoding="utf-8"?>
<sst xmlns="http://schemas.openxmlformats.org/spreadsheetml/2006/main" count="7103" uniqueCount="1662">
  <si>
    <t>timestamp</t>
  </si>
  <si>
    <t>prolificID</t>
  </si>
  <si>
    <t>condition</t>
  </si>
  <si>
    <t>Amount Expected</t>
  </si>
  <si>
    <t>Amounts Received</t>
  </si>
  <si>
    <t>Amounts Before</t>
  </si>
  <si>
    <t>Amounts Sent Back</t>
  </si>
  <si>
    <t>Amounts at the end</t>
  </si>
  <si>
    <t>Bonus</t>
  </si>
  <si>
    <t>Game Average</t>
  </si>
  <si>
    <t>Difference Average - Expected</t>
  </si>
  <si>
    <t>Surveys</t>
  </si>
  <si>
    <t>+ Panas Interested</t>
  </si>
  <si>
    <t>- Panas Distressed</t>
  </si>
  <si>
    <t>+ Panas Excited</t>
  </si>
  <si>
    <t>- Panas Upset</t>
  </si>
  <si>
    <t>+ Panas Strong</t>
  </si>
  <si>
    <t>- Panas Guilty</t>
  </si>
  <si>
    <t>- Panas Scared</t>
  </si>
  <si>
    <t>- Panas Hostile</t>
  </si>
  <si>
    <t>+ Panas Enthusiastic</t>
  </si>
  <si>
    <t>+ Panas Proud</t>
  </si>
  <si>
    <t>- Panas Irritable</t>
  </si>
  <si>
    <t>+ Panas Alert</t>
  </si>
  <si>
    <t>- Panas Ashamed</t>
  </si>
  <si>
    <t>+ Panas Inspired</t>
  </si>
  <si>
    <t>- Panas Nervous</t>
  </si>
  <si>
    <t>+ Panas Determined</t>
  </si>
  <si>
    <t>+ Panas Attentive</t>
  </si>
  <si>
    <t>- Panas Jittery</t>
  </si>
  <si>
    <t>+ Panas Active</t>
  </si>
  <si>
    <t>- Panas Afraid</t>
  </si>
  <si>
    <t>+ STAIS Calm</t>
  </si>
  <si>
    <t>+ STAIS Secure</t>
  </si>
  <si>
    <t>- STAIS Tense</t>
  </si>
  <si>
    <t>- STAIS Strained</t>
  </si>
  <si>
    <t>+ STAIS At ease</t>
  </si>
  <si>
    <t>- STAIS Upset</t>
  </si>
  <si>
    <t>- STAIS Worried</t>
  </si>
  <si>
    <t>- STAIS Confused</t>
  </si>
  <si>
    <t>+ STAIS Content</t>
  </si>
  <si>
    <t>- STAIS Nervous</t>
  </si>
  <si>
    <t>SSVS Equality</t>
  </si>
  <si>
    <t>SSVS Inner Harmony</t>
  </si>
  <si>
    <t>SSVS Social Power</t>
  </si>
  <si>
    <t>SSVS Pleasure</t>
  </si>
  <si>
    <t>SSVS Freedom</t>
  </si>
  <si>
    <t>SSVS A Spiritual Life</t>
  </si>
  <si>
    <t>SSVS Meaning in Life</t>
  </si>
  <si>
    <t>SSVS National Security</t>
  </si>
  <si>
    <t>SSVS Self-Respect</t>
  </si>
  <si>
    <t>SSVS True Friendship</t>
  </si>
  <si>
    <t>timings__ssvs</t>
  </si>
  <si>
    <t>timings__panas</t>
  </si>
  <si>
    <t>timings__stais</t>
  </si>
  <si>
    <t>timings__panasPost</t>
  </si>
  <si>
    <t>timings__staisPost</t>
  </si>
  <si>
    <t>timings__trustDurations__001</t>
  </si>
  <si>
    <t>timings__trustDurations__002</t>
  </si>
  <si>
    <t>timings__trustDurations__003</t>
  </si>
  <si>
    <t>timings__trustDurations__004</t>
  </si>
  <si>
    <t>timings__trustDurations__005</t>
  </si>
  <si>
    <t>timings__trustDurations__006</t>
  </si>
  <si>
    <t>timings__trustDurations__007</t>
  </si>
  <si>
    <t>timings__trustDurations__008</t>
  </si>
  <si>
    <t>timings__trustDurations__009</t>
  </si>
  <si>
    <t>timings__trustDurations__010</t>
  </si>
  <si>
    <t>timings__dictatorDurations__001</t>
  </si>
  <si>
    <t>timings__dictatorDurations__002</t>
  </si>
  <si>
    <t>timings__dictatorDurations__003</t>
  </si>
  <si>
    <t>timings__dictatorDurations__004</t>
  </si>
  <si>
    <t>timings__dictatorDurations__005</t>
  </si>
  <si>
    <t>timings__dictatorDurations__006</t>
  </si>
  <si>
    <t>timings__dictatorDurations__007</t>
  </si>
  <si>
    <t>timings__dictatorDurations__008</t>
  </si>
  <si>
    <t>timings__dictatorDurations__009</t>
  </si>
  <si>
    <t>timings__dictatorDurations__010</t>
  </si>
  <si>
    <t>572f526c3c27e7000e0b8aaa</t>
  </si>
  <si>
    <t>2025-05-24T15:38:21.694Z</t>
  </si>
  <si>
    <t>DG</t>
  </si>
  <si>
    <t>SSVS</t>
  </si>
  <si>
    <t>STAIS</t>
  </si>
  <si>
    <t>STAIS_Post</t>
  </si>
  <si>
    <t>PANAS</t>
  </si>
  <si>
    <t>PANAS_Post</t>
  </si>
  <si>
    <t>5b6db242d2eae00001934fd9</t>
  </si>
  <si>
    <t>2025-05-24T15:34:13.035Z</t>
  </si>
  <si>
    <t>5eaac1b48d712102356b170f</t>
  </si>
  <si>
    <t>2025-05-24T15:37:06.741Z</t>
  </si>
  <si>
    <t>TG</t>
  </si>
  <si>
    <t>61673b692a55fba0f6b8abf1</t>
  </si>
  <si>
    <t>2025-05-24T15:40:04.778Z</t>
  </si>
  <si>
    <t>6658b838fa019e8f175c7bf4</t>
  </si>
  <si>
    <t>2025-05-24T15:50:03.225Z</t>
  </si>
  <si>
    <t>6658c4239af9537eefdfbcc9</t>
  </si>
  <si>
    <t>2025-05-24T15:33:23.038Z</t>
  </si>
  <si>
    <t>665adfcc9f26520c4307e228</t>
  </si>
  <si>
    <t>2025-05-24T15:43:47.371Z</t>
  </si>
  <si>
    <t>66904bbd1eb9bb790b9b0f6f</t>
  </si>
  <si>
    <t>2025-05-24T15:58:19.036Z</t>
  </si>
  <si>
    <t>669822e8dc9cf1a2a30dc3e5</t>
  </si>
  <si>
    <t>2025-05-24T15:45:59.503Z</t>
  </si>
  <si>
    <t>6828e82b6203ff31c97ff7d0</t>
  </si>
  <si>
    <t>2025-05-24T15:42:13.260Z</t>
  </si>
  <si>
    <t>59ce5e8358b7170001988282</t>
  </si>
  <si>
    <t>2025-05-28T08:38:46.103Z</t>
  </si>
  <si>
    <t>5a9bcd3f1eda410001366c55</t>
  </si>
  <si>
    <t>2025-05-28T08:40:07.155Z</t>
  </si>
  <si>
    <t>5ba94943d08ab20001c8437a</t>
  </si>
  <si>
    <t>2025-05-28T08:39:18.888Z</t>
  </si>
  <si>
    <t>5bb0cc738f3bd70001e513e3</t>
  </si>
  <si>
    <t>2025-05-28T08:51:09.797Z</t>
  </si>
  <si>
    <t>5bdead73ed3acf0001666f03</t>
  </si>
  <si>
    <t>2025-05-28T08:34:06.897Z</t>
  </si>
  <si>
    <t>5be1f57326f9ec00013f44e5</t>
  </si>
  <si>
    <t>2025-05-28T08:34:25.550Z</t>
  </si>
  <si>
    <t>5be494d022380b0001491336</t>
  </si>
  <si>
    <t>2025-05-28T08:37:53.940Z</t>
  </si>
  <si>
    <t>5bec2847ac6b780001fec122</t>
  </si>
  <si>
    <t>2025-05-28T08:55:11.097Z</t>
  </si>
  <si>
    <t>5bfc2227f88f3900014b0e1d</t>
  </si>
  <si>
    <t>2025-05-28T08:48:53.535Z</t>
  </si>
  <si>
    <t>5c0037e88acfed00011af0e4</t>
  </si>
  <si>
    <t>2025-05-28T08:53:53.584Z</t>
  </si>
  <si>
    <t>5c478dae685da800014c8119</t>
  </si>
  <si>
    <t>2025-05-28T08:45:59.806Z</t>
  </si>
  <si>
    <t>5c90bb590d21a20017ec455d</t>
  </si>
  <si>
    <t>2025-05-28T08:36:01.663Z</t>
  </si>
  <si>
    <t>5ca9106716aa84001725d880</t>
  </si>
  <si>
    <t>2025-05-28T08:54:52.245Z</t>
  </si>
  <si>
    <t>5d696d1c55742f001af29220</t>
  </si>
  <si>
    <t>2025-05-28T08:47:46.090Z</t>
  </si>
  <si>
    <t>5db04e016de3b000169c5d57</t>
  </si>
  <si>
    <t>2025-05-28T08:39:48.816Z</t>
  </si>
  <si>
    <t>5deed93eb235fc5888f1fcd5</t>
  </si>
  <si>
    <t>2025-05-28T08:51:09.552Z</t>
  </si>
  <si>
    <t>5e4feb8037713502e9ed364b</t>
  </si>
  <si>
    <t>2025-05-28T08:36:56.498Z</t>
  </si>
  <si>
    <t>5e96e85aa7f126177e00ea9f</t>
  </si>
  <si>
    <t>2025-05-28T08:34:09.865Z</t>
  </si>
  <si>
    <t>5ea8018973b0521f70fe7ba1</t>
  </si>
  <si>
    <t>2025-05-28T09:31:46.283Z</t>
  </si>
  <si>
    <t>5eb326b506340e120aa20780</t>
  </si>
  <si>
    <t>2025-05-28T08:38:07.479Z</t>
  </si>
  <si>
    <t>5eba5cf82cbf431a3276c90b</t>
  </si>
  <si>
    <t>2025-05-28T08:35:44.963Z</t>
  </si>
  <si>
    <t>5ed4c3d73ac88100098198f1</t>
  </si>
  <si>
    <t>2025-05-28T08:40:00.442Z</t>
  </si>
  <si>
    <t>5efd22056ec55516587f32a6</t>
  </si>
  <si>
    <t>2025-05-28T08:45:04.772Z</t>
  </si>
  <si>
    <t>5f0d7190d63c6a000996da50</t>
  </si>
  <si>
    <t>2025-05-28T09:12:50.621Z</t>
  </si>
  <si>
    <t>5f0db498f5e4e102c0f65b67</t>
  </si>
  <si>
    <t>2025-05-28T08:34:19.934Z</t>
  </si>
  <si>
    <t>5f0f2ff0762218000970c967</t>
  </si>
  <si>
    <t>2025-05-28T08:35:30.624Z</t>
  </si>
  <si>
    <t>5f4538b6ffe9f50c3cbe3ae1</t>
  </si>
  <si>
    <t>2025-05-28T08:39:12.362Z</t>
  </si>
  <si>
    <t>5f4e0155cf03293db269f873</t>
  </si>
  <si>
    <t>2025-05-28T08:40:39.017Z</t>
  </si>
  <si>
    <t>5f8376e9c2a1d34fac44b0b3</t>
  </si>
  <si>
    <t>2025-05-28T08:57:30.966Z</t>
  </si>
  <si>
    <t>5f86e6019a0cbc03afd4ac20</t>
  </si>
  <si>
    <t>2025-05-28T09:12:22.400Z</t>
  </si>
  <si>
    <t>600eccf35bb4996e7d3c694f</t>
  </si>
  <si>
    <t>2025-05-28T08:36:45.957Z</t>
  </si>
  <si>
    <t>7.2</t>
  </si>
  <si>
    <t>-2.8</t>
  </si>
  <si>
    <t>6036c14ba255f8279fd49cf8</t>
  </si>
  <si>
    <t>2025-05-28T08:33:04.325Z</t>
  </si>
  <si>
    <t>606c8e6bc369e4344ecd5ed1</t>
  </si>
  <si>
    <t>2025-05-28T08:35:30.449Z</t>
  </si>
  <si>
    <t>60819ba1a8862e33495f8914</t>
  </si>
  <si>
    <t>2025-05-28T08:44:17.352Z</t>
  </si>
  <si>
    <t>60cf0d251a90eb823bc9b740</t>
  </si>
  <si>
    <t>2025-05-28T08:35:52.090Z</t>
  </si>
  <si>
    <t>60f5917414ac7d222d22db64</t>
  </si>
  <si>
    <t>2025-05-28T08:35:13.643Z</t>
  </si>
  <si>
    <t>612288fe5afea1bf6b8a197e</t>
  </si>
  <si>
    <t>2025-05-28T08:52:47.373Z</t>
  </si>
  <si>
    <t>61646e7ec3accfb9d8334ad5</t>
  </si>
  <si>
    <t>2025-05-28T08:43:54.482Z</t>
  </si>
  <si>
    <t>62712a5f4a725b715e1b0520</t>
  </si>
  <si>
    <t>2025-05-28T08:39:01.130Z</t>
  </si>
  <si>
    <t>6280bf67a185ccdf2af50e2b</t>
  </si>
  <si>
    <t>2025-05-28T08:59:11.271Z</t>
  </si>
  <si>
    <t>628781515f29a0394e23b15b</t>
  </si>
  <si>
    <t>2025-05-28T08:52:46.017Z</t>
  </si>
  <si>
    <t>628f86a4d49833cf00ff2606</t>
  </si>
  <si>
    <t>2025-05-28T08:42:23.323Z</t>
  </si>
  <si>
    <t>62a1979157e5b6c9a24af760</t>
  </si>
  <si>
    <t>2025-05-28T08:42:47.141Z</t>
  </si>
  <si>
    <t>62a3b97d41ae082b602e815b</t>
  </si>
  <si>
    <t>2025-05-28T08:38:08.076Z</t>
  </si>
  <si>
    <t>62aa2682f51cfe120de80988</t>
  </si>
  <si>
    <t>2025-05-28T08:37:01.330Z</t>
  </si>
  <si>
    <t>62b44b9958864d679bdb2c20</t>
  </si>
  <si>
    <t>2025-05-28T08:48:34.901Z</t>
  </si>
  <si>
    <t>62b8cd151b5fd0f9be7d1f11</t>
  </si>
  <si>
    <t>2025-05-28T08:47:37.560Z</t>
  </si>
  <si>
    <t>62d7fef5538b81f205ba4656</t>
  </si>
  <si>
    <t>2025-05-28T08:44:16.348Z</t>
  </si>
  <si>
    <t>6304db4577830d43f42d4d26</t>
  </si>
  <si>
    <t>2025-05-28T08:35:18.528Z</t>
  </si>
  <si>
    <t>63469953c04a8b540b5749d2</t>
  </si>
  <si>
    <t>2025-05-28T08:38:56.672Z</t>
  </si>
  <si>
    <t>63d1412396ee4fa133b52643</t>
  </si>
  <si>
    <t>2025-05-28T08:43:01.795Z</t>
  </si>
  <si>
    <t>63d79bf2271aa409e093e403</t>
  </si>
  <si>
    <t>2025-05-28T08:40:43.245Z</t>
  </si>
  <si>
    <t>63d9d5072e083033fc895df1</t>
  </si>
  <si>
    <t>2025-05-28T08:34:35.594Z</t>
  </si>
  <si>
    <t>63e6378e04ade071ebf9ff9c</t>
  </si>
  <si>
    <t>2025-05-28T09:03:26.908Z</t>
  </si>
  <si>
    <t>63ea85f2e1c8032a3121a505</t>
  </si>
  <si>
    <t>2025-05-28T08:54:49.007Z</t>
  </si>
  <si>
    <t>63ed0d717ceb58b69ff6ce58</t>
  </si>
  <si>
    <t>2025-05-28T08:36:23.775Z</t>
  </si>
  <si>
    <t>63ed7506987da70d33ba9288</t>
  </si>
  <si>
    <t>2025-05-28T08:59:40.245Z</t>
  </si>
  <si>
    <t>64011ddd299336698fa0c488</t>
  </si>
  <si>
    <t>2025-05-28T08:41:50.269Z</t>
  </si>
  <si>
    <t>64f3036a5b5f2feae0b1f51b</t>
  </si>
  <si>
    <t>2025-05-28T08:40:20.298Z</t>
  </si>
  <si>
    <t>653bce556778e1739b2060a1</t>
  </si>
  <si>
    <t>2025-05-28T08:33:18.121Z</t>
  </si>
  <si>
    <t>654ce63caef8570597d450ff</t>
  </si>
  <si>
    <t>2025-05-28T08:30:16.602Z</t>
  </si>
  <si>
    <t>655b66f97ef4b1811f342e8b</t>
  </si>
  <si>
    <t>2025-05-28T08:40:09.778Z</t>
  </si>
  <si>
    <t>6578943bda60b06de1ba4628</t>
  </si>
  <si>
    <t>2025-05-28T08:40:46.549Z</t>
  </si>
  <si>
    <t>659c013fd8f8c8c7f7625aa1</t>
  </si>
  <si>
    <t>2025-05-28T08:45:52.393Z</t>
  </si>
  <si>
    <t>0</t>
  </si>
  <si>
    <t>65a297db6bf9a9f5140b2b04</t>
  </si>
  <si>
    <t>2025-05-28T08:57:31.170Z</t>
  </si>
  <si>
    <t>6620009020d5eaa24a7b09d8</t>
  </si>
  <si>
    <t>2025-05-28T09:13:07.115Z</t>
  </si>
  <si>
    <t>662e3e72d494903379b6956a</t>
  </si>
  <si>
    <t>2025-05-28T08:40:45.359Z</t>
  </si>
  <si>
    <t>66477005eafd0918c63ed325</t>
  </si>
  <si>
    <t>2025-05-28T08:43:25.290Z</t>
  </si>
  <si>
    <t>6658bf409f61b7a787ee5d52</t>
  </si>
  <si>
    <t>2025-05-28T09:06:41.369Z</t>
  </si>
  <si>
    <t>6658c1cb3bd695ac90a04553</t>
  </si>
  <si>
    <t>2025-05-28T08:33:49.469Z</t>
  </si>
  <si>
    <t>66598d6e838231ffe9e1613b</t>
  </si>
  <si>
    <t>2025-05-28T08:53:14.477Z</t>
  </si>
  <si>
    <t>6659a3110ccaa9dc948dc808</t>
  </si>
  <si>
    <t>2025-05-28T08:59:24.035Z</t>
  </si>
  <si>
    <t>665c302327136dcdb0c4a2e0</t>
  </si>
  <si>
    <t>2025-05-28T08:43:41.036Z</t>
  </si>
  <si>
    <t>665c5b5cb53983b0b6323300</t>
  </si>
  <si>
    <t>2025-05-28T08:45:55.465Z</t>
  </si>
  <si>
    <t>665d5a08c8e61c18498d08c9</t>
  </si>
  <si>
    <t>2025-05-28T08:43:38.344Z</t>
  </si>
  <si>
    <t>665ee374604d2c5d4d858efd</t>
  </si>
  <si>
    <t>2025-05-28T08:35:50.262Z</t>
  </si>
  <si>
    <t>66636514bc4749ad83a2adc8</t>
  </si>
  <si>
    <t>2025-05-28T08:34:38.904Z</t>
  </si>
  <si>
    <t>6665b0a0cacf8b312fd7b88a</t>
  </si>
  <si>
    <t>2025-05-28T08:47:14.765Z</t>
  </si>
  <si>
    <t>667a9bdad0e1a943ee3d04bb</t>
  </si>
  <si>
    <t>2025-05-28T08:49:12.550Z</t>
  </si>
  <si>
    <t>66a3b3a3bc1615cd02211cf6</t>
  </si>
  <si>
    <t>2025-05-28T08:42:03.758Z</t>
  </si>
  <si>
    <t>66b5172c8f0bd3b23ce66c22</t>
  </si>
  <si>
    <t>2025-05-28T08:35:08.100Z</t>
  </si>
  <si>
    <t>66ca2d90ab22cf378a032c83</t>
  </si>
  <si>
    <t>2025-05-28T08:38:28.715Z</t>
  </si>
  <si>
    <t>66d1a9db2911b86aa59b4378</t>
  </si>
  <si>
    <t>2025-05-28T08:56:58.548Z</t>
  </si>
  <si>
    <t>66e94b70cbccd55b54324055</t>
  </si>
  <si>
    <t>2025-05-28T08:30:57.370Z</t>
  </si>
  <si>
    <t>6706691e4be59019e3e56ac8</t>
  </si>
  <si>
    <t>2025-05-28T08:39:54.128Z</t>
  </si>
  <si>
    <t>670e851632b444a56d13cfb8</t>
  </si>
  <si>
    <t>671c1c699ca32031a83014e8</t>
  </si>
  <si>
    <t>2025-05-28T08:41:58.410Z</t>
  </si>
  <si>
    <t>671cc126a2dea9226d3e8dc8</t>
  </si>
  <si>
    <t>2025-05-28T08:30:59.075Z</t>
  </si>
  <si>
    <t>67235c2ad270e37cfeeedc9a</t>
  </si>
  <si>
    <t>2025-05-28T08:37:02.662Z</t>
  </si>
  <si>
    <t>672be724a1f9a800fcbd3d02</t>
  </si>
  <si>
    <t>2025-05-28T09:00:56.411Z</t>
  </si>
  <si>
    <t>672c6d81f10d775112a46f36</t>
  </si>
  <si>
    <t>2025-05-28T08:40:51.473Z</t>
  </si>
  <si>
    <t>672e22142aab65aaeec4135f</t>
  </si>
  <si>
    <t>2025-05-28T08:51:55.446Z</t>
  </si>
  <si>
    <t>672f246d1d67d71960402ef8</t>
  </si>
  <si>
    <t>2025-05-28T08:37:51.107Z</t>
  </si>
  <si>
    <t>6731d9499c6d15cea7910662</t>
  </si>
  <si>
    <t>2025-05-28T08:37:02.033Z</t>
  </si>
  <si>
    <t>673e52fc0c248822d47e03ed</t>
  </si>
  <si>
    <t>2025-05-28T08:51:10.188Z</t>
  </si>
  <si>
    <t>6744d143eddffd17d345b192</t>
  </si>
  <si>
    <t>2025-05-28T08:29:49.359Z</t>
  </si>
  <si>
    <t>675e06422af6e9cb4bcbd459</t>
  </si>
  <si>
    <t>2025-05-28T08:32:28.140Z</t>
  </si>
  <si>
    <t>676052f6702a204d95fdf6e3</t>
  </si>
  <si>
    <t>2025-05-28T08:34:18.573Z</t>
  </si>
  <si>
    <t>67605442822476117cc57dcc</t>
  </si>
  <si>
    <t>2025-05-28T08:39:52.207Z</t>
  </si>
  <si>
    <t>676056c4ad585b4aeebf6154</t>
  </si>
  <si>
    <t>2025-05-28T08:33:21.400Z</t>
  </si>
  <si>
    <t>67605951e1f4b47505d35e98</t>
  </si>
  <si>
    <t>2025-05-28T08:46:11.758Z</t>
  </si>
  <si>
    <t>676060d8382a3f0292c2c788</t>
  </si>
  <si>
    <t>2025-05-28T08:55:44.019Z</t>
  </si>
  <si>
    <t>67606186bb207f382c0f2a99</t>
  </si>
  <si>
    <t>2025-05-28T08:40:23.017Z</t>
  </si>
  <si>
    <t>67608d2d70780ff28f57fea0</t>
  </si>
  <si>
    <t>2025-05-28T08:41:13.643Z</t>
  </si>
  <si>
    <t>67633e21c1dbfc7844faf425</t>
  </si>
  <si>
    <t>2025-05-28T08:42:09.370Z</t>
  </si>
  <si>
    <t>676578b520552faa04a8ef83</t>
  </si>
  <si>
    <t>2025-05-28T08:36:10.770Z</t>
  </si>
  <si>
    <t>676aa3d2bea8f42b3c7e5730</t>
  </si>
  <si>
    <t>2025-05-28T08:59:08.740Z</t>
  </si>
  <si>
    <t>676aa3d5f636e61eea483766</t>
  </si>
  <si>
    <t>2025-05-28T08:31:45.942Z</t>
  </si>
  <si>
    <t>676db977f398d4be462fca83</t>
  </si>
  <si>
    <t>2025-05-28T08:37:43.572Z</t>
  </si>
  <si>
    <t>6773e0c2bb0187b6ecc2c835</t>
  </si>
  <si>
    <t>2025-05-28T08:51:53.910Z</t>
  </si>
  <si>
    <t>67758a5ff599a6b3e978ad3b</t>
  </si>
  <si>
    <t>2025-05-28T08:35:15.781Z</t>
  </si>
  <si>
    <t>6776815763e82f23fe4bcd40</t>
  </si>
  <si>
    <t>2025-05-28T08:41:04.870Z</t>
  </si>
  <si>
    <t>8.5</t>
  </si>
  <si>
    <t>0.5</t>
  </si>
  <si>
    <t>677bf069c64e31606c2bd260</t>
  </si>
  <si>
    <t>2025-05-28T08:39:23.841Z</t>
  </si>
  <si>
    <t>678a2893e4ac7939d14b9a05</t>
  </si>
  <si>
    <t>2025-05-28T08:37:29.318Z</t>
  </si>
  <si>
    <t>67914a71e31261f2ae882759</t>
  </si>
  <si>
    <t>2025-05-28T08:43:05.894Z</t>
  </si>
  <si>
    <t>67936ef71361a451201f9717</t>
  </si>
  <si>
    <t>2025-05-28T08:34:20.947Z</t>
  </si>
  <si>
    <t>67a652ff9f6851365e540c1c</t>
  </si>
  <si>
    <t>2025-05-28T08:43:15.234Z</t>
  </si>
  <si>
    <t>67a9da49f62daef62d4f4d5c</t>
  </si>
  <si>
    <t>2025-05-28T08:48:06.127Z</t>
  </si>
  <si>
    <t>67aca395e08375f063427a59</t>
  </si>
  <si>
    <t>2025-05-28T08:52:34.523Z</t>
  </si>
  <si>
    <t>67bb4559f03111057f22ad58</t>
  </si>
  <si>
    <t>2025-05-28T09:00:48.826Z</t>
  </si>
  <si>
    <t>67becbc7425071ed32061ea8</t>
  </si>
  <si>
    <t>2025-05-28T08:52:42.278Z</t>
  </si>
  <si>
    <t>8.1</t>
  </si>
  <si>
    <t>2.1</t>
  </si>
  <si>
    <t>67c0c81d7a68441d6be8e944</t>
  </si>
  <si>
    <t>2025-05-28T08:58:02.307Z</t>
  </si>
  <si>
    <t>67e0870d582edce0a2764d1f</t>
  </si>
  <si>
    <t>2025-05-28T08:36:53.355Z</t>
  </si>
  <si>
    <t>67e7ec335ba8f4a40ba03b6a</t>
  </si>
  <si>
    <t>2025-05-28T08:40:47.763Z</t>
  </si>
  <si>
    <t>67e87c18ffd57c26d71f2412</t>
  </si>
  <si>
    <t>2025-05-28T08:58:26.855Z</t>
  </si>
  <si>
    <t>67e95b4ce056cb97ac8a5c21</t>
  </si>
  <si>
    <t>2025-05-28T08:40:59.008Z</t>
  </si>
  <si>
    <t>67f0112e17debba4ad40107e</t>
  </si>
  <si>
    <t>2025-05-28T08:42:06.229Z</t>
  </si>
  <si>
    <t>Condition</t>
  </si>
  <si>
    <t>List</t>
  </si>
  <si>
    <t>anon_1748361129390</t>
  </si>
  <si>
    <t>2025-05-27T15:52:09.391Z</t>
  </si>
  <si>
    <t>6775b137d24627f397e82c11</t>
  </si>
  <si>
    <t>anon_1748361194882</t>
  </si>
  <si>
    <t>2025-05-27T15:53:14.882Z</t>
  </si>
  <si>
    <t>anon_1748361392680</t>
  </si>
  <si>
    <t>2025-05-27T15:56:32.680Z</t>
  </si>
  <si>
    <t>6760535cc41b9ba5ae52a0ed</t>
  </si>
  <si>
    <t>anon_1748361461490</t>
  </si>
  <si>
    <t>2025-05-27T15:57:41.490Z</t>
  </si>
  <si>
    <t>676054e83e05d53860441b69</t>
  </si>
  <si>
    <t>anon_1748361981112</t>
  </si>
  <si>
    <t>2025-05-27T16:06:21.112Z</t>
  </si>
  <si>
    <t>5ef7c6094ffead5091899f98</t>
  </si>
  <si>
    <t>6447b9633f4b280aad385306</t>
  </si>
  <si>
    <t>2025-05-27T16:53:47.219Z</t>
  </si>
  <si>
    <t>anon_1748364827218</t>
  </si>
  <si>
    <t>5cfbef1b50597d0001e8f11e</t>
  </si>
  <si>
    <t>2025-05-27T16:37:28.032Z</t>
  </si>
  <si>
    <t>anon_1748363848032</t>
  </si>
  <si>
    <t>6640ca30c419e64ec9a51033</t>
  </si>
  <si>
    <t>2025-05-27T16:17:55.680Z</t>
  </si>
  <si>
    <t>anon_1748362675680</t>
  </si>
  <si>
    <t>Submission id</t>
  </si>
  <si>
    <t>Participant id</t>
  </si>
  <si>
    <t>Status</t>
  </si>
  <si>
    <t>Custom study tncs accepted at</t>
  </si>
  <si>
    <t>Started at</t>
  </si>
  <si>
    <t>Completed at</t>
  </si>
  <si>
    <t>Reviewed at</t>
  </si>
  <si>
    <t>Archived at</t>
  </si>
  <si>
    <t>Time taken</t>
  </si>
  <si>
    <t>Completion code</t>
  </si>
  <si>
    <t>Total approvals</t>
  </si>
  <si>
    <t>Fluent languages</t>
  </si>
  <si>
    <t>Age</t>
  </si>
  <si>
    <t>Sex</t>
  </si>
  <si>
    <t>Ethnicity simplified</t>
  </si>
  <si>
    <t>Country of birth</t>
  </si>
  <si>
    <t>Country of residence</t>
  </si>
  <si>
    <t>Nationality</t>
  </si>
  <si>
    <t>Language</t>
  </si>
  <si>
    <t>Student status</t>
  </si>
  <si>
    <t>Employment status</t>
  </si>
  <si>
    <t>6831e4e6ab677065fdcb45c8</t>
  </si>
  <si>
    <t>APPROVED</t>
  </si>
  <si>
    <t>Not Applicable</t>
  </si>
  <si>
    <t>2025-05-24T15:35:11.508000Z</t>
  </si>
  <si>
    <t>2025-05-24T15:50:12.453000Z</t>
  </si>
  <si>
    <t>2025-05-24T15:50:13.079000Z</t>
  </si>
  <si>
    <t>2025-05-24T15:50:12.994756Z</t>
  </si>
  <si>
    <t>72AAC84F</t>
  </si>
  <si>
    <t>English, Welsh</t>
  </si>
  <si>
    <t>Male</t>
  </si>
  <si>
    <t>White</t>
  </si>
  <si>
    <t>United Kingdom</t>
  </si>
  <si>
    <t>English</t>
  </si>
  <si>
    <t>Yes</t>
  </si>
  <si>
    <t>Full-Time</t>
  </si>
  <si>
    <t>6831e4e82f1a87194eba990f</t>
  </si>
  <si>
    <t>2025-05-24T15:29:08.480000Z</t>
  </si>
  <si>
    <t>2025-05-24T15:58:21.638000Z</t>
  </si>
  <si>
    <t>2025-05-24T15:58:22.629000Z</t>
  </si>
  <si>
    <t>2025-05-24T15:58:22.552074Z</t>
  </si>
  <si>
    <t>6831e4f9d6a51258b91ebd16</t>
  </si>
  <si>
    <t>2025-05-24T15:26:40.636000Z</t>
  </si>
  <si>
    <t>2025-05-24T15:38:23.365000Z</t>
  </si>
  <si>
    <t>2025-05-24T15:38:23.960000Z</t>
  </si>
  <si>
    <t>2025-05-24T15:38:23.880328Z</t>
  </si>
  <si>
    <t>DATA_EXPIRED</t>
  </si>
  <si>
    <t>6831e5296480620036f311fa</t>
  </si>
  <si>
    <t>2025-05-24T15:26:38.688000Z</t>
  </si>
  <si>
    <t>2025-05-24T15:33:30.416000Z</t>
  </si>
  <si>
    <t>2025-06-02T07:21:31.234000Z</t>
  </si>
  <si>
    <t>2025-05-24T15:33:30.950760Z</t>
  </si>
  <si>
    <t>Female</t>
  </si>
  <si>
    <t>No</t>
  </si>
  <si>
    <t>6831e52cb9fc3720108ed7ae</t>
  </si>
  <si>
    <t>2025-05-24T15:27:24.952000Z</t>
  </si>
  <si>
    <t>2025-05-24T15:37:09.093000Z</t>
  </si>
  <si>
    <t>2025-06-02T07:21:57.821000Z</t>
  </si>
  <si>
    <t>2025-05-24T15:37:09.861552Z</t>
  </si>
  <si>
    <t>Black</t>
  </si>
  <si>
    <t>6831e54fd5d24f584522f5a7</t>
  </si>
  <si>
    <t>2025-05-24T15:28:11.515000Z</t>
  </si>
  <si>
    <t>2025-05-24T15:42:42.293000Z</t>
  </si>
  <si>
    <t>2025-05-24T15:42:42.959000Z</t>
  </si>
  <si>
    <t>2025-05-24T15:42:42.876097Z</t>
  </si>
  <si>
    <t>English, Swahili</t>
  </si>
  <si>
    <t>6831e571121859b6056302ae</t>
  </si>
  <si>
    <t>2025-05-24T15:27:54.813000Z</t>
  </si>
  <si>
    <t>2025-05-24T15:34:16.554000Z</t>
  </si>
  <si>
    <t>2025-06-02T07:22:05.363000Z</t>
  </si>
  <si>
    <t>2025-05-24T15:34:17.074045Z</t>
  </si>
  <si>
    <t>6831e5849fe82dc5e3356082</t>
  </si>
  <si>
    <t>2025-05-24T15:28:04.947000Z</t>
  </si>
  <si>
    <t>2025-05-24T15:43:46.240000Z</t>
  </si>
  <si>
    <t>2025-05-24T15:43:46.971000Z</t>
  </si>
  <si>
    <t>2025-05-24T15:43:46.870140Z</t>
  </si>
  <si>
    <t>6831e62b50b4d3d51d56ad99</t>
  </si>
  <si>
    <t>2025-05-24T15:30:51.741000Z</t>
  </si>
  <si>
    <t>2025-05-24T15:40:07.600000Z</t>
  </si>
  <si>
    <t>2025-06-02T07:22:14.191000Z</t>
  </si>
  <si>
    <t>2025-05-24T15:40:08.119376Z</t>
  </si>
  <si>
    <t>Bulgarian, English</t>
  </si>
  <si>
    <t>Bulgaria</t>
  </si>
  <si>
    <t>Bulgarian</t>
  </si>
  <si>
    <t>6831e6d60d94cd215ba31c07</t>
  </si>
  <si>
    <t>2025-05-24T15:33:48.474000Z</t>
  </si>
  <si>
    <t>2025-05-24T15:46:03.018000Z</t>
  </si>
  <si>
    <t>2025-05-24T15:46:05.181000Z</t>
  </si>
  <si>
    <t>2025-05-24T15:46:03.614382Z</t>
  </si>
  <si>
    <t>Part-Time</t>
  </si>
  <si>
    <t>6835de322d0bfb2cf3f596c1</t>
  </si>
  <si>
    <t>5efb49177e130c0785b93842</t>
  </si>
  <si>
    <t>2025-05-27T15:45:58.426000Z</t>
  </si>
  <si>
    <t>2025-05-27T16:08:34.606000Z</t>
  </si>
  <si>
    <t>2025-05-27T16:08:35.289000Z</t>
  </si>
  <si>
    <t>2025-05-27T16:08:35.151426Z</t>
  </si>
  <si>
    <t>1357.0</t>
  </si>
  <si>
    <t>6835de34672ff487c9c99de0</t>
  </si>
  <si>
    <t>2025-05-27T15:45:58.803000Z</t>
  </si>
  <si>
    <t>2025-05-27T15:56:34.880000Z</t>
  </si>
  <si>
    <t>2025-05-27T15:56:36.840000Z</t>
  </si>
  <si>
    <t>2025-05-27T15:56:35.460318Z</t>
  </si>
  <si>
    <t>637.0</t>
  </si>
  <si>
    <t>6835de35c7425442beaa998a</t>
  </si>
  <si>
    <t>2025-05-27T15:46:16.240000Z</t>
  </si>
  <si>
    <t>2025-05-27T15:52:11.500000Z</t>
  </si>
  <si>
    <t>2025-06-02T08:38:48.249000Z</t>
  </si>
  <si>
    <t>2025-05-27T15:52:12.084077Z</t>
  </si>
  <si>
    <t>356.0</t>
  </si>
  <si>
    <t>6835de5de6300524c3d4ad10</t>
  </si>
  <si>
    <t>2025-05-27T15:46:41.290000Z</t>
  </si>
  <si>
    <t>2025-05-27T15:53:19.480000Z</t>
  </si>
  <si>
    <t>2025-06-02T08:38:47.971000Z</t>
  </si>
  <si>
    <t>2025-05-27T15:53:19.996516Z</t>
  </si>
  <si>
    <t>399.0</t>
  </si>
  <si>
    <t>6835de6324ce7589d9360ed3</t>
  </si>
  <si>
    <t>2025-05-27T15:47:45.887000Z</t>
  </si>
  <si>
    <t>2025-05-27T16:10:33.443000Z</t>
  </si>
  <si>
    <t>2025-05-27T16:10:34.428000Z</t>
  </si>
  <si>
    <t>2025-05-27T16:10:34.785425Z</t>
  </si>
  <si>
    <t>1368.0</t>
  </si>
  <si>
    <t>6835dee6ffc350f3f0fb6be0</t>
  </si>
  <si>
    <t>2025-05-27T15:48:57.546000Z</t>
  </si>
  <si>
    <t>2025-05-27T15:57:43.216000Z</t>
  </si>
  <si>
    <t>2025-06-02T08:38:48.522000Z</t>
  </si>
  <si>
    <t>2025-05-27T15:57:43.718110Z</t>
  </si>
  <si>
    <t>526.0</t>
  </si>
  <si>
    <t>6835e0406344deaf86abb080</t>
  </si>
  <si>
    <t>2025-05-27T15:54:40.617000Z</t>
  </si>
  <si>
    <t>2025-05-27T16:06:24.077000Z</t>
  </si>
  <si>
    <t>2025-05-27T16:06:28.036000Z</t>
  </si>
  <si>
    <t>2025-05-27T16:06:24.743689Z</t>
  </si>
  <si>
    <t>704.0</t>
  </si>
  <si>
    <t>6835e3411909a55a2932333a</t>
  </si>
  <si>
    <t>2025-05-27T16:07:40.639000Z</t>
  </si>
  <si>
    <t>2025-05-27T16:17:55.973000Z</t>
  </si>
  <si>
    <t>2025-05-27T16:17:56.765000Z</t>
  </si>
  <si>
    <t>2025-05-27T16:17:56.633970Z</t>
  </si>
  <si>
    <t>616.0</t>
  </si>
  <si>
    <t>6835e79ba207b5b4ec40031a</t>
  </si>
  <si>
    <t>2025-05-27T16:26:07.007000Z</t>
  </si>
  <si>
    <t>2025-05-27T16:37:31.084000Z</t>
  </si>
  <si>
    <t>2025-05-27T16:37:33.615000Z</t>
  </si>
  <si>
    <t>2025-05-27T16:37:31.827525Z</t>
  </si>
  <si>
    <t>685.0</t>
  </si>
  <si>
    <t>6835ec62c5cb21ea63505bdf</t>
  </si>
  <si>
    <t>2025-05-27T16:46:30.855000Z</t>
  </si>
  <si>
    <t>2025-05-27T16:53:50.645000Z</t>
  </si>
  <si>
    <t>2025-06-02T08:38:48.777000Z</t>
  </si>
  <si>
    <t>2025-05-27T16:53:51.700053Z</t>
  </si>
  <si>
    <t>440.0</t>
  </si>
  <si>
    <t>Asian</t>
  </si>
  <si>
    <t>6835df147874391964e2a4fb</t>
  </si>
  <si>
    <t>61290a6d15caaf4829964185</t>
  </si>
  <si>
    <t>RETURNED</t>
  </si>
  <si>
    <t>2025-05-27T15:50:12.604000Z</t>
  </si>
  <si>
    <t>CONSENT_REVOKED</t>
  </si>
  <si>
    <t>6835df45c246e0c278d3ab72</t>
  </si>
  <si>
    <t>65ccc7e766127e24c9e313a2</t>
  </si>
  <si>
    <t>2025-05-27T16:00:29.127000Z</t>
  </si>
  <si>
    <t>6835e032671b903be1d6c072</t>
  </si>
  <si>
    <t>629f6b8c65fcae219e245284</t>
  </si>
  <si>
    <t>2025-05-27T16:04:26.074000Z</t>
  </si>
  <si>
    <t>6835e06afdea630104e178b9</t>
  </si>
  <si>
    <t>664df024c7ce709382bea0ed</t>
  </si>
  <si>
    <t>2025-05-27T15:55:31.408000Z</t>
  </si>
  <si>
    <t>6836c7ee420a28c890ee6a67</t>
  </si>
  <si>
    <t>2025-05-28T08:23:29.735000Z</t>
  </si>
  <si>
    <t>2025-05-28T08:29:51.237000Z</t>
  </si>
  <si>
    <t>2025-06-02T09:52:20.913000Z</t>
  </si>
  <si>
    <t>2025-05-28T08:29:51.777683Z</t>
  </si>
  <si>
    <t>382.0</t>
  </si>
  <si>
    <t>6836c81a58c2a335e3d92623</t>
  </si>
  <si>
    <t>2025-05-28T08:24:42.815000Z</t>
  </si>
  <si>
    <t>2025-05-28T08:30:59.669000Z</t>
  </si>
  <si>
    <t>2025-06-02T09:52:21.222000Z</t>
  </si>
  <si>
    <t>2025-05-28T08:31:00.173234Z</t>
  </si>
  <si>
    <t>377.0</t>
  </si>
  <si>
    <t>English, Gujarati</t>
  </si>
  <si>
    <t>6836c84f2e89662f8d93549b</t>
  </si>
  <si>
    <t>2025-05-28T08:25:12.636000Z</t>
  </si>
  <si>
    <t>2025-05-28T08:37:05.269000Z</t>
  </si>
  <si>
    <t>2025-05-28T08:37:11.081000Z</t>
  </si>
  <si>
    <t>2025-05-28T08:37:05.963931Z</t>
  </si>
  <si>
    <t>713.0</t>
  </si>
  <si>
    <t>6836c852aa00cf666ccdb693</t>
  </si>
  <si>
    <t>2025-05-28T08:25:40.731000Z</t>
  </si>
  <si>
    <t>2025-05-28T08:35:32.873000Z</t>
  </si>
  <si>
    <t>2025-05-28T08:35:37.141000Z</t>
  </si>
  <si>
    <t>2025-05-28T08:35:33.440786Z</t>
  </si>
  <si>
    <t>593.0</t>
  </si>
  <si>
    <t>6836c859988a560abfc6ad51</t>
  </si>
  <si>
    <t>2025-05-28T08:25:17.835000Z</t>
  </si>
  <si>
    <t>2025-05-28T08:31:47.546000Z</t>
  </si>
  <si>
    <t>2025-06-02T09:52:21.518000Z</t>
  </si>
  <si>
    <t>2025-05-28T08:31:48.082589Z</t>
  </si>
  <si>
    <t>390.0</t>
  </si>
  <si>
    <t>6836c85ab817d0b1fc718f1c</t>
  </si>
  <si>
    <t>2025-05-28T08:25:45.504000Z</t>
  </si>
  <si>
    <t>2025-05-28T08:37:53.517000Z</t>
  </si>
  <si>
    <t>2025-05-28T08:37:54.097000Z</t>
  </si>
  <si>
    <t>2025-05-28T08:37:54.006472Z</t>
  </si>
  <si>
    <t>729.0</t>
  </si>
  <si>
    <t>6836c85beaf4b192dd8f916d</t>
  </si>
  <si>
    <t>2025-05-28T08:25:03.025000Z</t>
  </si>
  <si>
    <t>2025-05-28T08:42:01.406000Z</t>
  </si>
  <si>
    <t>2025-05-28T08:42:02.426000Z</t>
  </si>
  <si>
    <t>2025-05-28T08:42:02.319685Z</t>
  </si>
  <si>
    <t>1019.0</t>
  </si>
  <si>
    <t>6836c8604b1c5f3a85c5cd3c</t>
  </si>
  <si>
    <t>2025-05-28T08:29:17.687000Z</t>
  </si>
  <si>
    <t>2025-05-28T08:35:49.763000Z</t>
  </si>
  <si>
    <t>2025-06-02T09:52:21.782000Z</t>
  </si>
  <si>
    <t>2025-05-28T08:35:50.335971Z</t>
  </si>
  <si>
    <t>393.0</t>
  </si>
  <si>
    <t>6836c8623c322e716374602e</t>
  </si>
  <si>
    <t>2025-05-28T08:25:24.156000Z</t>
  </si>
  <si>
    <t>2025-05-28T08:33:51.739000Z</t>
  </si>
  <si>
    <t>2025-05-28T08:33:52.371000Z</t>
  </si>
  <si>
    <t>2025-05-28T08:33:52.282124Z</t>
  </si>
  <si>
    <t>508.0</t>
  </si>
  <si>
    <t>6836c8634b05a2fd90b7c4d3</t>
  </si>
  <si>
    <t>2025-05-28T08:25:15.949000Z</t>
  </si>
  <si>
    <t>2025-05-28T08:37:32.596000Z</t>
  </si>
  <si>
    <t>2025-05-28T08:37:35.136000Z</t>
  </si>
  <si>
    <t>2025-05-28T08:37:33.196619Z</t>
  </si>
  <si>
    <t>737.0</t>
  </si>
  <si>
    <t>6836c864a5f82a3b9e6f1ed5</t>
  </si>
  <si>
    <t>2025-05-28T08:25:08.765000Z</t>
  </si>
  <si>
    <t>2025-05-28T08:33:20.633000Z</t>
  </si>
  <si>
    <t>2025-05-28T08:33:23.227000Z</t>
  </si>
  <si>
    <t>2025-05-28T08:33:21.220690Z</t>
  </si>
  <si>
    <t>492.0</t>
  </si>
  <si>
    <t>6836c864ba81e82533d60bc2</t>
  </si>
  <si>
    <t>2025-05-28T08:25:14.138000Z</t>
  </si>
  <si>
    <t>2025-05-28T08:40:29.037000Z</t>
  </si>
  <si>
    <t>2025-05-28T08:40:29.751000Z</t>
  </si>
  <si>
    <t>2025-05-28T08:40:29.672553Z</t>
  </si>
  <si>
    <t>915.0</t>
  </si>
  <si>
    <t>6836c865845851b6f67f349f</t>
  </si>
  <si>
    <t>2025-05-28T08:26:51.763000Z</t>
  </si>
  <si>
    <t>2025-05-28T08:34:28.545000Z</t>
  </si>
  <si>
    <t>2025-05-28T08:34:31.155000Z</t>
  </si>
  <si>
    <t>2025-05-28T08:34:29.149640Z</t>
  </si>
  <si>
    <t>457.0</t>
  </si>
  <si>
    <t>6836c865f87c905afa40a162</t>
  </si>
  <si>
    <t>2025-05-28T08:28:21.971000Z</t>
  </si>
  <si>
    <t>2025-05-28T08:39:10.424000Z</t>
  </si>
  <si>
    <t>2025-05-28T08:39:11.095000Z</t>
  </si>
  <si>
    <t>2025-05-28T08:39:10.998076Z</t>
  </si>
  <si>
    <t>649.0</t>
  </si>
  <si>
    <t>6836c866ed2b79e803acfd94</t>
  </si>
  <si>
    <t>2025-05-28T08:25:27.321000Z</t>
  </si>
  <si>
    <t>2025-05-28T08:32:30.993000Z</t>
  </si>
  <si>
    <t>2025-06-02T09:52:22.076000Z</t>
  </si>
  <si>
    <t>2025-05-28T08:32:31.524523Z</t>
  </si>
  <si>
    <t>424.0</t>
  </si>
  <si>
    <t>6836c867ad3185b4dca81c52</t>
  </si>
  <si>
    <t>2025-05-28T08:30:55.531000Z</t>
  </si>
  <si>
    <t>2025-05-28T08:40:41.817000Z</t>
  </si>
  <si>
    <t>2025-05-28T08:40:42.529000Z</t>
  </si>
  <si>
    <t>2025-05-28T08:40:42.444547Z</t>
  </si>
  <si>
    <t>587.0</t>
  </si>
  <si>
    <t>6836c8699de68d2f0d642ea4</t>
  </si>
  <si>
    <t>2025-05-28T08:25:16.201000Z</t>
  </si>
  <si>
    <t>2025-05-28T08:38:11.612000Z</t>
  </si>
  <si>
    <t>2025-05-28T08:38:12.322000Z</t>
  </si>
  <si>
    <t>2025-05-28T08:38:12.230288Z</t>
  </si>
  <si>
    <t>776.0</t>
  </si>
  <si>
    <t>6836c86d507d05a367facd40</t>
  </si>
  <si>
    <t>2025-05-28T08:25:20.387000Z</t>
  </si>
  <si>
    <t>2025-05-28T08:39:12.499000Z</t>
  </si>
  <si>
    <t>2025-05-28T08:39:13.081000Z</t>
  </si>
  <si>
    <t>2025-05-28T08:39:12.996695Z</t>
  </si>
  <si>
    <t>833.0</t>
  </si>
  <si>
    <t>6836c86ea2e42f5edc554189</t>
  </si>
  <si>
    <t>2025-05-28T08:25:22.554000Z</t>
  </si>
  <si>
    <t>2025-05-28T08:30:19.181000Z</t>
  </si>
  <si>
    <t>2025-06-02T09:52:22.365000Z</t>
  </si>
  <si>
    <t>2025-05-28T08:30:19.714693Z</t>
  </si>
  <si>
    <t>297.0</t>
  </si>
  <si>
    <t>6836c86f8ecfa9262b836a38</t>
  </si>
  <si>
    <t>2025-05-28T08:25:54.911000Z</t>
  </si>
  <si>
    <t>2025-05-28T09:12:26.552000Z</t>
  </si>
  <si>
    <t>2025-05-28T09:12:27.376000Z</t>
  </si>
  <si>
    <t>2025-05-28T09:12:27.271698Z</t>
  </si>
  <si>
    <t>2792.0</t>
  </si>
  <si>
    <t>6836c872e88f6bb0f8fc2da7</t>
  </si>
  <si>
    <t>2025-05-28T08:25:26.534000Z</t>
  </si>
  <si>
    <t>2025-05-28T08:34:15.012000Z</t>
  </si>
  <si>
    <t>2025-05-28T08:34:15.702000Z</t>
  </si>
  <si>
    <t>2025-05-28T08:34:15.621968Z</t>
  </si>
  <si>
    <t>529.0</t>
  </si>
  <si>
    <t>6836c8743af73fbfaf07101b</t>
  </si>
  <si>
    <t>2025-05-28T08:25:30.443000Z</t>
  </si>
  <si>
    <t>2025-05-28T08:34:42.128000Z</t>
  </si>
  <si>
    <t>2025-05-28T08:34:42.838000Z</t>
  </si>
  <si>
    <t>2025-05-28T08:34:42.728863Z</t>
  </si>
  <si>
    <t>552.0</t>
  </si>
  <si>
    <t>6836c877ff19fe40805803f0</t>
  </si>
  <si>
    <t>2025-05-28T08:25:27.937000Z</t>
  </si>
  <si>
    <t>2025-05-28T08:46:04.148000Z</t>
  </si>
  <si>
    <t>2025-05-28T08:46:07.173000Z</t>
  </si>
  <si>
    <t>2025-05-28T08:46:04.686174Z</t>
  </si>
  <si>
    <t>1237.0</t>
  </si>
  <si>
    <t>English, French, Spanish</t>
  </si>
  <si>
    <t>6836c87bc1e8ebcdb99ac7fd</t>
  </si>
  <si>
    <t>2025-05-28T08:25:42.223000Z</t>
  </si>
  <si>
    <t>2025-05-28T08:37:04.949000Z</t>
  </si>
  <si>
    <t>2025-05-28T08:37:05.755000Z</t>
  </si>
  <si>
    <t>2025-05-28T08:37:05.631333Z</t>
  </si>
  <si>
    <t>683.0</t>
  </si>
  <si>
    <t>Kenya</t>
  </si>
  <si>
    <t>6836c87d80dca17e1fd02f0d</t>
  </si>
  <si>
    <t>2025-05-28T08:26:09.375000Z</t>
  </si>
  <si>
    <t>2025-05-28T08:40:22.647000Z</t>
  </si>
  <si>
    <t>2025-05-28T08:40:23.304000Z</t>
  </si>
  <si>
    <t>2025-05-28T08:40:23.216884Z</t>
  </si>
  <si>
    <t>854.0</t>
  </si>
  <si>
    <t>Other</t>
  </si>
  <si>
    <t>Saint Helena</t>
  </si>
  <si>
    <t>6836c89441c045aa51b6ed4e</t>
  </si>
  <si>
    <t>2025-05-28T08:26:00.418000Z</t>
  </si>
  <si>
    <t>2025-05-28T08:31:02.304000Z</t>
  </si>
  <si>
    <t>2025-06-02T09:52:22.660000Z</t>
  </si>
  <si>
    <t>2025-05-28T08:31:02.807966Z</t>
  </si>
  <si>
    <t>302.0</t>
  </si>
  <si>
    <t>6836c89b27d25f7c2576b86e</t>
  </si>
  <si>
    <t>2025-05-28T08:26:12.444000Z</t>
  </si>
  <si>
    <t>2025-05-28T08:38:51.589000Z</t>
  </si>
  <si>
    <t>2025-05-28T08:38:52.267000Z</t>
  </si>
  <si>
    <t>2025-05-28T08:38:52.189983Z</t>
  </si>
  <si>
    <t>760.0</t>
  </si>
  <si>
    <t>6836c8aa021c007a8033d51f</t>
  </si>
  <si>
    <t>2025-05-28T08:26:22.754000Z</t>
  </si>
  <si>
    <t>2025-05-28T08:41:00.445000Z</t>
  </si>
  <si>
    <t>2025-05-28T08:41:01.163000Z</t>
  </si>
  <si>
    <t>2025-05-28T08:41:01.080106Z</t>
  </si>
  <si>
    <t>878.0</t>
  </si>
  <si>
    <t>6836c8b7d65111a37a03d095</t>
  </si>
  <si>
    <t>2025-05-28T08:26:34.635000Z</t>
  </si>
  <si>
    <t>2025-05-28T08:35:52.182000Z</t>
  </si>
  <si>
    <t>2025-05-28T08:35:52.874000Z</t>
  </si>
  <si>
    <t>2025-05-28T08:35:52.781488Z</t>
  </si>
  <si>
    <t>558.0</t>
  </si>
  <si>
    <t>6836c8b8753df00206fbb461</t>
  </si>
  <si>
    <t>2025-05-28T08:26:59.075000Z</t>
  </si>
  <si>
    <t>2025-05-28T08:35:17.783000Z</t>
  </si>
  <si>
    <t>2025-05-28T08:35:18.458000Z</t>
  </si>
  <si>
    <t>2025-05-28T08:35:18.373936Z</t>
  </si>
  <si>
    <t>499.0</t>
  </si>
  <si>
    <t>6836c8b9f252a17f91f7be48</t>
  </si>
  <si>
    <t>2025-05-28T08:26:37.083000Z</t>
  </si>
  <si>
    <t>2025-05-28T08:37:56.018000Z</t>
  </si>
  <si>
    <t>2025-05-28T08:37:56.926000Z</t>
  </si>
  <si>
    <t>2025-05-28T08:37:56.856994Z</t>
  </si>
  <si>
    <t>679.0</t>
  </si>
  <si>
    <t>6836c8ba5ccf216d5d12009f</t>
  </si>
  <si>
    <t>2025-05-28T08:26:37.712000Z</t>
  </si>
  <si>
    <t>2025-05-28T08:43:57.513000Z</t>
  </si>
  <si>
    <t>2025-05-28T08:43:58.140000Z</t>
  </si>
  <si>
    <t>2025-05-28T08:43:58.055787Z</t>
  </si>
  <si>
    <t>1040.0</t>
  </si>
  <si>
    <t>6836c8bbff349bd34a41a56b</t>
  </si>
  <si>
    <t>2025-05-28T08:26:58.471000Z</t>
  </si>
  <si>
    <t>2025-05-28T08:39:21.131000Z</t>
  </si>
  <si>
    <t>2025-05-28T08:39:21.841000Z</t>
  </si>
  <si>
    <t>2025-05-28T08:39:21.756134Z</t>
  </si>
  <si>
    <t>743.0</t>
  </si>
  <si>
    <t>6836c8c0e5c40fba5d5fa377</t>
  </si>
  <si>
    <t>2025-05-28T08:26:50.222000Z</t>
  </si>
  <si>
    <t>2025-05-28T08:37:01.121000Z</t>
  </si>
  <si>
    <t>2025-05-28T08:37:01.735000Z</t>
  </si>
  <si>
    <t>2025-05-28T08:37:01.660042Z</t>
  </si>
  <si>
    <t>611.0</t>
  </si>
  <si>
    <t>6836c8c227d25f7c2576b87d</t>
  </si>
  <si>
    <t>2025-05-28T08:26:46.571000Z</t>
  </si>
  <si>
    <t>2025-05-28T08:34:22.622000Z</t>
  </si>
  <si>
    <t>2025-05-28T08:34:23.304000Z</t>
  </si>
  <si>
    <t>2025-05-28T08:34:23.207163Z</t>
  </si>
  <si>
    <t>6836c8c585bdd4f16570bd00</t>
  </si>
  <si>
    <t>2025-05-28T08:27:39.814000Z</t>
  </si>
  <si>
    <t>2025-05-28T08:52:56.164000Z</t>
  </si>
  <si>
    <t>2025-05-28T08:52:56.941000Z</t>
  </si>
  <si>
    <t>2025-05-28T08:52:56.809232Z</t>
  </si>
  <si>
    <t>1517.0</t>
  </si>
  <si>
    <t>6836c8c9270aeb17ea1e974f</t>
  </si>
  <si>
    <t>2025-05-28T08:30:40.398000Z</t>
  </si>
  <si>
    <t>2025-05-28T08:42:50.932000Z</t>
  </si>
  <si>
    <t>2025-05-28T08:42:52.198000Z</t>
  </si>
  <si>
    <t>2025-05-28T08:42:52.117566Z</t>
  </si>
  <si>
    <t>731.0</t>
  </si>
  <si>
    <t>6836c8cc0562e89cb888be76</t>
  </si>
  <si>
    <t>2025-05-28T08:27:10.223000Z</t>
  </si>
  <si>
    <t>2025-05-28T08:36:31.781000Z</t>
  </si>
  <si>
    <t>2025-05-28T08:36:32.426000Z</t>
  </si>
  <si>
    <t>2025-05-28T08:36:32.338919Z</t>
  </si>
  <si>
    <t>562.0</t>
  </si>
  <si>
    <t>English, Albanian</t>
  </si>
  <si>
    <t>Albania</t>
  </si>
  <si>
    <t>Albanian</t>
  </si>
  <si>
    <t>6836c8d5164b1998d68cac71</t>
  </si>
  <si>
    <t>2025-05-28T08:27:01.595000Z</t>
  </si>
  <si>
    <t>2025-05-28T08:33:23.506000Z</t>
  </si>
  <si>
    <t>2025-06-02T09:52:26.990000Z</t>
  </si>
  <si>
    <t>2025-05-28T08:33:24.046453Z</t>
  </si>
  <si>
    <t>6836c8d78ecfa9262b836a52</t>
  </si>
  <si>
    <t>2025-05-28T08:27:20.972000Z</t>
  </si>
  <si>
    <t>2025-05-28T08:51:12.396000Z</t>
  </si>
  <si>
    <t>2025-05-28T08:51:13.085000Z</t>
  </si>
  <si>
    <t>2025-05-28T08:51:12.991984Z</t>
  </si>
  <si>
    <t>1432.0</t>
  </si>
  <si>
    <t>6836c8d81c131e84d1bca9ca</t>
  </si>
  <si>
    <t>2025-05-28T08:27:07.862000Z</t>
  </si>
  <si>
    <t>2025-05-28T08:34:21.903000Z</t>
  </si>
  <si>
    <t>2025-06-02T09:52:27.265000Z</t>
  </si>
  <si>
    <t>2025-05-28T08:34:22.445890Z</t>
  </si>
  <si>
    <t>435.0</t>
  </si>
  <si>
    <t>6836c8d846edeef818554465</t>
  </si>
  <si>
    <t>2025-05-28T08:27:08.503000Z</t>
  </si>
  <si>
    <t>2025-05-28T08:33:08.012000Z</t>
  </si>
  <si>
    <t>2025-06-02T09:52:23.535000Z</t>
  </si>
  <si>
    <t>2025-05-28T08:33:08.588943Z</t>
  </si>
  <si>
    <t>360.0</t>
  </si>
  <si>
    <t>Bulgarian, English, German, Finnish</t>
  </si>
  <si>
    <t>6836c8d8aaa51f8b5042f135</t>
  </si>
  <si>
    <t>2025-05-28T08:28:10.566000Z</t>
  </si>
  <si>
    <t>2025-05-28T08:41:19.704000Z</t>
  </si>
  <si>
    <t>2025-05-28T08:41:20.376000Z</t>
  </si>
  <si>
    <t>2025-05-28T08:41:20.299276Z</t>
  </si>
  <si>
    <t>790.0</t>
  </si>
  <si>
    <t>Not in paid work (e.g. homemaker', 'retired or disabled)</t>
  </si>
  <si>
    <t>6836c8d8d3f48abe2c9e698a</t>
  </si>
  <si>
    <t>2025-05-28T08:27:04.719000Z</t>
  </si>
  <si>
    <t>2025-05-28T08:43:05.354000Z</t>
  </si>
  <si>
    <t>2025-05-28T08:43:06.052000Z</t>
  </si>
  <si>
    <t>2025-05-28T08:43:05.934379Z</t>
  </si>
  <si>
    <t>961.0</t>
  </si>
  <si>
    <t>6836c8da3af73fbfaf071032</t>
  </si>
  <si>
    <t>2025-05-28T08:28:28.144000Z</t>
  </si>
  <si>
    <t>2025-05-28T08:42:26.695000Z</t>
  </si>
  <si>
    <t>2025-05-28T08:42:27.740000Z</t>
  </si>
  <si>
    <t>2025-05-28T08:42:27.600110Z</t>
  </si>
  <si>
    <t>839.0</t>
  </si>
  <si>
    <t>6836c8da45545aa1679f9641</t>
  </si>
  <si>
    <t>2025-05-28T08:27:19.039000Z</t>
  </si>
  <si>
    <t>2025-05-28T08:34:11.065000Z</t>
  </si>
  <si>
    <t>2025-06-02T09:52:23.864000Z</t>
  </si>
  <si>
    <t>2025-05-28T08:34:11.519915Z</t>
  </si>
  <si>
    <t>413.0</t>
  </si>
  <si>
    <t>6836c8da81fb4b4f353ecdc2</t>
  </si>
  <si>
    <t>2025-05-28T08:27:42.467000Z</t>
  </si>
  <si>
    <t>2025-05-28T08:35:10.164000Z</t>
  </si>
  <si>
    <t>2025-06-02T09:52:27.564000Z</t>
  </si>
  <si>
    <t>2025-05-28T08:35:10.720210Z</t>
  </si>
  <si>
    <t>448.0</t>
  </si>
  <si>
    <t>6836c8dd0c65f40329b23f0c</t>
  </si>
  <si>
    <t>2025-05-28T08:27:49.674000Z</t>
  </si>
  <si>
    <t>2025-05-28T08:34:40.599000Z</t>
  </si>
  <si>
    <t>2025-06-02T09:52:24.156000Z</t>
  </si>
  <si>
    <t>2025-05-28T08:34:41.155241Z</t>
  </si>
  <si>
    <t>411.0</t>
  </si>
  <si>
    <t>English, Latvian, Russian</t>
  </si>
  <si>
    <t>Latvia</t>
  </si>
  <si>
    <t>6836c8de01458634732222b5</t>
  </si>
  <si>
    <t>2025-05-28T08:27:13.238000Z</t>
  </si>
  <si>
    <t>2025-05-28T08:49:15.193000Z</t>
  </si>
  <si>
    <t>2025-05-28T08:49:17.192000Z</t>
  </si>
  <si>
    <t>2025-05-28T08:49:15.797371Z</t>
  </si>
  <si>
    <t>1322.0</t>
  </si>
  <si>
    <t>6836c8de5278b6a2f0c8f49a</t>
  </si>
  <si>
    <t>2025-05-28T08:27:10.129000Z</t>
  </si>
  <si>
    <t>2025-05-28T08:48:53.769000Z</t>
  </si>
  <si>
    <t>2025-05-28T08:48:54.399000Z</t>
  </si>
  <si>
    <t>2025-05-28T08:48:54.298926Z</t>
  </si>
  <si>
    <t>1304.0</t>
  </si>
  <si>
    <t>6836c8de7bf8b0559107abd9</t>
  </si>
  <si>
    <t>2025-05-28T08:28:42.294000Z</t>
  </si>
  <si>
    <t>2025-05-28T08:53:25.997000Z</t>
  </si>
  <si>
    <t>2025-05-28T08:53:28.620000Z</t>
  </si>
  <si>
    <t>2025-05-28T08:53:26.629045Z</t>
  </si>
  <si>
    <t>1484.0</t>
  </si>
  <si>
    <t>6836c8de95ecb989a0666701</t>
  </si>
  <si>
    <t>2025-05-28T08:27:10.835000Z</t>
  </si>
  <si>
    <t>2025-05-28T08:34:24.919000Z</t>
  </si>
  <si>
    <t>2025-06-02T09:52:24.439000Z</t>
  </si>
  <si>
    <t>2025-05-28T08:34:25.453827Z</t>
  </si>
  <si>
    <t>6836c8e3dae3cbef44e6359e</t>
  </si>
  <si>
    <t>2025-05-28T08:27:54.114000Z</t>
  </si>
  <si>
    <t>2025-05-28T08:42:23.128000Z</t>
  </si>
  <si>
    <t>2025-05-28T08:42:24.336000Z</t>
  </si>
  <si>
    <t>2025-05-28T08:42:24.237928Z</t>
  </si>
  <si>
    <t>870.0</t>
  </si>
  <si>
    <t>6836c8e40be55e6aec8f5919</t>
  </si>
  <si>
    <t>2025-05-28T08:27:30.547000Z</t>
  </si>
  <si>
    <t>2025-05-28T08:51:57.935000Z</t>
  </si>
  <si>
    <t>2025-05-28T08:52:01.012000Z</t>
  </si>
  <si>
    <t>2025-05-28T08:51:58.574843Z</t>
  </si>
  <si>
    <t>1468.0</t>
  </si>
  <si>
    <t>Nigeria</t>
  </si>
  <si>
    <t>6836c8e8c67c01e85ffa8b4c</t>
  </si>
  <si>
    <t>2025-05-28T08:27:25.399000Z</t>
  </si>
  <si>
    <t>2025-05-28T08:36:04.011000Z</t>
  </si>
  <si>
    <t>2025-05-28T08:36:04.674000Z</t>
  </si>
  <si>
    <t>2025-05-28T08:36:04.582464Z</t>
  </si>
  <si>
    <t>519.0</t>
  </si>
  <si>
    <t>6836c8e97553ab26017a4a5e</t>
  </si>
  <si>
    <t>2025-05-28T08:30:16.356000Z</t>
  </si>
  <si>
    <t>2025-05-28T08:52:53.861000Z</t>
  </si>
  <si>
    <t>2025-05-28T08:52:54.570000Z</t>
  </si>
  <si>
    <t>2025-05-28T08:52:54.433650Z</t>
  </si>
  <si>
    <t>1358.0</t>
  </si>
  <si>
    <t>6836c8ef57fd4e99de458ba4</t>
  </si>
  <si>
    <t>2025-05-28T08:27:30.788000Z</t>
  </si>
  <si>
    <t>2025-05-28T08:39:00.034000Z</t>
  </si>
  <si>
    <t>2025-05-28T08:39:00.646000Z</t>
  </si>
  <si>
    <t>2025-05-28T08:39:00.560393Z</t>
  </si>
  <si>
    <t>690.0</t>
  </si>
  <si>
    <t>6836c8f242e30b8627250e34</t>
  </si>
  <si>
    <t>2025-05-28T08:27:42.332000Z</t>
  </si>
  <si>
    <t>2025-05-28T08:35:18.300000Z</t>
  </si>
  <si>
    <t>2025-05-28T08:35:19.044000Z</t>
  </si>
  <si>
    <t>2025-05-28T08:35:18.884919Z</t>
  </si>
  <si>
    <t>456.0</t>
  </si>
  <si>
    <t>Unemployed (and job seeking)</t>
  </si>
  <si>
    <t>6836c8f290c4ffbcacd53bb8</t>
  </si>
  <si>
    <t>2025-05-28T08:28:34.724000Z</t>
  </si>
  <si>
    <t>2025-05-28T08:38:09.467000Z</t>
  </si>
  <si>
    <t>2025-05-28T08:38:10.095000Z</t>
  </si>
  <si>
    <t>2025-05-28T08:38:10.015226Z</t>
  </si>
  <si>
    <t>575.0</t>
  </si>
  <si>
    <t>6836c8f9806494f50f90a011</t>
  </si>
  <si>
    <t>2025-05-28T08:27:39.797000Z</t>
  </si>
  <si>
    <t>2025-05-28T08:34:42.302000Z</t>
  </si>
  <si>
    <t>2025-06-02T09:52:27.850000Z</t>
  </si>
  <si>
    <t>2025-05-28T08:34:42.797912Z</t>
  </si>
  <si>
    <t>423.0</t>
  </si>
  <si>
    <t>Mixed</t>
  </si>
  <si>
    <t>6836c906b1f479c60525fd43</t>
  </si>
  <si>
    <t>2025-05-28T08:27:50.839000Z</t>
  </si>
  <si>
    <t>2025-05-28T08:41:09.021000Z</t>
  </si>
  <si>
    <t>2025-05-28T08:41:09.610000Z</t>
  </si>
  <si>
    <t>2025-05-28T08:41:09.517840Z</t>
  </si>
  <si>
    <t>799.0</t>
  </si>
  <si>
    <t>6836c90a9442b1b52121d3ef</t>
  </si>
  <si>
    <t>2025-05-28T08:32:57.691000Z</t>
  </si>
  <si>
    <t>2025-05-28T08:42:08.807000Z</t>
  </si>
  <si>
    <t>2025-05-28T08:42:09.821000Z</t>
  </si>
  <si>
    <t>2025-05-28T08:42:09.402861Z</t>
  </si>
  <si>
    <t>6836c91586c7882189365f7a</t>
  </si>
  <si>
    <t>2025-05-28T08:30:01.204000Z</t>
  </si>
  <si>
    <t>2025-05-28T08:37:05.083000Z</t>
  </si>
  <si>
    <t>2025-06-02T09:52:24.753000Z</t>
  </si>
  <si>
    <t>2025-05-28T08:37:05.683614Z</t>
  </si>
  <si>
    <t>6836c919eefae6d7ccf0120c</t>
  </si>
  <si>
    <t>5fff2877a99bcb65a14a223c</t>
  </si>
  <si>
    <t>2025-05-28T08:28:09.792000Z</t>
  </si>
  <si>
    <t>2025-05-28T08:51:39.137000Z</t>
  </si>
  <si>
    <t>2025-05-28T08:51:41.227000Z</t>
  </si>
  <si>
    <t>2025-05-28T08:51:39.740026Z</t>
  </si>
  <si>
    <t>1410.0</t>
  </si>
  <si>
    <t>6836c92773f381142d3d1bdd</t>
  </si>
  <si>
    <t>2025-05-28T08:28:33.043000Z</t>
  </si>
  <si>
    <t>2025-05-28T08:35:35.860000Z</t>
  </si>
  <si>
    <t>2025-06-02T09:52:28.147000Z</t>
  </si>
  <si>
    <t>2025-05-28T08:35:36.362188Z</t>
  </si>
  <si>
    <t>6836c929a35990df691e2a8e</t>
  </si>
  <si>
    <t>2025-05-28T08:31:13.679000Z</t>
  </si>
  <si>
    <t>2025-05-28T08:38:31.492000Z</t>
  </si>
  <si>
    <t>2025-06-02T09:52:28.430000Z</t>
  </si>
  <si>
    <t>2025-05-28T08:38:32.066879Z</t>
  </si>
  <si>
    <t>438.0</t>
  </si>
  <si>
    <t>6836c935dae3cbef44e635b7</t>
  </si>
  <si>
    <t>2025-05-28T08:30:27.499000Z</t>
  </si>
  <si>
    <t>2025-05-28T08:41:08.031000Z</t>
  </si>
  <si>
    <t>2025-05-28T08:41:08.757000Z</t>
  </si>
  <si>
    <t>2025-05-28T08:41:08.637992Z</t>
  </si>
  <si>
    <t>641.0</t>
  </si>
  <si>
    <t>6836c9375c077e2e79821a45</t>
  </si>
  <si>
    <t>2025-05-28T08:29:41.246000Z</t>
  </si>
  <si>
    <t>2025-05-28T08:40:50.955000Z</t>
  </si>
  <si>
    <t>2025-05-28T08:40:51.600000Z</t>
  </si>
  <si>
    <t>2025-05-28T08:40:51.506977Z</t>
  </si>
  <si>
    <t>670.0</t>
  </si>
  <si>
    <t>6836c9391a5b499c63e51004</t>
  </si>
  <si>
    <t>2025-05-28T08:28:50.107000Z</t>
  </si>
  <si>
    <t>2025-05-28T08:35:20.642000Z</t>
  </si>
  <si>
    <t>2025-06-02T09:52:28.730000Z</t>
  </si>
  <si>
    <t>2025-05-28T08:35:21.192652Z</t>
  </si>
  <si>
    <t>391.0</t>
  </si>
  <si>
    <t>6836c939cd0dcd1b039069fe</t>
  </si>
  <si>
    <t>2025-05-28T08:28:45.663000Z</t>
  </si>
  <si>
    <t>2025-05-28T08:37:46.371000Z</t>
  </si>
  <si>
    <t>2025-05-28T08:37:47.018000Z</t>
  </si>
  <si>
    <t>2025-05-28T08:37:46.921937Z</t>
  </si>
  <si>
    <t>541.0</t>
  </si>
  <si>
    <t>6836c93db76e67a59c46746a</t>
  </si>
  <si>
    <t>2025-05-28T08:31:59.971000Z</t>
  </si>
  <si>
    <t>2025-05-28T08:50:55.408000Z</t>
  </si>
  <si>
    <t>2025-05-28T08:50:56.098000Z</t>
  </si>
  <si>
    <t>2025-05-28T08:50:56.001303Z</t>
  </si>
  <si>
    <t>1136.0</t>
  </si>
  <si>
    <t>6836c944a0f80a6039d5a374</t>
  </si>
  <si>
    <t>2025-05-28T08:30:57.083000Z</t>
  </si>
  <si>
    <t>2025-05-28T08:38:48.302000Z</t>
  </si>
  <si>
    <t>2025-05-28T08:38:48.914000Z</t>
  </si>
  <si>
    <t>2025-05-28T08:38:48.842539Z</t>
  </si>
  <si>
    <t>472.0</t>
  </si>
  <si>
    <t>6836c94ce359cf41e6275836</t>
  </si>
  <si>
    <t>2025-05-28T08:29:18.344000Z</t>
  </si>
  <si>
    <t>2025-05-28T08:44:41.848000Z</t>
  </si>
  <si>
    <t>2025-05-28T08:44:42.474000Z</t>
  </si>
  <si>
    <t>2025-05-28T08:44:42.376280Z</t>
  </si>
  <si>
    <t>924.0</t>
  </si>
  <si>
    <t>6836c94cf3e2b76b76c16ef3</t>
  </si>
  <si>
    <t>2025-05-28T08:29:09.754000Z</t>
  </si>
  <si>
    <t>2025-05-28T08:39:45.731000Z</t>
  </si>
  <si>
    <t>2025-05-28T08:39:49.115000Z</t>
  </si>
  <si>
    <t>2025-05-28T08:39:46.278993Z</t>
  </si>
  <si>
    <t>636.0</t>
  </si>
  <si>
    <t>6836c94ff5d1ccd97cdc7d87</t>
  </si>
  <si>
    <t>2025-05-28T08:29:13.990000Z</t>
  </si>
  <si>
    <t>2025-05-28T08:42:10.241000Z</t>
  </si>
  <si>
    <t>2025-05-28T08:42:11.490000Z</t>
  </si>
  <si>
    <t>2025-05-28T08:42:11.107471Z</t>
  </si>
  <si>
    <t>777.0</t>
  </si>
  <si>
    <t>6836c9515b735dead87ae310</t>
  </si>
  <si>
    <t>2025-05-28T08:29:09.493000Z</t>
  </si>
  <si>
    <t>2025-05-28T08:36:48.388000Z</t>
  </si>
  <si>
    <t>2025-05-28T08:36:49.043000Z</t>
  </si>
  <si>
    <t>2025-05-28T08:36:48.944474Z</t>
  </si>
  <si>
    <t>459.0</t>
  </si>
  <si>
    <t>6836c9609f43f4c5a216313c</t>
  </si>
  <si>
    <t>2025-05-28T08:29:26.188000Z</t>
  </si>
  <si>
    <t>2025-05-28T08:54:55.371000Z</t>
  </si>
  <si>
    <t>2025-05-28T08:54:57.457000Z</t>
  </si>
  <si>
    <t>2025-05-28T08:54:55.894157Z</t>
  </si>
  <si>
    <t>1530.0</t>
  </si>
  <si>
    <t>6836c9623c4657061d769b8a</t>
  </si>
  <si>
    <t>2025-05-28T08:29:40.780000Z</t>
  </si>
  <si>
    <t>2025-05-28T08:40:59.473000Z</t>
  </si>
  <si>
    <t>2025-05-28T08:41:00.194000Z</t>
  </si>
  <si>
    <t>2025-05-28T08:41:00.112053Z</t>
  </si>
  <si>
    <t>6836c964312e7dd539dc7316</t>
  </si>
  <si>
    <t>2025-05-28T08:29:54.467000Z</t>
  </si>
  <si>
    <t>2025-05-28T08:43:45.238000Z</t>
  </si>
  <si>
    <t>2025-05-28T08:43:46.018000Z</t>
  </si>
  <si>
    <t>2025-05-28T08:43:45.900793Z</t>
  </si>
  <si>
    <t>831.0</t>
  </si>
  <si>
    <t>6836c96459784b88961dfe8a</t>
  </si>
  <si>
    <t>2025-05-28T08:29:24.432000Z</t>
  </si>
  <si>
    <t>2025-05-28T08:35:47.850000Z</t>
  </si>
  <si>
    <t>2025-06-02T09:52:28.999000Z</t>
  </si>
  <si>
    <t>2025-05-28T08:35:48.361864Z</t>
  </si>
  <si>
    <t>384.0</t>
  </si>
  <si>
    <t>6836c96865317c6c724794e7</t>
  </si>
  <si>
    <t>2025-05-28T08:29:34.945000Z</t>
  </si>
  <si>
    <t>2025-05-28T08:40:57.789000Z</t>
  </si>
  <si>
    <t>2025-05-28T08:40:58.994000Z</t>
  </si>
  <si>
    <t>2025-05-28T08:40:58.894237Z</t>
  </si>
  <si>
    <t>Scots, English</t>
  </si>
  <si>
    <t>6836c96a8c78956a9b3a4252</t>
  </si>
  <si>
    <t>2025-05-28T08:32:15.317000Z</t>
  </si>
  <si>
    <t>2025-05-28T08:40:14.449000Z</t>
  </si>
  <si>
    <t>2025-05-28T08:40:15.125000Z</t>
  </si>
  <si>
    <t>2025-05-28T08:40:15.024565Z</t>
  </si>
  <si>
    <t>480.0</t>
  </si>
  <si>
    <t>6836c9744124e01eefb01cd2</t>
  </si>
  <si>
    <t>2025-05-28T08:29:40.308000Z</t>
  </si>
  <si>
    <t>2025-05-28T08:48:56.401000Z</t>
  </si>
  <si>
    <t>2025-05-28T08:48:57.052000Z</t>
  </si>
  <si>
    <t>2025-05-28T08:48:56.975489Z</t>
  </si>
  <si>
    <t>1157.0</t>
  </si>
  <si>
    <t>French, English</t>
  </si>
  <si>
    <t>6836c9763eee527cc2b6839d</t>
  </si>
  <si>
    <t>2025-05-28T08:29:42.815000Z</t>
  </si>
  <si>
    <t>2025-05-28T08:37:03.155000Z</t>
  </si>
  <si>
    <t>2025-06-02T09:52:25.058000Z</t>
  </si>
  <si>
    <t>2025-05-28T08:37:03.688085Z</t>
  </si>
  <si>
    <t>441.0</t>
  </si>
  <si>
    <t>6836c99173f381142d3d1bf0</t>
  </si>
  <si>
    <t>2025-05-28T08:30:12.577000Z</t>
  </si>
  <si>
    <t>2025-05-28T08:45:58.798000Z</t>
  </si>
  <si>
    <t>2025-05-28T08:45:59.404000Z</t>
  </si>
  <si>
    <t>2025-05-28T08:45:59.333603Z</t>
  </si>
  <si>
    <t>947.0</t>
  </si>
  <si>
    <t>Indonesian, English</t>
  </si>
  <si>
    <t>6836c9968cd3de11baf00efe</t>
  </si>
  <si>
    <t>2025-05-28T08:31:14.044000Z</t>
  </si>
  <si>
    <t>2025-05-28T08:39:25.500000Z</t>
  </si>
  <si>
    <t>2025-05-28T08:39:26.283000Z</t>
  </si>
  <si>
    <t>2025-05-28T08:39:26.193069Z</t>
  </si>
  <si>
    <t>6836c9b17219159ec6ebecb6</t>
  </si>
  <si>
    <t>2025-05-28T08:30:47.725000Z</t>
  </si>
  <si>
    <t>2025-05-28T08:43:54.096000Z</t>
  </si>
  <si>
    <t>2025-05-28T08:43:54.945000Z</t>
  </si>
  <si>
    <t>2025-05-28T08:43:54.832166Z</t>
  </si>
  <si>
    <t>787.0</t>
  </si>
  <si>
    <t>6836c9c6053e64a119b4cce4</t>
  </si>
  <si>
    <t>2025-05-28T08:31:08.724000Z</t>
  </si>
  <si>
    <t>2025-05-28T08:39:59.800000Z</t>
  </si>
  <si>
    <t>2025-05-28T08:40:00.520000Z</t>
  </si>
  <si>
    <t>2025-05-28T08:40:00.444236Z</t>
  </si>
  <si>
    <t>532.0</t>
  </si>
  <si>
    <t>6836c9dc51020389777cc1f4</t>
  </si>
  <si>
    <t>2025-05-28T08:31:28.975000Z</t>
  </si>
  <si>
    <t>2025-05-28T08:41:55.310000Z</t>
  </si>
  <si>
    <t>2025-05-28T08:41:56.226000Z</t>
  </si>
  <si>
    <t>2025-05-28T08:41:56.128916Z</t>
  </si>
  <si>
    <t>627.0</t>
  </si>
  <si>
    <t>6836c9e4a806453057120ce2</t>
  </si>
  <si>
    <t>2025-05-28T08:31:35.806000Z</t>
  </si>
  <si>
    <t>2025-05-28T08:44:22.421000Z</t>
  </si>
  <si>
    <t>2025-05-28T08:44:23.404000Z</t>
  </si>
  <si>
    <t>2025-05-28T08:44:23.313662Z</t>
  </si>
  <si>
    <t>767.0</t>
  </si>
  <si>
    <t>6836c9e4f889166ad5bc0994</t>
  </si>
  <si>
    <t>2025-05-28T08:32:31.609000Z</t>
  </si>
  <si>
    <t>2025-05-28T08:47:47.996000Z</t>
  </si>
  <si>
    <t>2025-05-28T08:47:48.593000Z</t>
  </si>
  <si>
    <t>2025-05-28T08:47:48.515777Z</t>
  </si>
  <si>
    <t>917.0</t>
  </si>
  <si>
    <t>6836c9ef01e75e25ccbf06b0</t>
  </si>
  <si>
    <t>2025-05-28T08:31:43.428000Z</t>
  </si>
  <si>
    <t>2025-05-28T08:45:07.133000Z</t>
  </si>
  <si>
    <t>2025-05-28T08:45:07.735000Z</t>
  </si>
  <si>
    <t>2025-05-28T08:45:07.643737Z</t>
  </si>
  <si>
    <t>804.0</t>
  </si>
  <si>
    <t>English, German</t>
  </si>
  <si>
    <t>6836c9f61c84ce9bd5222307</t>
  </si>
  <si>
    <t>2025-05-28T08:34:32.164000Z</t>
  </si>
  <si>
    <t>2025-05-28T08:58:35.346000Z</t>
  </si>
  <si>
    <t>2025-05-28T08:58:36.031000Z</t>
  </si>
  <si>
    <t>2025-05-28T08:58:35.927171Z</t>
  </si>
  <si>
    <t>1444.0</t>
  </si>
  <si>
    <t>6836ca0b88b22ce24a6aed03</t>
  </si>
  <si>
    <t>2025-05-28T08:33:20.137000Z</t>
  </si>
  <si>
    <t>2025-05-28T08:46:00.970000Z</t>
  </si>
  <si>
    <t>2025-05-28T08:46:03.967000Z</t>
  </si>
  <si>
    <t>2025-05-28T08:46:01.531808Z</t>
  </si>
  <si>
    <t>761.0</t>
  </si>
  <si>
    <t>6836ca0f83163fd442fccb54</t>
  </si>
  <si>
    <t>2025-05-28T08:36:03.865000Z</t>
  </si>
  <si>
    <t>2025-05-28T08:57:00.471000Z</t>
  </si>
  <si>
    <t>2025-05-28T08:57:03.094000Z</t>
  </si>
  <si>
    <t>2025-05-28T08:57:01.017612Z</t>
  </si>
  <si>
    <t>1257.0</t>
  </si>
  <si>
    <t>6836ca495bbc8fe4c52d24c9</t>
  </si>
  <si>
    <t>2025-05-28T08:41:38.923000Z</t>
  </si>
  <si>
    <t>2025-05-28T08:51:19.093000Z</t>
  </si>
  <si>
    <t>2025-05-28T08:51:20.503000Z</t>
  </si>
  <si>
    <t>2025-05-28T08:51:19.659236Z</t>
  </si>
  <si>
    <t>581.0</t>
  </si>
  <si>
    <t>6836ca550881681d73dc7dd0</t>
  </si>
  <si>
    <t>2025-05-28T08:33:54.973000Z</t>
  </si>
  <si>
    <t>2025-05-28T08:47:17.283000Z</t>
  </si>
  <si>
    <t>2025-05-28T08:47:17.956000Z</t>
  </si>
  <si>
    <t>2025-05-28T08:47:17.846842Z</t>
  </si>
  <si>
    <t>803.0</t>
  </si>
  <si>
    <t>6836ca56ac0ac7ab593d1c4d</t>
  </si>
  <si>
    <t>2025-05-28T08:33:32.612000Z</t>
  </si>
  <si>
    <t>2025-05-28T08:39:53.713000Z</t>
  </si>
  <si>
    <t>2025-06-02T09:52:29.260000Z</t>
  </si>
  <si>
    <t>2025-05-28T08:39:54.228521Z</t>
  </si>
  <si>
    <t>English, Spanish</t>
  </si>
  <si>
    <t>6836ca58c075dae62adc7324</t>
  </si>
  <si>
    <t>2025-05-28T08:39:26.915000Z</t>
  </si>
  <si>
    <t>2025-05-28T09:06:48.652000Z</t>
  </si>
  <si>
    <t>2025-05-28T09:06:49.329000Z</t>
  </si>
  <si>
    <t>2025-05-28T09:06:49.215606Z</t>
  </si>
  <si>
    <t>1642.0</t>
  </si>
  <si>
    <t>France</t>
  </si>
  <si>
    <t>French</t>
  </si>
  <si>
    <t>6836ca596ac643add547e958</t>
  </si>
  <si>
    <t>2025-05-28T08:34:44.466000Z</t>
  </si>
  <si>
    <t>2025-05-28T08:40:11.134000Z</t>
  </si>
  <si>
    <t>2025-06-02T09:52:29.518000Z</t>
  </si>
  <si>
    <t>2025-05-28T08:40:11.668649Z</t>
  </si>
  <si>
    <t>327.0</t>
  </si>
  <si>
    <t>6836ca5b7be6de1410f0126d</t>
  </si>
  <si>
    <t>2025-05-28T08:33:35.208000Z</t>
  </si>
  <si>
    <t>2025-05-28T08:40:44.668000Z</t>
  </si>
  <si>
    <t>2025-06-02T09:52:25.342000Z</t>
  </si>
  <si>
    <t>2025-05-28T08:40:45.223602Z</t>
  </si>
  <si>
    <t>430.0</t>
  </si>
  <si>
    <t>6836ca6154e5723e3d05d87c</t>
  </si>
  <si>
    <t>2025-05-28T08:37:37.836000Z</t>
  </si>
  <si>
    <t>2025-05-28T09:01:04.270000Z</t>
  </si>
  <si>
    <t>2025-05-28T09:01:06.236000Z</t>
  </si>
  <si>
    <t>2025-05-28T09:01:04.924998Z</t>
  </si>
  <si>
    <t>1407.0</t>
  </si>
  <si>
    <t>6836ca9ac47efdb5754eb0c4</t>
  </si>
  <si>
    <t>2025-05-28T08:35:00.888000Z</t>
  </si>
  <si>
    <t>2025-05-28T08:40:02.204000Z</t>
  </si>
  <si>
    <t>2025-06-02T09:52:29.803000Z</t>
  </si>
  <si>
    <t>2025-05-28T08:40:02.828607Z</t>
  </si>
  <si>
    <t>6836cab141b2cdf179acd993</t>
  </si>
  <si>
    <t>2025-05-28T08:34:57.977000Z</t>
  </si>
  <si>
    <t>2025-05-28T08:48:15.530000Z</t>
  </si>
  <si>
    <t>2025-05-28T08:48:16.126000Z</t>
  </si>
  <si>
    <t>2025-05-28T08:48:16.054262Z</t>
  </si>
  <si>
    <t>798.0</t>
  </si>
  <si>
    <t>6836cad3909d01cdd207ac52</t>
  </si>
  <si>
    <t>2025-05-28T08:35:41.622000Z</t>
  </si>
  <si>
    <t>2025-05-28T08:45:54.553000Z</t>
  </si>
  <si>
    <t>2025-05-28T08:45:56.534000Z</t>
  </si>
  <si>
    <t>2025-05-28T08:45:55.362307Z</t>
  </si>
  <si>
    <t>613.0</t>
  </si>
  <si>
    <t>6836cad569bce83dcefece95</t>
  </si>
  <si>
    <t>2025-05-28T08:35:41.887000Z</t>
  </si>
  <si>
    <t>2025-05-28T08:46:01.582000Z</t>
  </si>
  <si>
    <t>2025-05-28T08:46:12.279000Z</t>
  </si>
  <si>
    <t>2025-05-28T08:46:02.151179Z</t>
  </si>
  <si>
    <t>620.0</t>
  </si>
  <si>
    <t>6836caee7be6de1410f01297</t>
  </si>
  <si>
    <t>2025-05-28T08:36:09.508000Z</t>
  </si>
  <si>
    <t>2025-05-28T08:43:08.596000Z</t>
  </si>
  <si>
    <t>2025-06-02T09:52:25.638000Z</t>
  </si>
  <si>
    <t>2025-05-28T08:43:09.297809Z</t>
  </si>
  <si>
    <t>420.0</t>
  </si>
  <si>
    <t>6836cbbf3e4cf0faf90b59d1</t>
  </si>
  <si>
    <t>2025-05-28T08:39:32.208000Z</t>
  </si>
  <si>
    <t>2025-05-28T08:59:12.831000Z</t>
  </si>
  <si>
    <t>2025-05-28T08:59:13.410000Z</t>
  </si>
  <si>
    <t>2025-05-28T08:59:13.337187Z</t>
  </si>
  <si>
    <t>1181.0</t>
  </si>
  <si>
    <t>Armenian, English, Hindi</t>
  </si>
  <si>
    <t>6836cbc2339f86dc341dcf0d</t>
  </si>
  <si>
    <t>2025-05-28T08:40:25.574000Z</t>
  </si>
  <si>
    <t>2025-05-28T08:59:26.901000Z</t>
  </si>
  <si>
    <t>2025-05-28T08:59:27.562000Z</t>
  </si>
  <si>
    <t>2025-05-28T08:59:27.473089Z</t>
  </si>
  <si>
    <t>1142.0</t>
  </si>
  <si>
    <t>English, Spanish, Italian</t>
  </si>
  <si>
    <t>Italy</t>
  </si>
  <si>
    <t>6836cbd60116841d16a80637</t>
  </si>
  <si>
    <t>2025-05-28T08:39:50.075000Z</t>
  </si>
  <si>
    <t>2025-05-28T08:47:36.577000Z</t>
  </si>
  <si>
    <t>2025-05-28T08:47:37.188000Z</t>
  </si>
  <si>
    <t>2025-05-28T08:47:37.109967Z</t>
  </si>
  <si>
    <t>467.0</t>
  </si>
  <si>
    <t>6836cc2a6f61a2be1cec6eff</t>
  </si>
  <si>
    <t>2025-05-28T08:41:18.664000Z</t>
  </si>
  <si>
    <t>2025-05-28T08:52:56.162000Z</t>
  </si>
  <si>
    <t>2025-05-28T08:53:01.968000Z</t>
  </si>
  <si>
    <t>2025-05-28T08:52:56.828014Z</t>
  </si>
  <si>
    <t>698.0</t>
  </si>
  <si>
    <t>6836cc38b40bd39bde6562a8</t>
  </si>
  <si>
    <t>2025-05-28T08:41:32.252000Z</t>
  </si>
  <si>
    <t>2025-05-28T08:52:36.310000Z</t>
  </si>
  <si>
    <t>2025-05-28T08:52:37.036000Z</t>
  </si>
  <si>
    <t>2025-05-28T08:52:36.930988Z</t>
  </si>
  <si>
    <t>665.0</t>
  </si>
  <si>
    <t>6836cc3b6b654557fe454d4e</t>
  </si>
  <si>
    <t>2025-05-28T08:43:37.941000Z</t>
  </si>
  <si>
    <t>2025-05-28T08:59:44.776000Z</t>
  </si>
  <si>
    <t>2025-05-28T08:59:45.470000Z</t>
  </si>
  <si>
    <t>2025-05-28T08:59:45.371559Z</t>
  </si>
  <si>
    <t>967.0</t>
  </si>
  <si>
    <t>6836cc3d944b89bbebd8d8ff</t>
  </si>
  <si>
    <t>2025-05-28T08:41:37.319000Z</t>
  </si>
  <si>
    <t>2025-05-28T08:48:37.109000Z</t>
  </si>
  <si>
    <t>2025-06-02T09:52:25.892000Z</t>
  </si>
  <si>
    <t>2025-05-28T08:48:37.622738Z</t>
  </si>
  <si>
    <t>6836cca738d75241db2af433</t>
  </si>
  <si>
    <t>2025-05-28T08:43:19.644000Z</t>
  </si>
  <si>
    <t>2025-05-28T08:54:51.120000Z</t>
  </si>
  <si>
    <t>2025-05-28T08:54:51.787000Z</t>
  </si>
  <si>
    <t>2025-05-28T08:54:51.677589Z</t>
  </si>
  <si>
    <t>692.0</t>
  </si>
  <si>
    <t>German, English</t>
  </si>
  <si>
    <t>Germany</t>
  </si>
  <si>
    <t>6836ccb70f20120421f714af</t>
  </si>
  <si>
    <t>2025-05-28T08:44:29.664000Z</t>
  </si>
  <si>
    <t>2025-05-28T08:55:47.713000Z</t>
  </si>
  <si>
    <t>2025-05-28T08:55:48.410000Z</t>
  </si>
  <si>
    <t>2025-05-28T08:55:48.296153Z</t>
  </si>
  <si>
    <t>6836ccf32906ae16d3a0b7f8</t>
  </si>
  <si>
    <t>2025-05-28T08:49:47.165000Z</t>
  </si>
  <si>
    <t>2025-05-28T09:00:52.182000Z</t>
  </si>
  <si>
    <t>2025-05-28T09:00:52.863000Z</t>
  </si>
  <si>
    <t>2025-05-28T09:00:52.778365Z</t>
  </si>
  <si>
    <t>666.0</t>
  </si>
  <si>
    <t>6836cd14f6a3f154d14f348e</t>
  </si>
  <si>
    <t>2025-05-28T08:47:17.529000Z</t>
  </si>
  <si>
    <t>2025-05-28T09:13:10.154000Z</t>
  </si>
  <si>
    <t>2025-05-28T09:13:10.899000Z</t>
  </si>
  <si>
    <t>2025-05-28T09:13:10.804872Z</t>
  </si>
  <si>
    <t>1553.0</t>
  </si>
  <si>
    <t>6836cd3838f877f6ef0eba24</t>
  </si>
  <si>
    <t>2025-05-28T08:45:44.581000Z</t>
  </si>
  <si>
    <t>2025-05-28T08:51:57.189000Z</t>
  </si>
  <si>
    <t>2025-06-02T09:52:30.049000Z</t>
  </si>
  <si>
    <t>2025-05-28T08:51:57.730363Z</t>
  </si>
  <si>
    <t>373.0</t>
  </si>
  <si>
    <t>6836cdc5733cd29d9c47e932</t>
  </si>
  <si>
    <t>2025-05-28T08:48:05.059000Z</t>
  </si>
  <si>
    <t>2025-05-28T08:55:12.755000Z</t>
  </si>
  <si>
    <t>2025-06-02T09:52:26.311000Z</t>
  </si>
  <si>
    <t>2025-05-28T08:55:13.388874Z</t>
  </si>
  <si>
    <t>428.0</t>
  </si>
  <si>
    <t>6836cdc8fe778a804132672e</t>
  </si>
  <si>
    <t>2025-05-28T08:48:12.338000Z</t>
  </si>
  <si>
    <t>2025-05-28T08:53:55.652000Z</t>
  </si>
  <si>
    <t>2025-06-02T09:52:30.308000Z</t>
  </si>
  <si>
    <t>2025-05-28T08:53:56.146800Z</t>
  </si>
  <si>
    <t>344.0</t>
  </si>
  <si>
    <t>6836cdd2ec180c0e9affbd1b</t>
  </si>
  <si>
    <t>2025-05-28T08:48:27.959000Z</t>
  </si>
  <si>
    <t>2025-05-28T08:57:33.253000Z</t>
  </si>
  <si>
    <t>2025-05-28T08:57:34.563000Z</t>
  </si>
  <si>
    <t>2025-05-28T08:57:33.832196Z</t>
  </si>
  <si>
    <t>546.0</t>
  </si>
  <si>
    <t>6836cde016c44c01d1e0ca68</t>
  </si>
  <si>
    <t>2025-05-28T08:48:40.875000Z</t>
  </si>
  <si>
    <t>2025-05-28T08:58:14.964000Z</t>
  </si>
  <si>
    <t>2025-05-28T08:58:15.659000Z</t>
  </si>
  <si>
    <t>2025-05-28T08:58:15.579146Z</t>
  </si>
  <si>
    <t>United States</t>
  </si>
  <si>
    <t>6836cde460a846b721becff4</t>
  </si>
  <si>
    <t>2025-05-28T08:48:54.911000Z</t>
  </si>
  <si>
    <t>2025-05-28T08:59:07.895000Z</t>
  </si>
  <si>
    <t>2025-05-28T08:59:08.527000Z</t>
  </si>
  <si>
    <t>2025-05-28T08:59:08.452974Z</t>
  </si>
  <si>
    <t>English, Greek</t>
  </si>
  <si>
    <t>Due to start a new job within the next month</t>
  </si>
  <si>
    <t>6836ce796137aefa75b2a346</t>
  </si>
  <si>
    <t>2025-05-28T08:51:21.275000Z</t>
  </si>
  <si>
    <t>2025-05-28T08:57:33.951000Z</t>
  </si>
  <si>
    <t>2025-06-02T09:52:26.705000Z</t>
  </si>
  <si>
    <t>2025-05-28T08:57:34.480516Z</t>
  </si>
  <si>
    <t>English, Greek, Russian</t>
  </si>
  <si>
    <t>6836ce87a061a3ffdb36ac2f</t>
  </si>
  <si>
    <t>2025-05-28T08:51:26.710000Z</t>
  </si>
  <si>
    <t>2025-05-28T09:03:28.727000Z</t>
  </si>
  <si>
    <t>2025-05-28T09:03:53.692000Z</t>
  </si>
  <si>
    <t>2025-05-28T09:03:29.302358Z</t>
  </si>
  <si>
    <t>723.0</t>
  </si>
  <si>
    <t>6836cffc79b029d6a9d452bd</t>
  </si>
  <si>
    <t>2025-05-28T08:57:34.974000Z</t>
  </si>
  <si>
    <t>2025-05-28T09:12:51.562000Z</t>
  </si>
  <si>
    <t>2025-05-28T09:12:52.271000Z</t>
  </si>
  <si>
    <t>2025-05-28T09:12:52.174244Z</t>
  </si>
  <si>
    <t>6836d65171c7e1f7adadba99</t>
  </si>
  <si>
    <t>2025-05-28T09:24:38.932000Z</t>
  </si>
  <si>
    <t>2025-05-28T09:31:50.231000Z</t>
  </si>
  <si>
    <t>2025-06-02T09:52:30.580000Z</t>
  </si>
  <si>
    <t>2025-05-28T09:31:51.074926Z</t>
  </si>
  <si>
    <t>432.0</t>
  </si>
  <si>
    <t>Prolific_ID</t>
  </si>
  <si>
    <t>Expected_Amount</t>
  </si>
  <si>
    <t>Average_Amounts_Received</t>
  </si>
  <si>
    <t>Average_Amounts_Before</t>
  </si>
  <si>
    <t>Average_Amounts_Sent_Back</t>
  </si>
  <si>
    <t>Average_Amounts_at_the_end</t>
  </si>
  <si>
    <t>Average_Received</t>
  </si>
  <si>
    <t>PANAS_Pre</t>
  </si>
  <si>
    <t>STAIS_Pre</t>
  </si>
  <si>
    <t>DV_STAIS</t>
  </si>
  <si>
    <t>IV_Dif._Expected</t>
  </si>
  <si>
    <t>IV_Average</t>
  </si>
  <si>
    <t>Fluent_languages</t>
  </si>
  <si>
    <t>Ethnicity_simplified</t>
  </si>
  <si>
    <t>Country_of_birth</t>
  </si>
  <si>
    <t>Country_of_residence</t>
  </si>
  <si>
    <t>DV_PANAS</t>
  </si>
  <si>
    <t>3</t>
  </si>
  <si>
    <t>4</t>
  </si>
  <si>
    <t>1</t>
  </si>
  <si>
    <t>2</t>
  </si>
  <si>
    <t>57375b4912d1d8000e35ebc4</t>
  </si>
  <si>
    <t>2025-06-03T10:55:35.220Z</t>
  </si>
  <si>
    <t>0.46</t>
  </si>
  <si>
    <t>577929c16243180001ea8ef8</t>
  </si>
  <si>
    <t>2025-06-03T10:47:43.126Z</t>
  </si>
  <si>
    <t>0.36</t>
  </si>
  <si>
    <t>59e8f20262637600014a7e75</t>
  </si>
  <si>
    <t>2025-06-03T10:50:51.205Z</t>
  </si>
  <si>
    <t>0.41</t>
  </si>
  <si>
    <t>5a1dda5480acd8000104a12b</t>
  </si>
  <si>
    <t>2025-06-03T10:53:44.910Z</t>
  </si>
  <si>
    <t>0.68</t>
  </si>
  <si>
    <t>5b54b867e689060001c89fa5</t>
  </si>
  <si>
    <t>2025-06-03T10:47:49.795Z</t>
  </si>
  <si>
    <t>0.4</t>
  </si>
  <si>
    <t>5bf3feb0345b9b00016ead01</t>
  </si>
  <si>
    <t>2025-06-03T09:45:47.043Z</t>
  </si>
  <si>
    <t>0.72</t>
  </si>
  <si>
    <t>5c4f5967aac8be0001716a65</t>
  </si>
  <si>
    <t>2025-06-03T10:46:34.601Z</t>
  </si>
  <si>
    <t>0.47</t>
  </si>
  <si>
    <t>5ca0db2010dc450012fd0b0e</t>
  </si>
  <si>
    <t>2025-06-03T09:42:42.341Z</t>
  </si>
  <si>
    <t>5d1226291a6cf50001cbde23</t>
  </si>
  <si>
    <t>2025-06-03T10:23:23.890Z</t>
  </si>
  <si>
    <t>5d19484f45650000018e9df2</t>
  </si>
  <si>
    <t>2025-06-03T10:49:02.425Z</t>
  </si>
  <si>
    <t>0.56</t>
  </si>
  <si>
    <t>5e70bd5480f43a0009625d4c</t>
  </si>
  <si>
    <t>2025-06-03T10:52:05.426Z</t>
  </si>
  <si>
    <t>0.62</t>
  </si>
  <si>
    <t>5ea9d8084fd4251207546151</t>
  </si>
  <si>
    <t>2025-06-03T11:00:52.012Z</t>
  </si>
  <si>
    <t>0.44</t>
  </si>
  <si>
    <t>5ecf36da6c860334c1606977</t>
  </si>
  <si>
    <t>2025-06-03T11:32:23.805Z</t>
  </si>
  <si>
    <t>5f3a7e7b3a55e009ff81175e</t>
  </si>
  <si>
    <t>2025-06-03T10:50:36.558Z</t>
  </si>
  <si>
    <t>0.18</t>
  </si>
  <si>
    <t>60153b4ae37848341a5215ca</t>
  </si>
  <si>
    <t>2025-06-03T09:53:45.316Z</t>
  </si>
  <si>
    <t>601c277aabe00c6bc759bf69</t>
  </si>
  <si>
    <t>2025-06-03T11:01:50.828Z</t>
  </si>
  <si>
    <t>0.45</t>
  </si>
  <si>
    <t>60e0613b1f66b6b6868ebe22</t>
  </si>
  <si>
    <t>2025-06-03T10:55:48.684Z</t>
  </si>
  <si>
    <t>627a76b96bea55210aecbba9</t>
  </si>
  <si>
    <t>2025-06-03T11:06:47.295Z</t>
  </si>
  <si>
    <t>628b938b2a14e5c3e9ede879</t>
  </si>
  <si>
    <t>2025-06-03T09:39:20.172Z</t>
  </si>
  <si>
    <t>62aa33eec600b41d4dc4b4e8</t>
  </si>
  <si>
    <t>2025-06-03T09:54:14.526Z</t>
  </si>
  <si>
    <t>62aa591a476ebabe28612a92</t>
  </si>
  <si>
    <t>2025-06-03T10:02:06.575Z</t>
  </si>
  <si>
    <t>62cbf0028db66fbb9a89e1ca</t>
  </si>
  <si>
    <t>2025-06-03T10:49:19.428Z</t>
  </si>
  <si>
    <t>0.49</t>
  </si>
  <si>
    <t>62e25115fb932baf4a93173f</t>
  </si>
  <si>
    <t>2025-06-03T10:50:31.992Z</t>
  </si>
  <si>
    <t>6.7</t>
  </si>
  <si>
    <t>2.7</t>
  </si>
  <si>
    <t>637e81c7412aa8b5096fb176</t>
  </si>
  <si>
    <t>2025-06-03T10:54:34.938Z</t>
  </si>
  <si>
    <t>0.55</t>
  </si>
  <si>
    <t>6426cfe964863ee2ff26642f</t>
  </si>
  <si>
    <t>2025-06-03T10:46:25.876Z</t>
  </si>
  <si>
    <t>664d1836e3fcacd468ac361d</t>
  </si>
  <si>
    <t>2025-06-03T11:00:39.228Z</t>
  </si>
  <si>
    <t>6658b1b56a1df274ee633fdc</t>
  </si>
  <si>
    <t>2025-06-03T10:55:46.396Z</t>
  </si>
  <si>
    <t>666ee5994b49ad9236867a62</t>
  </si>
  <si>
    <t>2025-06-03T11:19:14.349Z</t>
  </si>
  <si>
    <t>0.37</t>
  </si>
  <si>
    <t>6717d1d0d323342f71f132bd</t>
  </si>
  <si>
    <t>2025-06-03T10:48:47.191Z</t>
  </si>
  <si>
    <t>0.42</t>
  </si>
  <si>
    <t>67606392711c56c57996d9c0</t>
  </si>
  <si>
    <t>2025-06-03T10:54:25.238Z</t>
  </si>
  <si>
    <t>0.61</t>
  </si>
  <si>
    <t>8.9</t>
  </si>
  <si>
    <t>67645f08789bda1a81f357b5</t>
  </si>
  <si>
    <t>2025-06-03T10:54:54.647Z</t>
  </si>
  <si>
    <t>6765829a949d1203926e1ade</t>
  </si>
  <si>
    <t>2025-06-03T10:14:58.421Z</t>
  </si>
  <si>
    <t>6787b34ef6db7f72402d1798</t>
  </si>
  <si>
    <t>2025-06-03T10:51:23.337Z</t>
  </si>
  <si>
    <t>67a7393ea99d3b729631855c</t>
  </si>
  <si>
    <t>2025-06-03T10:46:10.582Z</t>
  </si>
  <si>
    <t>0.65</t>
  </si>
  <si>
    <t>67c4cf035a34c6ef254906e2</t>
  </si>
  <si>
    <t>2025-06-03T10:59:59.887Z</t>
  </si>
  <si>
    <t>683ec07c0bda56f9c7ef8ec0</t>
  </si>
  <si>
    <t>2025-06-03T09:29:32.615000Z</t>
  </si>
  <si>
    <t>2025-06-03T09:45:45.094000Z</t>
  </si>
  <si>
    <t>2025-06-03T09:45:45.737000Z</t>
  </si>
  <si>
    <t>2025-06-03T09:45:45.660244Z</t>
  </si>
  <si>
    <t>973.0</t>
  </si>
  <si>
    <t>683ec09476dda723c59aec08</t>
  </si>
  <si>
    <t>2025-06-03T09:33:32.965000Z</t>
  </si>
  <si>
    <t>2025-06-03T09:39:23.834000Z</t>
  </si>
  <si>
    <t>2025-06-03T09:45:04.668000Z</t>
  </si>
  <si>
    <t>2025-06-03T09:39:24.449783Z</t>
  </si>
  <si>
    <t>351.0</t>
  </si>
  <si>
    <t>683ec12fe2e8c19636ee7a5a</t>
  </si>
  <si>
    <t>2025-06-03T09:32:31.896000Z</t>
  </si>
  <si>
    <t>2025-06-03T10:02:10.401000Z</t>
  </si>
  <si>
    <t>2025-06-03T10:02:11.054000Z</t>
  </si>
  <si>
    <t>2025-06-03T10:02:10.956386Z</t>
  </si>
  <si>
    <t>1779.0</t>
  </si>
  <si>
    <t>683ec1d21d699428162a93e2</t>
  </si>
  <si>
    <t>2025-06-03T09:35:18.420000Z</t>
  </si>
  <si>
    <t>2025-06-03T09:43:15.234000Z</t>
  </si>
  <si>
    <t>2025-06-03T09:43:15.846000Z</t>
  </si>
  <si>
    <t>2025-06-03T09:43:15.771881Z</t>
  </si>
  <si>
    <t>477.0</t>
  </si>
  <si>
    <t>683ec455b17dd667bb56f51b</t>
  </si>
  <si>
    <t>2025-06-03T09:47:34.800000Z</t>
  </si>
  <si>
    <t>2025-06-03T09:54:16.219000Z</t>
  </si>
  <si>
    <t>2025-06-03T10:02:13.501000Z</t>
  </si>
  <si>
    <t>2025-06-03T09:54:16.870542Z</t>
  </si>
  <si>
    <t>402.0</t>
  </si>
  <si>
    <t>683ec45f17109b5b987454ec</t>
  </si>
  <si>
    <t>2025-06-03T09:46:11.334000Z</t>
  </si>
  <si>
    <t>2025-06-03T09:53:47.321000Z</t>
  </si>
  <si>
    <t>2025-06-03T09:53:48.130000Z</t>
  </si>
  <si>
    <t>2025-06-03T09:53:48.015014Z</t>
  </si>
  <si>
    <t>683ec8b5434fe3ce888f7b09</t>
  </si>
  <si>
    <t>2025-06-03T10:04:55.905000Z</t>
  </si>
  <si>
    <t>2025-06-03T10:15:01.303000Z</t>
  </si>
  <si>
    <t>2025-06-03T10:15:02.017000Z</t>
  </si>
  <si>
    <t>2025-06-03T10:15:01.926886Z</t>
  </si>
  <si>
    <t>606.0</t>
  </si>
  <si>
    <t>Chinese, English</t>
  </si>
  <si>
    <t>China</t>
  </si>
  <si>
    <t>Chinese</t>
  </si>
  <si>
    <t>683ec9f031f247ca254389fc</t>
  </si>
  <si>
    <t>2025-06-03T10:10:06.853000Z</t>
  </si>
  <si>
    <t>2025-06-03T10:23:25.562000Z</t>
  </si>
  <si>
    <t>2025-06-03T10:23:26.540000Z</t>
  </si>
  <si>
    <t>2025-06-03T10:23:26.442924Z</t>
  </si>
  <si>
    <t>683ed03e4531223d3413caa9</t>
  </si>
  <si>
    <t>2025-06-03T10:40:06.792000Z</t>
  </si>
  <si>
    <t>2025-06-03T10:53:49.954000Z</t>
  </si>
  <si>
    <t>2025-06-03T10:53:50.620000Z</t>
  </si>
  <si>
    <t>2025-06-03T10:53:50.530621Z</t>
  </si>
  <si>
    <t>824.0</t>
  </si>
  <si>
    <t>Urdu</t>
  </si>
  <si>
    <t>683ed04d29208bdcc43d3b8c</t>
  </si>
  <si>
    <t>2025-06-03T10:37:12.166000Z</t>
  </si>
  <si>
    <t>2025-06-03T10:50:53.706000Z</t>
  </si>
  <si>
    <t>2025-06-03T10:50:54.481000Z</t>
  </si>
  <si>
    <t>2025-06-03T10:50:54.406962Z</t>
  </si>
  <si>
    <t>822.0</t>
  </si>
  <si>
    <t>683ed060779ff0b70e1c4742</t>
  </si>
  <si>
    <t>2025-06-03T10:37:30.425000Z</t>
  </si>
  <si>
    <t>2025-06-03T10:47:48.518000Z</t>
  </si>
  <si>
    <t>2025-06-03T10:47:51.191000Z</t>
  </si>
  <si>
    <t>2025-06-03T10:47:49.384806Z</t>
  </si>
  <si>
    <t>619.0</t>
  </si>
  <si>
    <t>English, Chinese</t>
  </si>
  <si>
    <t>683ed06f2f3359bb828673e9</t>
  </si>
  <si>
    <t>2025-06-03T10:37:38.397000Z</t>
  </si>
  <si>
    <t>2025-06-03T10:48:49.122000Z</t>
  </si>
  <si>
    <t>2025-06-03T10:48:49.667000Z</t>
  </si>
  <si>
    <t>2025-06-03T10:48:49.587222Z</t>
  </si>
  <si>
    <t>671.0</t>
  </si>
  <si>
    <t>683ed074f9bf8a32b619b57f</t>
  </si>
  <si>
    <t>2025-06-03T10:37:43.475000Z</t>
  </si>
  <si>
    <t>2025-06-03T10:46:09.438000Z</t>
  </si>
  <si>
    <t>2025-06-03T10:46:10.090000Z</t>
  </si>
  <si>
    <t>2025-06-03T10:46:09.997770Z</t>
  </si>
  <si>
    <t>506.0</t>
  </si>
  <si>
    <t>683ed07807fa8450dd248b87</t>
  </si>
  <si>
    <t>2025-06-03T10:38:27.903000Z</t>
  </si>
  <si>
    <t>2025-06-03T10:51:25.340000Z</t>
  </si>
  <si>
    <t>2025-06-03T10:51:26.021000Z</t>
  </si>
  <si>
    <t>2025-06-03T10:51:25.922326Z</t>
  </si>
  <si>
    <t>778.0</t>
  </si>
  <si>
    <t>683ed07c47525bc0ec32ca9b</t>
  </si>
  <si>
    <t>2025-06-03T10:37:53.663000Z</t>
  </si>
  <si>
    <t>2025-06-03T10:47:54.323000Z</t>
  </si>
  <si>
    <t>2025-06-03T10:47:55.006000Z</t>
  </si>
  <si>
    <t>2025-06-03T10:47:54.888570Z</t>
  </si>
  <si>
    <t>601.0</t>
  </si>
  <si>
    <t>683ed0c39ef741894bbf7599</t>
  </si>
  <si>
    <t>2025-06-03T10:45:11.593000Z</t>
  </si>
  <si>
    <t>2025-06-03T10:55:37.571000Z</t>
  </si>
  <si>
    <t>2025-06-03T10:55:38.184000Z</t>
  </si>
  <si>
    <t>2025-06-03T10:55:38.112638Z</t>
  </si>
  <si>
    <t>626.0</t>
  </si>
  <si>
    <t>683ed0c4f0a647600870fe8e</t>
  </si>
  <si>
    <t>2025-06-03T10:40:46.437000Z</t>
  </si>
  <si>
    <t>2025-06-03T11:01:52.973000Z</t>
  </si>
  <si>
    <t>2025-06-03T11:01:53.741000Z</t>
  </si>
  <si>
    <t>2025-06-03T11:01:53.666488Z</t>
  </si>
  <si>
    <t>1267.0</t>
  </si>
  <si>
    <t>683ed0c5a6e368f367a04341</t>
  </si>
  <si>
    <t>2025-06-03T10:39:21.180000Z</t>
  </si>
  <si>
    <t>2025-06-03T10:52:08.734000Z</t>
  </si>
  <si>
    <t>2025-06-03T10:52:09.469000Z</t>
  </si>
  <si>
    <t>2025-06-03T10:52:09.388981Z</t>
  </si>
  <si>
    <t>768.0</t>
  </si>
  <si>
    <t>683ed0c69208fc2c0921c2fb</t>
  </si>
  <si>
    <t>2025-06-03T10:39:46.961000Z</t>
  </si>
  <si>
    <t>2025-06-03T10:50:35.574000Z</t>
  </si>
  <si>
    <t>2025-06-03T10:50:36.323000Z</t>
  </si>
  <si>
    <t>2025-06-03T10:50:36.253922Z</t>
  </si>
  <si>
    <t>683ed0c6ea63babb62af7c37</t>
  </si>
  <si>
    <t>2025-06-03T10:39:03.990000Z</t>
  </si>
  <si>
    <t>2025-06-03T10:46:36.450000Z</t>
  </si>
  <si>
    <t>2025-06-03T10:46:37.057000Z</t>
  </si>
  <si>
    <t>2025-06-03T10:46:36.958988Z</t>
  </si>
  <si>
    <t>453.0</t>
  </si>
  <si>
    <t>Ireland</t>
  </si>
  <si>
    <t>683ed0ccef968b944a2bef17</t>
  </si>
  <si>
    <t>2025-06-03T10:39:08.801000Z</t>
  </si>
  <si>
    <t>2025-06-03T11:32:26.013000Z</t>
  </si>
  <si>
    <t>2025-06-03T11:32:27.079000Z</t>
  </si>
  <si>
    <t>2025-06-03T11:32:26.972954Z</t>
  </si>
  <si>
    <t>3198.0</t>
  </si>
  <si>
    <t>683ed0cdf2730eb99cbb4bd2</t>
  </si>
  <si>
    <t>2025-06-03T10:44:37.017000Z</t>
  </si>
  <si>
    <t>2025-06-03T10:55:48.453000Z</t>
  </si>
  <si>
    <t>2025-06-03T10:55:49.059000Z</t>
  </si>
  <si>
    <t>2025-06-03T10:55:48.978912Z</t>
  </si>
  <si>
    <t>672.0</t>
  </si>
  <si>
    <t>683ed0efa82e003e15f76b65</t>
  </si>
  <si>
    <t>2025-06-03T10:40:10.673000Z</t>
  </si>
  <si>
    <t>2025-06-03T11:00:41.394000Z</t>
  </si>
  <si>
    <t>2025-06-03T11:00:42.079000Z</t>
  </si>
  <si>
    <t>2025-06-03T11:00:41.962278Z</t>
  </si>
  <si>
    <t>1231.0</t>
  </si>
  <si>
    <t>English, Urdu, Punjabi</t>
  </si>
  <si>
    <t>Pakistan</t>
  </si>
  <si>
    <t>683ed0f28bc4c9affa2ca964</t>
  </si>
  <si>
    <t>2025-06-03T10:39:46.540000Z</t>
  </si>
  <si>
    <t>2025-06-03T10:50:38.294000Z</t>
  </si>
  <si>
    <t>2025-06-03T10:50:38.964000Z</t>
  </si>
  <si>
    <t>2025-06-03T10:50:38.898420Z</t>
  </si>
  <si>
    <t>652.0</t>
  </si>
  <si>
    <t>683ed0fd0f8fc85e88e3ca6b</t>
  </si>
  <si>
    <t>2025-06-03T10:40:15.777000Z</t>
  </si>
  <si>
    <t>2025-06-03T10:49:21.037000Z</t>
  </si>
  <si>
    <t>2025-06-03T10:49:21.643000Z</t>
  </si>
  <si>
    <t>2025-06-03T10:49:21.569331Z</t>
  </si>
  <si>
    <t>683ed13d4aadc7765bb80360</t>
  </si>
  <si>
    <t>2025-06-03T10:41:39.071000Z</t>
  </si>
  <si>
    <t>2025-06-03T10:46:28.603000Z</t>
  </si>
  <si>
    <t>2025-06-03T11:01:44.485000Z</t>
  </si>
  <si>
    <t>2025-06-03T10:46:29.180236Z</t>
  </si>
  <si>
    <t>290.0</t>
  </si>
  <si>
    <t>683ed13dab47e092b4b8e653</t>
  </si>
  <si>
    <t>2025-06-03T10:41:11.792000Z</t>
  </si>
  <si>
    <t>2025-06-03T11:00:11.761000Z</t>
  </si>
  <si>
    <t>2025-06-03T11:00:15.322000Z</t>
  </si>
  <si>
    <t>2025-06-03T11:00:12.441414Z</t>
  </si>
  <si>
    <t>1140.0</t>
  </si>
  <si>
    <t>683ed140686917e9ff7705c0</t>
  </si>
  <si>
    <t>2025-06-03T10:41:08.155000Z</t>
  </si>
  <si>
    <t>2025-06-03T10:49:04.403000Z</t>
  </si>
  <si>
    <t>2025-06-03T10:49:05.048000Z</t>
  </si>
  <si>
    <t>2025-06-03T10:49:04.968492Z</t>
  </si>
  <si>
    <t>683ed14117f2da202bc46223</t>
  </si>
  <si>
    <t>2025-06-03T10:42:05.641000Z</t>
  </si>
  <si>
    <t>2025-06-03T10:54:59.963000Z</t>
  </si>
  <si>
    <t>2025-06-03T10:55:00.651000Z</t>
  </si>
  <si>
    <t>2025-06-03T10:55:00.566673Z</t>
  </si>
  <si>
    <t>775.0</t>
  </si>
  <si>
    <t>683ed1619d8022bafa979ee3</t>
  </si>
  <si>
    <t>2025-06-03T10:41:41.467000Z</t>
  </si>
  <si>
    <t>2025-06-03T10:54:38.980000Z</t>
  </si>
  <si>
    <t>2025-06-03T10:54:39.621000Z</t>
  </si>
  <si>
    <t>2025-06-03T10:54:39.529930Z</t>
  </si>
  <si>
    <t>683ed1d8d6ff6b7b6550bf33</t>
  </si>
  <si>
    <t>2025-06-03T10:44:30.348000Z</t>
  </si>
  <si>
    <t>2025-06-03T11:00:55.633000Z</t>
  </si>
  <si>
    <t>2025-06-03T11:00:56.551000Z</t>
  </si>
  <si>
    <t>2025-06-03T11:00:56.481210Z</t>
  </si>
  <si>
    <t>986.0</t>
  </si>
  <si>
    <t>Scots</t>
  </si>
  <si>
    <t>683ed25bb89707350f153cef</t>
  </si>
  <si>
    <t>2025-06-03T10:45:54.778000Z</t>
  </si>
  <si>
    <t>2025-06-03T10:55:49.901000Z</t>
  </si>
  <si>
    <t>2025-06-03T10:55:50.489000Z</t>
  </si>
  <si>
    <t>2025-06-03T10:55:50.419245Z</t>
  </si>
  <si>
    <t>596.0</t>
  </si>
  <si>
    <t>683ed2cca17b494d268276f6</t>
  </si>
  <si>
    <t>2025-06-03T10:47:46.716000Z</t>
  </si>
  <si>
    <t>2025-06-03T10:54:25.331000Z</t>
  </si>
  <si>
    <t>2025-06-03T10:59:44.667000Z</t>
  </si>
  <si>
    <t>2025-06-03T10:54:25.879820Z</t>
  </si>
  <si>
    <t>683ed54c10787b649f111494</t>
  </si>
  <si>
    <t>2025-06-03T10:58:20.103000Z</t>
  </si>
  <si>
    <t>2025-06-03T11:06:50.075000Z</t>
  </si>
  <si>
    <t>2025-06-03T11:06:50.705000Z</t>
  </si>
  <si>
    <t>2025-06-03T11:06:50.612021Z</t>
  </si>
  <si>
    <t>510.0</t>
  </si>
  <si>
    <t>683ed6a0e248532016a369f6</t>
  </si>
  <si>
    <t>2025-06-03T11:04:38.488000Z</t>
  </si>
  <si>
    <t>2025-06-03T11:19:15.869000Z</t>
  </si>
  <si>
    <t>2025-06-03T11:19:16.901000Z</t>
  </si>
  <si>
    <t>2025-06-03T11:19:16.806399Z</t>
  </si>
  <si>
    <t>English, French, German, Greek, Italian, Portuguese, Scots, Spanish, Tagalog-Filipino, Welsh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</si>
</sst>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1891"/>
  <sheetViews>
    <sheetView workbookViewId="0">
      <pane ySplit="1" topLeftCell="A1536" activePane="bottomLeft" state="frozen"/>
      <selection activeCell="T1" sqref="T1"/>
      <selection pane="bottomLeft" activeCell="C1882" sqref="A1542:C1882"/>
    </sheetView>
  </sheetViews>
  <sheetFormatPr baseColWidth="10" defaultColWidth="8.83203125" defaultRowHeight="16" x14ac:dyDescent="0.2"/>
  <cols>
    <col min="3" max="3" width="25.5" bestFit="1" customWidth="1"/>
    <col min="14" max="33" width="10.1640625" customWidth="1"/>
    <col min="34" max="43" width="9.83203125" customWidth="1"/>
  </cols>
  <sheetData>
    <row r="1" spans="1:78" s="2" customFormat="1" ht="68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</row>
    <row r="2" spans="1:78" x14ac:dyDescent="0.2">
      <c r="A2" t="s">
        <v>77</v>
      </c>
      <c r="B2" s="1" t="s">
        <v>78</v>
      </c>
      <c r="C2" t="s">
        <v>77</v>
      </c>
      <c r="D2" t="s">
        <v>79</v>
      </c>
      <c r="E2">
        <v>4</v>
      </c>
      <c r="F2">
        <v>12</v>
      </c>
      <c r="G2">
        <v>24</v>
      </c>
      <c r="I2">
        <v>24</v>
      </c>
      <c r="J2">
        <v>0.72</v>
      </c>
      <c r="K2">
        <v>8</v>
      </c>
      <c r="L2">
        <v>4</v>
      </c>
      <c r="M2" t="s">
        <v>80</v>
      </c>
      <c r="AR2">
        <v>2</v>
      </c>
      <c r="AS2">
        <v>4</v>
      </c>
      <c r="AT2">
        <v>0</v>
      </c>
      <c r="AU2">
        <v>4</v>
      </c>
      <c r="AV2">
        <v>4</v>
      </c>
      <c r="AW2">
        <v>2</v>
      </c>
      <c r="AX2">
        <v>3</v>
      </c>
      <c r="AY2">
        <v>3</v>
      </c>
      <c r="AZ2">
        <v>3</v>
      </c>
      <c r="BA2">
        <v>4</v>
      </c>
      <c r="BB2">
        <v>75183</v>
      </c>
      <c r="BC2">
        <v>78107</v>
      </c>
      <c r="BD2">
        <v>55810</v>
      </c>
      <c r="BE2">
        <v>75867</v>
      </c>
      <c r="BF2">
        <v>40612</v>
      </c>
      <c r="BQ2">
        <v>19609</v>
      </c>
      <c r="BR2">
        <v>11035</v>
      </c>
      <c r="BS2">
        <v>6486</v>
      </c>
      <c r="BT2">
        <v>8309</v>
      </c>
      <c r="BU2">
        <v>14911</v>
      </c>
      <c r="BV2">
        <v>7119</v>
      </c>
      <c r="BW2">
        <v>7876</v>
      </c>
      <c r="BX2">
        <v>9330</v>
      </c>
      <c r="BY2">
        <v>6549</v>
      </c>
      <c r="BZ2">
        <v>3774</v>
      </c>
    </row>
    <row r="3" spans="1:78" x14ac:dyDescent="0.2">
      <c r="F3">
        <v>33</v>
      </c>
      <c r="G3">
        <v>45</v>
      </c>
      <c r="I3">
        <v>45</v>
      </c>
      <c r="M3" t="s">
        <v>81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</row>
    <row r="4" spans="1:78" x14ac:dyDescent="0.2">
      <c r="F4">
        <v>30</v>
      </c>
      <c r="G4">
        <v>42</v>
      </c>
      <c r="I4">
        <v>42</v>
      </c>
      <c r="M4" t="s">
        <v>82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78" x14ac:dyDescent="0.2">
      <c r="F5">
        <v>27</v>
      </c>
      <c r="G5">
        <v>39</v>
      </c>
      <c r="I5">
        <v>39</v>
      </c>
      <c r="M5" t="s">
        <v>83</v>
      </c>
      <c r="N5">
        <v>4</v>
      </c>
      <c r="O5">
        <v>1</v>
      </c>
      <c r="P5">
        <v>2</v>
      </c>
      <c r="Q5">
        <v>1</v>
      </c>
      <c r="R5">
        <v>3</v>
      </c>
      <c r="S5">
        <v>1</v>
      </c>
      <c r="T5">
        <v>1</v>
      </c>
      <c r="U5">
        <v>1</v>
      </c>
      <c r="V5">
        <v>4</v>
      </c>
      <c r="W5">
        <v>2</v>
      </c>
      <c r="X5">
        <v>1</v>
      </c>
      <c r="Y5">
        <v>5</v>
      </c>
      <c r="Z5">
        <v>1</v>
      </c>
      <c r="AA5">
        <v>3</v>
      </c>
      <c r="AB5">
        <v>1</v>
      </c>
      <c r="AC5">
        <v>3</v>
      </c>
      <c r="AD5">
        <v>5</v>
      </c>
      <c r="AE5">
        <v>1</v>
      </c>
      <c r="AF5">
        <v>4</v>
      </c>
      <c r="AG5">
        <v>1</v>
      </c>
    </row>
    <row r="6" spans="1:78" x14ac:dyDescent="0.2">
      <c r="F6">
        <v>3</v>
      </c>
      <c r="G6">
        <v>15</v>
      </c>
      <c r="I6">
        <v>15</v>
      </c>
      <c r="M6" t="s">
        <v>84</v>
      </c>
      <c r="N6">
        <v>5</v>
      </c>
      <c r="O6">
        <v>1</v>
      </c>
      <c r="P6">
        <v>4</v>
      </c>
      <c r="Q6">
        <v>1</v>
      </c>
      <c r="R6">
        <v>4</v>
      </c>
      <c r="S6">
        <v>1</v>
      </c>
      <c r="T6">
        <v>1</v>
      </c>
      <c r="U6">
        <v>1</v>
      </c>
      <c r="V6">
        <v>4</v>
      </c>
      <c r="W6">
        <v>2</v>
      </c>
      <c r="X6">
        <v>1</v>
      </c>
      <c r="Y6">
        <v>5</v>
      </c>
      <c r="Z6">
        <v>1</v>
      </c>
      <c r="AA6">
        <v>3</v>
      </c>
      <c r="AB6">
        <v>1</v>
      </c>
      <c r="AC6">
        <v>3</v>
      </c>
      <c r="AD6">
        <v>5</v>
      </c>
      <c r="AE6">
        <v>1</v>
      </c>
      <c r="AF6">
        <v>4</v>
      </c>
      <c r="AG6">
        <v>1</v>
      </c>
    </row>
    <row r="7" spans="1:78" x14ac:dyDescent="0.2">
      <c r="F7">
        <v>33</v>
      </c>
      <c r="G7">
        <v>45</v>
      </c>
      <c r="I7">
        <v>45</v>
      </c>
    </row>
    <row r="8" spans="1:78" x14ac:dyDescent="0.2">
      <c r="F8">
        <v>24</v>
      </c>
      <c r="G8">
        <v>36</v>
      </c>
      <c r="I8">
        <v>36</v>
      </c>
    </row>
    <row r="9" spans="1:78" x14ac:dyDescent="0.2">
      <c r="F9">
        <v>9</v>
      </c>
      <c r="G9">
        <v>21</v>
      </c>
      <c r="I9">
        <v>21</v>
      </c>
    </row>
    <row r="10" spans="1:78" x14ac:dyDescent="0.2">
      <c r="F10">
        <v>36</v>
      </c>
      <c r="G10">
        <v>48</v>
      </c>
      <c r="I10">
        <v>48</v>
      </c>
    </row>
    <row r="11" spans="1:78" x14ac:dyDescent="0.2">
      <c r="F11">
        <v>33</v>
      </c>
      <c r="G11">
        <v>45</v>
      </c>
      <c r="I11">
        <v>45</v>
      </c>
    </row>
    <row r="12" spans="1:78" x14ac:dyDescent="0.2">
      <c r="A12" t="s">
        <v>85</v>
      </c>
      <c r="B12" s="1" t="s">
        <v>86</v>
      </c>
      <c r="C12" t="s">
        <v>85</v>
      </c>
      <c r="D12" t="s">
        <v>79</v>
      </c>
      <c r="E12">
        <v>12</v>
      </c>
      <c r="F12">
        <v>33</v>
      </c>
      <c r="G12">
        <v>45</v>
      </c>
      <c r="I12">
        <v>45</v>
      </c>
      <c r="J12">
        <v>0.72</v>
      </c>
      <c r="K12">
        <v>8</v>
      </c>
      <c r="L12">
        <v>-4</v>
      </c>
      <c r="M12" t="s">
        <v>80</v>
      </c>
      <c r="AR12">
        <v>2</v>
      </c>
      <c r="AS12">
        <v>2</v>
      </c>
      <c r="AT12">
        <v>0</v>
      </c>
      <c r="AU12">
        <v>1</v>
      </c>
      <c r="AV12">
        <v>2</v>
      </c>
      <c r="AW12">
        <v>1</v>
      </c>
      <c r="AX12">
        <v>2</v>
      </c>
      <c r="AY12">
        <v>2</v>
      </c>
      <c r="AZ12">
        <v>3</v>
      </c>
      <c r="BA12">
        <v>3</v>
      </c>
      <c r="BB12">
        <v>38332</v>
      </c>
      <c r="BC12">
        <v>42491</v>
      </c>
      <c r="BD12">
        <v>18418</v>
      </c>
      <c r="BE12">
        <v>28848</v>
      </c>
      <c r="BF12">
        <v>18359</v>
      </c>
      <c r="BQ12">
        <v>8157</v>
      </c>
      <c r="BR12">
        <v>10452</v>
      </c>
      <c r="BS12">
        <v>5674</v>
      </c>
      <c r="BT12">
        <v>3354</v>
      </c>
      <c r="BU12">
        <v>3162</v>
      </c>
      <c r="BV12">
        <v>2133</v>
      </c>
      <c r="BW12">
        <v>1793</v>
      </c>
      <c r="BX12">
        <v>1899</v>
      </c>
      <c r="BY12">
        <v>2319</v>
      </c>
      <c r="BZ12">
        <v>1625</v>
      </c>
    </row>
    <row r="13" spans="1:78" x14ac:dyDescent="0.2">
      <c r="F13">
        <v>30</v>
      </c>
      <c r="G13">
        <v>42</v>
      </c>
      <c r="I13">
        <v>42</v>
      </c>
      <c r="M13" t="s">
        <v>81</v>
      </c>
      <c r="AH13">
        <v>2</v>
      </c>
      <c r="AI13">
        <v>3</v>
      </c>
      <c r="AJ13">
        <v>1</v>
      </c>
      <c r="AK13">
        <v>1</v>
      </c>
      <c r="AL13">
        <v>3</v>
      </c>
      <c r="AM13">
        <v>1</v>
      </c>
      <c r="AN13">
        <v>1</v>
      </c>
      <c r="AO13">
        <v>1</v>
      </c>
      <c r="AP13">
        <v>3</v>
      </c>
      <c r="AQ13">
        <v>1</v>
      </c>
    </row>
    <row r="14" spans="1:78" x14ac:dyDescent="0.2">
      <c r="F14">
        <v>12</v>
      </c>
      <c r="G14">
        <v>24</v>
      </c>
      <c r="I14">
        <v>24</v>
      </c>
      <c r="M14" t="s">
        <v>82</v>
      </c>
      <c r="AH14">
        <v>2</v>
      </c>
      <c r="AI14">
        <v>2</v>
      </c>
      <c r="AJ14">
        <v>1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78" x14ac:dyDescent="0.2">
      <c r="F15">
        <v>3</v>
      </c>
      <c r="G15">
        <v>15</v>
      </c>
      <c r="I15">
        <v>15</v>
      </c>
      <c r="M15" t="s">
        <v>83</v>
      </c>
      <c r="N15">
        <v>4</v>
      </c>
      <c r="O15">
        <v>1</v>
      </c>
      <c r="P15">
        <v>2</v>
      </c>
      <c r="Q15">
        <v>1</v>
      </c>
      <c r="R15">
        <v>2</v>
      </c>
      <c r="S15">
        <v>1</v>
      </c>
      <c r="T15">
        <v>1</v>
      </c>
      <c r="U15">
        <v>1</v>
      </c>
      <c r="V15">
        <v>3</v>
      </c>
      <c r="W15">
        <v>1</v>
      </c>
      <c r="X15">
        <v>1</v>
      </c>
      <c r="Y15">
        <v>3</v>
      </c>
      <c r="Z15">
        <v>1</v>
      </c>
      <c r="AA15">
        <v>2</v>
      </c>
      <c r="AB15">
        <v>1</v>
      </c>
      <c r="AC15">
        <v>2</v>
      </c>
      <c r="AD15">
        <v>4</v>
      </c>
      <c r="AE15">
        <v>1</v>
      </c>
      <c r="AF15">
        <v>3</v>
      </c>
      <c r="AG15">
        <v>1</v>
      </c>
    </row>
    <row r="16" spans="1:78" x14ac:dyDescent="0.2">
      <c r="F16">
        <v>27</v>
      </c>
      <c r="G16">
        <v>39</v>
      </c>
      <c r="I16">
        <v>39</v>
      </c>
      <c r="M16" t="s">
        <v>84</v>
      </c>
      <c r="N16">
        <v>4</v>
      </c>
      <c r="O16">
        <v>1</v>
      </c>
      <c r="P16">
        <v>3</v>
      </c>
      <c r="Q16">
        <v>1</v>
      </c>
      <c r="R16">
        <v>2</v>
      </c>
      <c r="S16">
        <v>1</v>
      </c>
      <c r="T16">
        <v>1</v>
      </c>
      <c r="U16">
        <v>1</v>
      </c>
      <c r="V16">
        <v>3</v>
      </c>
      <c r="W16">
        <v>1</v>
      </c>
      <c r="X16">
        <v>1</v>
      </c>
      <c r="Y16">
        <v>4</v>
      </c>
      <c r="Z16">
        <v>1</v>
      </c>
      <c r="AA16">
        <v>2</v>
      </c>
      <c r="AB16">
        <v>1</v>
      </c>
      <c r="AC16">
        <v>3</v>
      </c>
      <c r="AD16">
        <v>4</v>
      </c>
      <c r="AE16">
        <v>1</v>
      </c>
      <c r="AF16">
        <v>3</v>
      </c>
      <c r="AG16">
        <v>1</v>
      </c>
    </row>
    <row r="17" spans="1:78" x14ac:dyDescent="0.2">
      <c r="F17">
        <v>33</v>
      </c>
      <c r="G17">
        <v>45</v>
      </c>
      <c r="I17">
        <v>45</v>
      </c>
    </row>
    <row r="18" spans="1:78" x14ac:dyDescent="0.2">
      <c r="F18">
        <v>36</v>
      </c>
      <c r="G18">
        <v>48</v>
      </c>
      <c r="I18">
        <v>48</v>
      </c>
    </row>
    <row r="19" spans="1:78" x14ac:dyDescent="0.2">
      <c r="F19">
        <v>33</v>
      </c>
      <c r="G19">
        <v>45</v>
      </c>
      <c r="I19">
        <v>45</v>
      </c>
    </row>
    <row r="20" spans="1:78" x14ac:dyDescent="0.2">
      <c r="F20">
        <v>24</v>
      </c>
      <c r="G20">
        <v>36</v>
      </c>
      <c r="I20">
        <v>36</v>
      </c>
    </row>
    <row r="21" spans="1:78" x14ac:dyDescent="0.2">
      <c r="F21">
        <v>9</v>
      </c>
      <c r="G21">
        <v>21</v>
      </c>
      <c r="I21">
        <v>21</v>
      </c>
    </row>
    <row r="22" spans="1:78" x14ac:dyDescent="0.2">
      <c r="A22" t="s">
        <v>87</v>
      </c>
      <c r="B22" s="1" t="s">
        <v>88</v>
      </c>
      <c r="C22" t="s">
        <v>87</v>
      </c>
      <c r="D22" t="s">
        <v>89</v>
      </c>
      <c r="E22">
        <v>6</v>
      </c>
      <c r="F22">
        <v>36</v>
      </c>
      <c r="G22">
        <v>48</v>
      </c>
      <c r="H22">
        <v>18</v>
      </c>
      <c r="I22">
        <v>30</v>
      </c>
      <c r="J22">
        <v>0.51</v>
      </c>
      <c r="K22">
        <v>8</v>
      </c>
      <c r="L22">
        <v>2</v>
      </c>
      <c r="M22" t="s">
        <v>80</v>
      </c>
      <c r="AR22">
        <v>4</v>
      </c>
      <c r="AS22">
        <v>4</v>
      </c>
      <c r="AT22">
        <v>0</v>
      </c>
      <c r="AU22">
        <v>2</v>
      </c>
      <c r="AV22">
        <v>3</v>
      </c>
      <c r="AW22">
        <v>3</v>
      </c>
      <c r="AX22">
        <v>2</v>
      </c>
      <c r="AY22">
        <v>1</v>
      </c>
      <c r="AZ22">
        <v>2</v>
      </c>
      <c r="BA22">
        <v>2</v>
      </c>
      <c r="BB22">
        <v>50647</v>
      </c>
      <c r="BC22">
        <v>53507</v>
      </c>
      <c r="BD22">
        <v>29468</v>
      </c>
      <c r="BE22">
        <v>46208</v>
      </c>
      <c r="BF22">
        <v>48984</v>
      </c>
      <c r="BG22">
        <v>36271</v>
      </c>
      <c r="BH22">
        <v>11763</v>
      </c>
      <c r="BI22">
        <v>7337</v>
      </c>
      <c r="BJ22">
        <v>8184</v>
      </c>
      <c r="BK22">
        <v>3677</v>
      </c>
      <c r="BL22">
        <v>13657</v>
      </c>
      <c r="BM22">
        <v>4724</v>
      </c>
      <c r="BN22">
        <v>8308</v>
      </c>
      <c r="BO22">
        <v>3939</v>
      </c>
      <c r="BP22">
        <v>6732</v>
      </c>
    </row>
    <row r="23" spans="1:78" x14ac:dyDescent="0.2">
      <c r="F23">
        <v>33</v>
      </c>
      <c r="G23">
        <v>45</v>
      </c>
      <c r="H23">
        <v>15</v>
      </c>
      <c r="I23">
        <v>30</v>
      </c>
      <c r="M23" t="s">
        <v>81</v>
      </c>
      <c r="AH23">
        <v>1</v>
      </c>
      <c r="AI23">
        <v>2</v>
      </c>
      <c r="AJ23">
        <v>1</v>
      </c>
      <c r="AK23">
        <v>1</v>
      </c>
      <c r="AL23">
        <v>2</v>
      </c>
      <c r="AM23">
        <v>1</v>
      </c>
      <c r="AN23">
        <v>1</v>
      </c>
      <c r="AO23">
        <v>1</v>
      </c>
      <c r="AP23">
        <v>3</v>
      </c>
      <c r="AQ23">
        <v>1</v>
      </c>
    </row>
    <row r="24" spans="1:78" x14ac:dyDescent="0.2">
      <c r="F24">
        <v>24</v>
      </c>
      <c r="G24">
        <v>36</v>
      </c>
      <c r="H24">
        <v>12</v>
      </c>
      <c r="I24">
        <v>24</v>
      </c>
      <c r="M24" t="s">
        <v>82</v>
      </c>
      <c r="AH24">
        <v>1</v>
      </c>
      <c r="AI24">
        <v>2</v>
      </c>
      <c r="AJ24">
        <v>1</v>
      </c>
      <c r="AK24">
        <v>1</v>
      </c>
      <c r="AL24">
        <v>2</v>
      </c>
      <c r="AM24">
        <v>1</v>
      </c>
      <c r="AN24">
        <v>1</v>
      </c>
      <c r="AO24">
        <v>1</v>
      </c>
      <c r="AP24">
        <v>2</v>
      </c>
      <c r="AQ24">
        <v>1</v>
      </c>
    </row>
    <row r="25" spans="1:78" x14ac:dyDescent="0.2">
      <c r="F25">
        <v>9</v>
      </c>
      <c r="G25">
        <v>21</v>
      </c>
      <c r="H25">
        <v>1</v>
      </c>
      <c r="I25">
        <v>20</v>
      </c>
      <c r="M25" t="s">
        <v>83</v>
      </c>
      <c r="N25">
        <v>3</v>
      </c>
      <c r="O25">
        <v>1</v>
      </c>
      <c r="P25">
        <v>1</v>
      </c>
      <c r="Q25">
        <v>1</v>
      </c>
      <c r="R25">
        <v>2</v>
      </c>
      <c r="S25">
        <v>1</v>
      </c>
      <c r="T25">
        <v>1</v>
      </c>
      <c r="U25">
        <v>1</v>
      </c>
      <c r="V25">
        <v>2</v>
      </c>
      <c r="W25">
        <v>2</v>
      </c>
      <c r="X25">
        <v>1</v>
      </c>
      <c r="Y25">
        <v>4</v>
      </c>
      <c r="Z25">
        <v>1</v>
      </c>
      <c r="AA25">
        <v>2</v>
      </c>
      <c r="AB25">
        <v>1</v>
      </c>
      <c r="AC25">
        <v>2</v>
      </c>
      <c r="AD25">
        <v>4</v>
      </c>
      <c r="AE25">
        <v>1</v>
      </c>
      <c r="AF25">
        <v>3</v>
      </c>
      <c r="AG25">
        <v>1</v>
      </c>
    </row>
    <row r="26" spans="1:78" x14ac:dyDescent="0.2">
      <c r="F26">
        <v>33</v>
      </c>
      <c r="G26">
        <v>45</v>
      </c>
      <c r="H26">
        <v>15</v>
      </c>
      <c r="I26">
        <v>30</v>
      </c>
      <c r="M26" t="s">
        <v>84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2</v>
      </c>
      <c r="X26">
        <v>1</v>
      </c>
      <c r="Y26">
        <v>3</v>
      </c>
      <c r="Z26">
        <v>1</v>
      </c>
      <c r="AA26">
        <v>2</v>
      </c>
      <c r="AB26">
        <v>1</v>
      </c>
      <c r="AC26">
        <v>2</v>
      </c>
      <c r="AD26">
        <v>4</v>
      </c>
      <c r="AE26">
        <v>1</v>
      </c>
      <c r="AF26">
        <v>3</v>
      </c>
      <c r="AG26">
        <v>1</v>
      </c>
    </row>
    <row r="27" spans="1:78" x14ac:dyDescent="0.2">
      <c r="F27">
        <v>27</v>
      </c>
      <c r="G27">
        <v>39</v>
      </c>
      <c r="H27">
        <v>9</v>
      </c>
      <c r="I27">
        <v>30</v>
      </c>
    </row>
    <row r="28" spans="1:78" x14ac:dyDescent="0.2">
      <c r="F28">
        <v>3</v>
      </c>
      <c r="G28">
        <v>15</v>
      </c>
      <c r="H28">
        <v>0</v>
      </c>
      <c r="I28">
        <v>15</v>
      </c>
    </row>
    <row r="29" spans="1:78" x14ac:dyDescent="0.2">
      <c r="F29">
        <v>33</v>
      </c>
      <c r="G29">
        <v>45</v>
      </c>
      <c r="H29">
        <v>15</v>
      </c>
      <c r="I29">
        <v>30</v>
      </c>
    </row>
    <row r="30" spans="1:78" x14ac:dyDescent="0.2">
      <c r="F30">
        <v>12</v>
      </c>
      <c r="G30">
        <v>24</v>
      </c>
      <c r="H30">
        <v>6</v>
      </c>
      <c r="I30">
        <v>18</v>
      </c>
    </row>
    <row r="31" spans="1:78" x14ac:dyDescent="0.2">
      <c r="F31">
        <v>30</v>
      </c>
      <c r="G31">
        <v>42</v>
      </c>
      <c r="H31">
        <v>15</v>
      </c>
      <c r="I31">
        <v>27</v>
      </c>
    </row>
    <row r="32" spans="1:78" x14ac:dyDescent="0.2">
      <c r="A32" t="s">
        <v>90</v>
      </c>
      <c r="B32" s="1" t="s">
        <v>91</v>
      </c>
      <c r="C32" t="s">
        <v>90</v>
      </c>
      <c r="D32" t="s">
        <v>79</v>
      </c>
      <c r="E32">
        <v>2</v>
      </c>
      <c r="F32">
        <v>12</v>
      </c>
      <c r="G32">
        <v>24</v>
      </c>
      <c r="I32">
        <v>24</v>
      </c>
      <c r="J32">
        <v>0.72</v>
      </c>
      <c r="K32">
        <v>8</v>
      </c>
      <c r="L32">
        <v>6</v>
      </c>
      <c r="M32" t="s">
        <v>80</v>
      </c>
      <c r="AR32">
        <v>4</v>
      </c>
      <c r="AS32">
        <v>4</v>
      </c>
      <c r="AT32">
        <v>1</v>
      </c>
      <c r="AU32">
        <v>5</v>
      </c>
      <c r="AV32">
        <v>5</v>
      </c>
      <c r="AW32">
        <v>2</v>
      </c>
      <c r="AX32">
        <v>1</v>
      </c>
      <c r="AY32">
        <v>2</v>
      </c>
      <c r="AZ32">
        <v>2</v>
      </c>
      <c r="BA32">
        <v>2</v>
      </c>
      <c r="BB32">
        <v>28702</v>
      </c>
      <c r="BC32">
        <v>35185</v>
      </c>
      <c r="BD32">
        <v>19499</v>
      </c>
      <c r="BE32">
        <v>34907</v>
      </c>
      <c r="BF32">
        <v>23046</v>
      </c>
      <c r="BQ32">
        <v>6886</v>
      </c>
      <c r="BR32">
        <v>2915</v>
      </c>
      <c r="BS32">
        <v>6085</v>
      </c>
      <c r="BT32">
        <v>771</v>
      </c>
      <c r="BU32">
        <v>690</v>
      </c>
      <c r="BV32">
        <v>128846</v>
      </c>
      <c r="BW32">
        <v>7765</v>
      </c>
      <c r="BX32">
        <v>2099</v>
      </c>
      <c r="BY32">
        <v>5864</v>
      </c>
      <c r="BZ32">
        <v>10284</v>
      </c>
    </row>
    <row r="33" spans="1:68" x14ac:dyDescent="0.2">
      <c r="F33">
        <v>33</v>
      </c>
      <c r="G33">
        <v>45</v>
      </c>
      <c r="I33">
        <v>45</v>
      </c>
      <c r="M33" t="s">
        <v>81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1</v>
      </c>
      <c r="AQ33">
        <v>1</v>
      </c>
    </row>
    <row r="34" spans="1:68" x14ac:dyDescent="0.2">
      <c r="F34">
        <v>30</v>
      </c>
      <c r="G34">
        <v>42</v>
      </c>
      <c r="I34">
        <v>42</v>
      </c>
      <c r="M34" t="s">
        <v>82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</v>
      </c>
      <c r="AP34">
        <v>1</v>
      </c>
      <c r="AQ34">
        <v>1</v>
      </c>
    </row>
    <row r="35" spans="1:68" x14ac:dyDescent="0.2">
      <c r="F35">
        <v>27</v>
      </c>
      <c r="G35">
        <v>39</v>
      </c>
      <c r="I35">
        <v>39</v>
      </c>
      <c r="M35" t="s">
        <v>83</v>
      </c>
      <c r="N35">
        <v>3</v>
      </c>
      <c r="O35">
        <v>1</v>
      </c>
      <c r="P35">
        <v>2</v>
      </c>
      <c r="Q35">
        <v>1</v>
      </c>
      <c r="R35">
        <v>3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3</v>
      </c>
      <c r="Z35">
        <v>1</v>
      </c>
      <c r="AA35">
        <v>2</v>
      </c>
      <c r="AB35">
        <v>1</v>
      </c>
      <c r="AC35">
        <v>3</v>
      </c>
      <c r="AD35">
        <v>3</v>
      </c>
      <c r="AE35">
        <v>3</v>
      </c>
      <c r="AF35">
        <v>2</v>
      </c>
      <c r="AG35">
        <v>1</v>
      </c>
    </row>
    <row r="36" spans="1:68" x14ac:dyDescent="0.2">
      <c r="F36">
        <v>3</v>
      </c>
      <c r="G36">
        <v>15</v>
      </c>
      <c r="I36">
        <v>15</v>
      </c>
      <c r="M36" t="s">
        <v>84</v>
      </c>
      <c r="N36">
        <v>3</v>
      </c>
      <c r="O36">
        <v>1</v>
      </c>
      <c r="P36">
        <v>2</v>
      </c>
      <c r="Q36">
        <v>1</v>
      </c>
      <c r="R36">
        <v>3</v>
      </c>
      <c r="S36">
        <v>1</v>
      </c>
      <c r="T36">
        <v>1</v>
      </c>
      <c r="U36">
        <v>1</v>
      </c>
      <c r="V36">
        <v>2</v>
      </c>
      <c r="W36">
        <v>3</v>
      </c>
      <c r="X36">
        <v>1</v>
      </c>
      <c r="Y36">
        <v>1</v>
      </c>
      <c r="Z36">
        <v>1</v>
      </c>
      <c r="AA36">
        <v>1</v>
      </c>
      <c r="AB36">
        <v>1</v>
      </c>
      <c r="AC36">
        <v>3</v>
      </c>
      <c r="AD36">
        <v>2</v>
      </c>
      <c r="AE36">
        <v>1</v>
      </c>
      <c r="AF36">
        <v>2</v>
      </c>
      <c r="AG36">
        <v>1</v>
      </c>
    </row>
    <row r="37" spans="1:68" x14ac:dyDescent="0.2">
      <c r="F37">
        <v>33</v>
      </c>
      <c r="G37">
        <v>45</v>
      </c>
      <c r="I37">
        <v>45</v>
      </c>
    </row>
    <row r="38" spans="1:68" x14ac:dyDescent="0.2">
      <c r="F38">
        <v>24</v>
      </c>
      <c r="G38">
        <v>36</v>
      </c>
      <c r="I38">
        <v>36</v>
      </c>
    </row>
    <row r="39" spans="1:68" x14ac:dyDescent="0.2">
      <c r="F39">
        <v>9</v>
      </c>
      <c r="G39">
        <v>21</v>
      </c>
      <c r="I39">
        <v>21</v>
      </c>
    </row>
    <row r="40" spans="1:68" x14ac:dyDescent="0.2">
      <c r="F40">
        <v>36</v>
      </c>
      <c r="G40">
        <v>48</v>
      </c>
      <c r="I40">
        <v>48</v>
      </c>
    </row>
    <row r="41" spans="1:68" x14ac:dyDescent="0.2">
      <c r="F41">
        <v>33</v>
      </c>
      <c r="G41">
        <v>45</v>
      </c>
      <c r="I41">
        <v>45</v>
      </c>
    </row>
    <row r="42" spans="1:68" x14ac:dyDescent="0.2">
      <c r="A42" t="s">
        <v>92</v>
      </c>
      <c r="B42" s="1" t="s">
        <v>93</v>
      </c>
      <c r="C42" t="s">
        <v>92</v>
      </c>
      <c r="D42" t="s">
        <v>89</v>
      </c>
      <c r="E42">
        <v>12</v>
      </c>
      <c r="F42">
        <v>36</v>
      </c>
      <c r="G42">
        <v>48</v>
      </c>
      <c r="H42">
        <v>24</v>
      </c>
      <c r="I42">
        <v>24</v>
      </c>
      <c r="J42">
        <v>0.55000000000000004</v>
      </c>
      <c r="K42">
        <v>8</v>
      </c>
      <c r="L42">
        <v>-4</v>
      </c>
      <c r="M42" t="s">
        <v>80</v>
      </c>
      <c r="AR42">
        <v>1</v>
      </c>
      <c r="AS42">
        <v>1</v>
      </c>
      <c r="AT42">
        <v>0</v>
      </c>
      <c r="AU42">
        <v>4</v>
      </c>
      <c r="AV42">
        <v>4</v>
      </c>
      <c r="AW42">
        <v>5</v>
      </c>
      <c r="AX42">
        <v>5</v>
      </c>
      <c r="AY42">
        <v>3</v>
      </c>
      <c r="AZ42">
        <v>3</v>
      </c>
      <c r="BA42">
        <v>4</v>
      </c>
      <c r="BB42">
        <v>36423</v>
      </c>
      <c r="BC42">
        <v>30610</v>
      </c>
      <c r="BD42">
        <v>15770</v>
      </c>
      <c r="BE42">
        <v>37564</v>
      </c>
      <c r="BF42">
        <v>13739</v>
      </c>
      <c r="BG42">
        <v>9461</v>
      </c>
      <c r="BH42">
        <v>6389</v>
      </c>
      <c r="BI42">
        <v>6764</v>
      </c>
      <c r="BJ42">
        <v>4932</v>
      </c>
      <c r="BK42">
        <v>6133</v>
      </c>
      <c r="BL42">
        <v>4253</v>
      </c>
      <c r="BM42">
        <v>4584</v>
      </c>
      <c r="BN42">
        <v>3723</v>
      </c>
      <c r="BO42">
        <v>3378</v>
      </c>
      <c r="BP42">
        <v>3292</v>
      </c>
    </row>
    <row r="43" spans="1:68" x14ac:dyDescent="0.2">
      <c r="F43">
        <v>33</v>
      </c>
      <c r="G43">
        <v>45</v>
      </c>
      <c r="H43">
        <v>22</v>
      </c>
      <c r="I43">
        <v>23</v>
      </c>
      <c r="M43" t="s">
        <v>81</v>
      </c>
      <c r="AH43">
        <v>2</v>
      </c>
      <c r="AI43">
        <v>2</v>
      </c>
      <c r="AJ43">
        <v>2</v>
      </c>
      <c r="AK43">
        <v>3</v>
      </c>
      <c r="AL43">
        <v>3</v>
      </c>
      <c r="AM43">
        <v>1</v>
      </c>
      <c r="AN43">
        <v>2</v>
      </c>
      <c r="AO43">
        <v>1</v>
      </c>
      <c r="AP43">
        <v>3</v>
      </c>
      <c r="AQ43">
        <v>1</v>
      </c>
    </row>
    <row r="44" spans="1:68" x14ac:dyDescent="0.2">
      <c r="F44">
        <v>24</v>
      </c>
      <c r="G44">
        <v>36</v>
      </c>
      <c r="H44">
        <v>18</v>
      </c>
      <c r="I44">
        <v>18</v>
      </c>
      <c r="M44" t="s">
        <v>82</v>
      </c>
      <c r="AH44">
        <v>2</v>
      </c>
      <c r="AI44">
        <v>2</v>
      </c>
      <c r="AJ44">
        <v>1</v>
      </c>
      <c r="AK44">
        <v>1</v>
      </c>
      <c r="AL44">
        <v>2</v>
      </c>
      <c r="AM44">
        <v>1</v>
      </c>
      <c r="AN44">
        <v>2</v>
      </c>
      <c r="AO44">
        <v>1</v>
      </c>
      <c r="AP44">
        <v>2</v>
      </c>
      <c r="AQ44">
        <v>1</v>
      </c>
    </row>
    <row r="45" spans="1:68" x14ac:dyDescent="0.2">
      <c r="F45">
        <v>9</v>
      </c>
      <c r="G45">
        <v>21</v>
      </c>
      <c r="H45">
        <v>0</v>
      </c>
      <c r="I45">
        <v>21</v>
      </c>
      <c r="M45" t="s">
        <v>83</v>
      </c>
      <c r="N45">
        <v>3</v>
      </c>
      <c r="O45">
        <v>1</v>
      </c>
      <c r="P45">
        <v>3</v>
      </c>
      <c r="Q45">
        <v>2</v>
      </c>
      <c r="R45">
        <v>3</v>
      </c>
      <c r="S45">
        <v>1</v>
      </c>
      <c r="T45">
        <v>1</v>
      </c>
      <c r="U45">
        <v>1</v>
      </c>
      <c r="V45">
        <v>2</v>
      </c>
      <c r="W45">
        <v>3</v>
      </c>
      <c r="X45">
        <v>1</v>
      </c>
      <c r="Y45">
        <v>3</v>
      </c>
      <c r="Z45">
        <v>1</v>
      </c>
      <c r="AA45">
        <v>2</v>
      </c>
      <c r="AB45">
        <v>1</v>
      </c>
      <c r="AC45">
        <v>4</v>
      </c>
      <c r="AD45">
        <v>3</v>
      </c>
      <c r="AE45">
        <v>1</v>
      </c>
      <c r="AF45">
        <v>5</v>
      </c>
      <c r="AG45">
        <v>1</v>
      </c>
    </row>
    <row r="46" spans="1:68" x14ac:dyDescent="0.2">
      <c r="F46">
        <v>33</v>
      </c>
      <c r="G46">
        <v>45</v>
      </c>
      <c r="H46">
        <v>22</v>
      </c>
      <c r="I46">
        <v>23</v>
      </c>
      <c r="M46" t="s">
        <v>84</v>
      </c>
      <c r="N46">
        <v>4</v>
      </c>
      <c r="O46">
        <v>1</v>
      </c>
      <c r="P46">
        <v>3</v>
      </c>
      <c r="Q46">
        <v>2</v>
      </c>
      <c r="R46">
        <v>3</v>
      </c>
      <c r="S46">
        <v>2</v>
      </c>
      <c r="T46">
        <v>1</v>
      </c>
      <c r="U46">
        <v>1</v>
      </c>
      <c r="V46">
        <v>3</v>
      </c>
      <c r="W46">
        <v>3</v>
      </c>
      <c r="X46">
        <v>1</v>
      </c>
      <c r="Y46">
        <v>4</v>
      </c>
      <c r="Z46">
        <v>3</v>
      </c>
      <c r="AA46">
        <v>1</v>
      </c>
      <c r="AB46">
        <v>1</v>
      </c>
      <c r="AC46">
        <v>5</v>
      </c>
      <c r="AD46">
        <v>3</v>
      </c>
      <c r="AE46">
        <v>1</v>
      </c>
      <c r="AF46">
        <v>5</v>
      </c>
      <c r="AG46">
        <v>1</v>
      </c>
    </row>
    <row r="47" spans="1:68" x14ac:dyDescent="0.2">
      <c r="F47">
        <v>27</v>
      </c>
      <c r="G47">
        <v>39</v>
      </c>
      <c r="H47">
        <v>0</v>
      </c>
      <c r="I47">
        <v>39</v>
      </c>
    </row>
    <row r="48" spans="1:68" x14ac:dyDescent="0.2">
      <c r="F48">
        <v>3</v>
      </c>
      <c r="G48">
        <v>15</v>
      </c>
      <c r="H48">
        <v>0</v>
      </c>
      <c r="I48">
        <v>15</v>
      </c>
    </row>
    <row r="49" spans="1:78" x14ac:dyDescent="0.2">
      <c r="F49">
        <v>33</v>
      </c>
      <c r="G49">
        <v>45</v>
      </c>
      <c r="H49">
        <v>0</v>
      </c>
      <c r="I49">
        <v>45</v>
      </c>
    </row>
    <row r="50" spans="1:78" x14ac:dyDescent="0.2">
      <c r="F50">
        <v>12</v>
      </c>
      <c r="G50">
        <v>24</v>
      </c>
      <c r="H50">
        <v>0</v>
      </c>
      <c r="I50">
        <v>24</v>
      </c>
    </row>
    <row r="51" spans="1:78" x14ac:dyDescent="0.2">
      <c r="F51">
        <v>30</v>
      </c>
      <c r="G51">
        <v>42</v>
      </c>
      <c r="H51">
        <v>0</v>
      </c>
      <c r="I51">
        <v>42</v>
      </c>
    </row>
    <row r="52" spans="1:78" x14ac:dyDescent="0.2">
      <c r="A52" t="s">
        <v>94</v>
      </c>
      <c r="B52" s="1" t="s">
        <v>95</v>
      </c>
      <c r="C52" t="s">
        <v>94</v>
      </c>
      <c r="D52" t="s">
        <v>79</v>
      </c>
      <c r="E52">
        <v>4</v>
      </c>
      <c r="F52">
        <v>12</v>
      </c>
      <c r="G52">
        <v>24</v>
      </c>
      <c r="I52">
        <v>24</v>
      </c>
      <c r="J52">
        <v>0.72</v>
      </c>
      <c r="K52">
        <v>8</v>
      </c>
      <c r="L52">
        <v>4</v>
      </c>
      <c r="M52" t="s">
        <v>80</v>
      </c>
      <c r="AR52">
        <v>3</v>
      </c>
      <c r="AS52">
        <v>3</v>
      </c>
      <c r="AT52">
        <v>1</v>
      </c>
      <c r="AU52">
        <v>3</v>
      </c>
      <c r="AV52">
        <v>4</v>
      </c>
      <c r="AW52">
        <v>1</v>
      </c>
      <c r="AX52">
        <v>3</v>
      </c>
      <c r="AY52">
        <v>3</v>
      </c>
      <c r="AZ52">
        <v>3</v>
      </c>
      <c r="BA52">
        <v>3</v>
      </c>
      <c r="BB52">
        <v>24943</v>
      </c>
      <c r="BC52">
        <v>36785</v>
      </c>
      <c r="BD52">
        <v>27499</v>
      </c>
      <c r="BE52">
        <v>37679</v>
      </c>
      <c r="BF52">
        <v>22116</v>
      </c>
      <c r="BQ52">
        <v>7095</v>
      </c>
      <c r="BR52">
        <v>4366</v>
      </c>
      <c r="BS52">
        <v>4272</v>
      </c>
      <c r="BT52">
        <v>4166</v>
      </c>
      <c r="BU52">
        <v>2946</v>
      </c>
      <c r="BV52">
        <v>3443</v>
      </c>
      <c r="BW52">
        <v>4251</v>
      </c>
      <c r="BX52">
        <v>7163</v>
      </c>
      <c r="BY52">
        <v>4126</v>
      </c>
      <c r="BZ52">
        <v>1974</v>
      </c>
    </row>
    <row r="53" spans="1:78" x14ac:dyDescent="0.2">
      <c r="F53">
        <v>33</v>
      </c>
      <c r="G53">
        <v>45</v>
      </c>
      <c r="I53">
        <v>45</v>
      </c>
      <c r="M53" t="s">
        <v>81</v>
      </c>
      <c r="AH53">
        <v>3</v>
      </c>
      <c r="AI53">
        <v>2</v>
      </c>
      <c r="AJ53">
        <v>2</v>
      </c>
      <c r="AK53">
        <v>2</v>
      </c>
      <c r="AL53">
        <v>2</v>
      </c>
      <c r="AM53">
        <v>1</v>
      </c>
      <c r="AN53">
        <v>2</v>
      </c>
      <c r="AO53">
        <v>1</v>
      </c>
      <c r="AP53">
        <v>3</v>
      </c>
      <c r="AQ53">
        <v>2</v>
      </c>
    </row>
    <row r="54" spans="1:78" x14ac:dyDescent="0.2">
      <c r="F54">
        <v>30</v>
      </c>
      <c r="G54">
        <v>42</v>
      </c>
      <c r="I54">
        <v>42</v>
      </c>
      <c r="M54" t="s">
        <v>82</v>
      </c>
      <c r="AH54">
        <v>2</v>
      </c>
      <c r="AI54">
        <v>2</v>
      </c>
      <c r="AJ54">
        <v>2</v>
      </c>
      <c r="AK54">
        <v>1</v>
      </c>
      <c r="AL54">
        <v>3</v>
      </c>
      <c r="AM54">
        <v>1</v>
      </c>
      <c r="AN54">
        <v>2</v>
      </c>
      <c r="AO54">
        <v>2</v>
      </c>
      <c r="AP54">
        <v>2</v>
      </c>
      <c r="AQ54">
        <v>1</v>
      </c>
    </row>
    <row r="55" spans="1:78" x14ac:dyDescent="0.2">
      <c r="F55">
        <v>27</v>
      </c>
      <c r="G55">
        <v>39</v>
      </c>
      <c r="I55">
        <v>39</v>
      </c>
      <c r="M55" t="s">
        <v>83</v>
      </c>
      <c r="N55">
        <v>4</v>
      </c>
      <c r="O55">
        <v>2</v>
      </c>
      <c r="P55">
        <v>3</v>
      </c>
      <c r="Q55">
        <v>1</v>
      </c>
      <c r="R55">
        <v>3</v>
      </c>
      <c r="S55">
        <v>2</v>
      </c>
      <c r="T55">
        <v>2</v>
      </c>
      <c r="U55">
        <v>1</v>
      </c>
      <c r="V55">
        <v>3</v>
      </c>
      <c r="W55">
        <v>1</v>
      </c>
      <c r="X55">
        <v>1</v>
      </c>
      <c r="Y55">
        <v>3</v>
      </c>
      <c r="Z55">
        <v>2</v>
      </c>
      <c r="AA55">
        <v>3</v>
      </c>
      <c r="AB55">
        <v>2</v>
      </c>
      <c r="AC55">
        <v>3</v>
      </c>
      <c r="AD55">
        <v>4</v>
      </c>
      <c r="AE55">
        <v>2</v>
      </c>
      <c r="AF55">
        <v>2</v>
      </c>
      <c r="AG55">
        <v>1</v>
      </c>
    </row>
    <row r="56" spans="1:78" x14ac:dyDescent="0.2">
      <c r="F56">
        <v>3</v>
      </c>
      <c r="G56">
        <v>15</v>
      </c>
      <c r="I56">
        <v>15</v>
      </c>
      <c r="M56" t="s">
        <v>84</v>
      </c>
      <c r="N56">
        <v>3</v>
      </c>
      <c r="O56">
        <v>1</v>
      </c>
      <c r="P56">
        <v>3</v>
      </c>
      <c r="Q56">
        <v>1</v>
      </c>
      <c r="R56">
        <v>2</v>
      </c>
      <c r="S56">
        <v>1</v>
      </c>
      <c r="T56">
        <v>1</v>
      </c>
      <c r="U56">
        <v>1</v>
      </c>
      <c r="V56">
        <v>3</v>
      </c>
      <c r="W56">
        <v>2</v>
      </c>
      <c r="X56">
        <v>1</v>
      </c>
      <c r="Y56">
        <v>3</v>
      </c>
      <c r="Z56">
        <v>1</v>
      </c>
      <c r="AA56">
        <v>3</v>
      </c>
      <c r="AB56">
        <v>2</v>
      </c>
      <c r="AC56">
        <v>3</v>
      </c>
      <c r="AD56">
        <v>3</v>
      </c>
      <c r="AE56">
        <v>2</v>
      </c>
      <c r="AF56">
        <v>3</v>
      </c>
      <c r="AG56">
        <v>1</v>
      </c>
    </row>
    <row r="57" spans="1:78" x14ac:dyDescent="0.2">
      <c r="F57">
        <v>33</v>
      </c>
      <c r="G57">
        <v>45</v>
      </c>
      <c r="I57">
        <v>45</v>
      </c>
    </row>
    <row r="58" spans="1:78" x14ac:dyDescent="0.2">
      <c r="F58">
        <v>24</v>
      </c>
      <c r="G58">
        <v>36</v>
      </c>
      <c r="I58">
        <v>36</v>
      </c>
    </row>
    <row r="59" spans="1:78" x14ac:dyDescent="0.2">
      <c r="F59">
        <v>9</v>
      </c>
      <c r="G59">
        <v>21</v>
      </c>
      <c r="I59">
        <v>21</v>
      </c>
    </row>
    <row r="60" spans="1:78" x14ac:dyDescent="0.2">
      <c r="F60">
        <v>36</v>
      </c>
      <c r="G60">
        <v>48</v>
      </c>
      <c r="I60">
        <v>48</v>
      </c>
    </row>
    <row r="61" spans="1:78" x14ac:dyDescent="0.2">
      <c r="F61">
        <v>33</v>
      </c>
      <c r="G61">
        <v>45</v>
      </c>
      <c r="I61">
        <v>45</v>
      </c>
    </row>
    <row r="62" spans="1:78" x14ac:dyDescent="0.2">
      <c r="A62" t="s">
        <v>96</v>
      </c>
      <c r="B62" s="1" t="s">
        <v>97</v>
      </c>
      <c r="C62" t="s">
        <v>96</v>
      </c>
      <c r="D62" t="s">
        <v>89</v>
      </c>
      <c r="E62">
        <v>8</v>
      </c>
      <c r="F62">
        <v>36</v>
      </c>
      <c r="G62">
        <v>48</v>
      </c>
      <c r="H62">
        <v>24</v>
      </c>
      <c r="I62">
        <v>24</v>
      </c>
      <c r="J62">
        <v>0.37</v>
      </c>
      <c r="K62">
        <v>8</v>
      </c>
      <c r="L62">
        <v>0</v>
      </c>
      <c r="M62" t="s">
        <v>80</v>
      </c>
      <c r="AR62">
        <v>4</v>
      </c>
      <c r="AS62">
        <v>2</v>
      </c>
      <c r="AT62">
        <v>2</v>
      </c>
      <c r="AU62">
        <v>3</v>
      </c>
      <c r="AV62">
        <v>5</v>
      </c>
      <c r="AW62">
        <v>1</v>
      </c>
      <c r="AX62">
        <v>1</v>
      </c>
      <c r="AY62">
        <v>4</v>
      </c>
      <c r="AZ62">
        <v>4</v>
      </c>
      <c r="BA62">
        <v>4</v>
      </c>
      <c r="BB62">
        <v>198099</v>
      </c>
      <c r="BC62">
        <v>52423</v>
      </c>
      <c r="BD62">
        <v>26347</v>
      </c>
      <c r="BE62">
        <v>40315</v>
      </c>
      <c r="BF62">
        <v>19967</v>
      </c>
      <c r="BG62">
        <v>9965</v>
      </c>
      <c r="BH62">
        <v>15163</v>
      </c>
      <c r="BI62">
        <v>8899</v>
      </c>
      <c r="BJ62">
        <v>9578</v>
      </c>
      <c r="BK62">
        <v>6934</v>
      </c>
      <c r="BL62">
        <v>6362</v>
      </c>
      <c r="BM62">
        <v>4419</v>
      </c>
      <c r="BN62">
        <v>6065</v>
      </c>
      <c r="BO62">
        <v>3433</v>
      </c>
      <c r="BP62">
        <v>3981</v>
      </c>
    </row>
    <row r="63" spans="1:78" x14ac:dyDescent="0.2">
      <c r="F63">
        <v>33</v>
      </c>
      <c r="G63">
        <v>45</v>
      </c>
      <c r="H63">
        <v>22</v>
      </c>
      <c r="I63">
        <v>23</v>
      </c>
      <c r="M63" t="s">
        <v>81</v>
      </c>
      <c r="AH63">
        <v>1</v>
      </c>
      <c r="AI63">
        <v>2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2</v>
      </c>
      <c r="AQ63">
        <v>1</v>
      </c>
    </row>
    <row r="64" spans="1:78" x14ac:dyDescent="0.2">
      <c r="F64">
        <v>24</v>
      </c>
      <c r="G64">
        <v>36</v>
      </c>
      <c r="H64">
        <v>18</v>
      </c>
      <c r="I64">
        <v>18</v>
      </c>
      <c r="M64" t="s">
        <v>82</v>
      </c>
      <c r="AH64">
        <v>1</v>
      </c>
      <c r="AI64">
        <v>2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</row>
    <row r="65" spans="1:68" x14ac:dyDescent="0.2">
      <c r="F65">
        <v>9</v>
      </c>
      <c r="G65">
        <v>21</v>
      </c>
      <c r="H65">
        <v>10</v>
      </c>
      <c r="I65">
        <v>11</v>
      </c>
      <c r="M65" t="s">
        <v>83</v>
      </c>
      <c r="N65">
        <v>4</v>
      </c>
      <c r="O65">
        <v>1</v>
      </c>
      <c r="P65">
        <v>2</v>
      </c>
      <c r="Q65">
        <v>1</v>
      </c>
      <c r="R65">
        <v>3</v>
      </c>
      <c r="S65">
        <v>1</v>
      </c>
      <c r="T65">
        <v>1</v>
      </c>
      <c r="U65">
        <v>1</v>
      </c>
      <c r="V65">
        <v>2</v>
      </c>
      <c r="W65">
        <v>2</v>
      </c>
      <c r="X65">
        <v>1</v>
      </c>
      <c r="Y65">
        <v>5</v>
      </c>
      <c r="Z65">
        <v>1</v>
      </c>
      <c r="AA65">
        <v>2</v>
      </c>
      <c r="AB65">
        <v>1</v>
      </c>
      <c r="AC65">
        <v>4</v>
      </c>
      <c r="AD65">
        <v>4</v>
      </c>
      <c r="AE65">
        <v>1</v>
      </c>
      <c r="AF65">
        <v>4</v>
      </c>
      <c r="AG65">
        <v>1</v>
      </c>
    </row>
    <row r="66" spans="1:68" x14ac:dyDescent="0.2">
      <c r="F66">
        <v>33</v>
      </c>
      <c r="G66">
        <v>45</v>
      </c>
      <c r="H66">
        <v>22</v>
      </c>
      <c r="I66">
        <v>23</v>
      </c>
      <c r="M66" t="s">
        <v>84</v>
      </c>
      <c r="N66">
        <v>4</v>
      </c>
      <c r="O66">
        <v>1</v>
      </c>
      <c r="P66">
        <v>3</v>
      </c>
      <c r="Q66">
        <v>1</v>
      </c>
      <c r="R66">
        <v>3</v>
      </c>
      <c r="S66">
        <v>1</v>
      </c>
      <c r="T66">
        <v>1</v>
      </c>
      <c r="U66">
        <v>1</v>
      </c>
      <c r="V66">
        <v>2</v>
      </c>
      <c r="W66">
        <v>1</v>
      </c>
      <c r="X66">
        <v>1</v>
      </c>
      <c r="Y66">
        <v>4</v>
      </c>
      <c r="Z66">
        <v>1</v>
      </c>
      <c r="AA66">
        <v>2</v>
      </c>
      <c r="AB66">
        <v>1</v>
      </c>
      <c r="AC66">
        <v>3</v>
      </c>
      <c r="AD66">
        <v>4</v>
      </c>
      <c r="AE66">
        <v>1</v>
      </c>
      <c r="AF66">
        <v>4</v>
      </c>
      <c r="AG66">
        <v>1</v>
      </c>
    </row>
    <row r="67" spans="1:68" x14ac:dyDescent="0.2">
      <c r="F67">
        <v>27</v>
      </c>
      <c r="G67">
        <v>39</v>
      </c>
      <c r="H67">
        <v>19</v>
      </c>
      <c r="I67">
        <v>20</v>
      </c>
    </row>
    <row r="68" spans="1:68" x14ac:dyDescent="0.2">
      <c r="F68">
        <v>3</v>
      </c>
      <c r="G68">
        <v>15</v>
      </c>
      <c r="H68">
        <v>7</v>
      </c>
      <c r="I68">
        <v>8</v>
      </c>
    </row>
    <row r="69" spans="1:68" x14ac:dyDescent="0.2">
      <c r="F69">
        <v>33</v>
      </c>
      <c r="G69">
        <v>45</v>
      </c>
      <c r="H69">
        <v>22</v>
      </c>
      <c r="I69">
        <v>23</v>
      </c>
    </row>
    <row r="70" spans="1:68" x14ac:dyDescent="0.2">
      <c r="F70">
        <v>12</v>
      </c>
      <c r="G70">
        <v>24</v>
      </c>
      <c r="H70">
        <v>12</v>
      </c>
      <c r="I70">
        <v>12</v>
      </c>
    </row>
    <row r="71" spans="1:68" x14ac:dyDescent="0.2">
      <c r="F71">
        <v>30</v>
      </c>
      <c r="G71">
        <v>42</v>
      </c>
      <c r="H71">
        <v>21</v>
      </c>
      <c r="I71">
        <v>21</v>
      </c>
    </row>
    <row r="72" spans="1:68" x14ac:dyDescent="0.2">
      <c r="A72" t="s">
        <v>98</v>
      </c>
      <c r="B72" s="1" t="s">
        <v>99</v>
      </c>
      <c r="C72" t="s">
        <v>98</v>
      </c>
      <c r="D72" t="s">
        <v>89</v>
      </c>
      <c r="E72">
        <v>10</v>
      </c>
      <c r="F72">
        <v>36</v>
      </c>
      <c r="G72">
        <v>48</v>
      </c>
      <c r="H72">
        <v>24</v>
      </c>
      <c r="I72">
        <v>24</v>
      </c>
      <c r="J72">
        <v>0.39</v>
      </c>
      <c r="K72">
        <v>8</v>
      </c>
      <c r="L72">
        <v>-2</v>
      </c>
      <c r="M72" t="s">
        <v>80</v>
      </c>
      <c r="AR72">
        <v>3</v>
      </c>
      <c r="AS72">
        <v>3</v>
      </c>
      <c r="AT72">
        <v>1</v>
      </c>
      <c r="AU72">
        <v>4</v>
      </c>
      <c r="AV72">
        <v>3</v>
      </c>
      <c r="AW72">
        <v>5</v>
      </c>
      <c r="AX72">
        <v>3</v>
      </c>
      <c r="AY72">
        <v>4</v>
      </c>
      <c r="AZ72">
        <v>4</v>
      </c>
      <c r="BA72">
        <v>4</v>
      </c>
      <c r="BB72">
        <v>148958</v>
      </c>
      <c r="BC72">
        <v>22982</v>
      </c>
      <c r="BD72">
        <v>535426</v>
      </c>
      <c r="BE72">
        <v>25901</v>
      </c>
      <c r="BF72">
        <v>10279</v>
      </c>
      <c r="BG72">
        <v>6651</v>
      </c>
      <c r="BH72">
        <v>4339</v>
      </c>
      <c r="BI72">
        <v>5157</v>
      </c>
      <c r="BJ72">
        <v>3665</v>
      </c>
      <c r="BK72">
        <v>3213</v>
      </c>
      <c r="BL72">
        <v>3227</v>
      </c>
      <c r="BM72">
        <v>3523</v>
      </c>
      <c r="BN72">
        <v>9737</v>
      </c>
      <c r="BO72">
        <v>6819</v>
      </c>
      <c r="BP72">
        <v>3091</v>
      </c>
    </row>
    <row r="73" spans="1:68" x14ac:dyDescent="0.2">
      <c r="F73">
        <v>33</v>
      </c>
      <c r="G73">
        <v>45</v>
      </c>
      <c r="H73">
        <v>22</v>
      </c>
      <c r="I73">
        <v>23</v>
      </c>
      <c r="M73" t="s">
        <v>81</v>
      </c>
      <c r="AH73">
        <v>2</v>
      </c>
      <c r="AI73">
        <v>1</v>
      </c>
      <c r="AJ73">
        <v>1</v>
      </c>
      <c r="AK73">
        <v>1</v>
      </c>
      <c r="AL73">
        <v>2</v>
      </c>
      <c r="AM73">
        <v>1</v>
      </c>
      <c r="AN73">
        <v>1</v>
      </c>
      <c r="AO73">
        <v>2</v>
      </c>
      <c r="AP73">
        <v>2</v>
      </c>
      <c r="AQ73">
        <v>2</v>
      </c>
    </row>
    <row r="74" spans="1:68" x14ac:dyDescent="0.2">
      <c r="F74">
        <v>24</v>
      </c>
      <c r="G74">
        <v>36</v>
      </c>
      <c r="H74">
        <v>18</v>
      </c>
      <c r="I74">
        <v>18</v>
      </c>
      <c r="M74" t="s">
        <v>82</v>
      </c>
      <c r="AH74">
        <v>2</v>
      </c>
      <c r="AI74">
        <v>2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</row>
    <row r="75" spans="1:68" x14ac:dyDescent="0.2">
      <c r="F75">
        <v>9</v>
      </c>
      <c r="G75">
        <v>21</v>
      </c>
      <c r="H75">
        <v>10</v>
      </c>
      <c r="I75">
        <v>11</v>
      </c>
      <c r="M75" t="s">
        <v>83</v>
      </c>
      <c r="N75">
        <v>3</v>
      </c>
      <c r="O75">
        <v>1</v>
      </c>
      <c r="P75">
        <v>3</v>
      </c>
      <c r="Q75">
        <v>1</v>
      </c>
      <c r="R75">
        <v>4</v>
      </c>
      <c r="S75">
        <v>1</v>
      </c>
      <c r="T75">
        <v>1</v>
      </c>
      <c r="U75">
        <v>1</v>
      </c>
      <c r="V75">
        <v>4</v>
      </c>
      <c r="W75">
        <v>5</v>
      </c>
      <c r="X75">
        <v>2</v>
      </c>
      <c r="Y75">
        <v>1</v>
      </c>
      <c r="Z75">
        <v>1</v>
      </c>
      <c r="AA75">
        <v>3</v>
      </c>
      <c r="AB75">
        <v>1</v>
      </c>
      <c r="AC75">
        <v>5</v>
      </c>
      <c r="AD75">
        <v>2</v>
      </c>
      <c r="AE75">
        <v>1</v>
      </c>
      <c r="AF75">
        <v>4</v>
      </c>
      <c r="AG75">
        <v>1</v>
      </c>
    </row>
    <row r="76" spans="1:68" x14ac:dyDescent="0.2">
      <c r="F76">
        <v>33</v>
      </c>
      <c r="G76">
        <v>45</v>
      </c>
      <c r="H76">
        <v>22</v>
      </c>
      <c r="I76">
        <v>23</v>
      </c>
      <c r="M76" t="s">
        <v>84</v>
      </c>
      <c r="N76">
        <v>3</v>
      </c>
      <c r="O76">
        <v>1</v>
      </c>
      <c r="P76">
        <v>4</v>
      </c>
      <c r="Q76">
        <v>1</v>
      </c>
      <c r="R76">
        <v>4</v>
      </c>
      <c r="S76">
        <v>1</v>
      </c>
      <c r="T76">
        <v>1</v>
      </c>
      <c r="U76">
        <v>1</v>
      </c>
      <c r="V76">
        <v>4</v>
      </c>
      <c r="W76">
        <v>5</v>
      </c>
      <c r="X76">
        <v>1</v>
      </c>
      <c r="Y76">
        <v>1</v>
      </c>
      <c r="Z76">
        <v>1</v>
      </c>
      <c r="AA76">
        <v>1</v>
      </c>
      <c r="AB76">
        <v>1</v>
      </c>
      <c r="AC76">
        <v>4</v>
      </c>
      <c r="AD76">
        <v>2</v>
      </c>
      <c r="AE76">
        <v>1</v>
      </c>
      <c r="AF76">
        <v>4</v>
      </c>
      <c r="AG76">
        <v>1</v>
      </c>
    </row>
    <row r="77" spans="1:68" x14ac:dyDescent="0.2">
      <c r="F77">
        <v>27</v>
      </c>
      <c r="G77">
        <v>39</v>
      </c>
      <c r="H77">
        <v>19</v>
      </c>
      <c r="I77">
        <v>20</v>
      </c>
    </row>
    <row r="78" spans="1:68" x14ac:dyDescent="0.2">
      <c r="F78">
        <v>3</v>
      </c>
      <c r="G78">
        <v>15</v>
      </c>
      <c r="H78">
        <v>7</v>
      </c>
      <c r="I78">
        <v>8</v>
      </c>
    </row>
    <row r="79" spans="1:68" x14ac:dyDescent="0.2">
      <c r="F79">
        <v>33</v>
      </c>
      <c r="G79">
        <v>45</v>
      </c>
      <c r="H79">
        <v>22</v>
      </c>
      <c r="I79">
        <v>23</v>
      </c>
    </row>
    <row r="80" spans="1:68" x14ac:dyDescent="0.2">
      <c r="F80">
        <v>12</v>
      </c>
      <c r="G80">
        <v>24</v>
      </c>
      <c r="H80">
        <v>0</v>
      </c>
      <c r="I80">
        <v>24</v>
      </c>
    </row>
    <row r="81" spans="1:68" x14ac:dyDescent="0.2">
      <c r="F81">
        <v>30</v>
      </c>
      <c r="G81">
        <v>42</v>
      </c>
      <c r="H81">
        <v>20</v>
      </c>
      <c r="I81">
        <v>22</v>
      </c>
    </row>
    <row r="82" spans="1:68" x14ac:dyDescent="0.2">
      <c r="A82" t="s">
        <v>100</v>
      </c>
      <c r="B82" s="1" t="s">
        <v>101</v>
      </c>
      <c r="C82" t="s">
        <v>100</v>
      </c>
      <c r="D82" t="s">
        <v>89</v>
      </c>
      <c r="E82">
        <v>6</v>
      </c>
      <c r="F82">
        <v>33</v>
      </c>
      <c r="G82">
        <v>45</v>
      </c>
      <c r="H82">
        <v>22</v>
      </c>
      <c r="I82">
        <v>23</v>
      </c>
      <c r="J82">
        <v>0.43</v>
      </c>
      <c r="K82">
        <v>8</v>
      </c>
      <c r="L82">
        <v>2</v>
      </c>
      <c r="M82" t="s">
        <v>80</v>
      </c>
      <c r="AR82">
        <v>2</v>
      </c>
      <c r="AS82">
        <v>2</v>
      </c>
      <c r="AT82">
        <v>1</v>
      </c>
      <c r="AU82">
        <v>3</v>
      </c>
      <c r="AV82">
        <v>2</v>
      </c>
      <c r="AW82">
        <v>1</v>
      </c>
      <c r="AX82">
        <v>1</v>
      </c>
      <c r="AY82">
        <v>2</v>
      </c>
      <c r="AZ82">
        <v>3</v>
      </c>
      <c r="BA82">
        <v>4</v>
      </c>
      <c r="BB82">
        <v>25805</v>
      </c>
      <c r="BC82">
        <v>35764</v>
      </c>
      <c r="BD82">
        <v>66324</v>
      </c>
      <c r="BE82">
        <v>31902</v>
      </c>
      <c r="BF82">
        <v>23517</v>
      </c>
      <c r="BG82">
        <v>8294</v>
      </c>
      <c r="BH82">
        <v>8989</v>
      </c>
      <c r="BI82">
        <v>4783</v>
      </c>
      <c r="BJ82">
        <v>13321</v>
      </c>
      <c r="BK82">
        <v>7287</v>
      </c>
      <c r="BL82">
        <v>8880</v>
      </c>
      <c r="BM82">
        <v>4445</v>
      </c>
      <c r="BN82">
        <v>6500</v>
      </c>
      <c r="BO82">
        <v>9900</v>
      </c>
      <c r="BP82">
        <v>9981</v>
      </c>
    </row>
    <row r="83" spans="1:68" x14ac:dyDescent="0.2">
      <c r="F83">
        <v>30</v>
      </c>
      <c r="G83">
        <v>42</v>
      </c>
      <c r="H83">
        <v>21</v>
      </c>
      <c r="I83">
        <v>21</v>
      </c>
      <c r="M83" t="s">
        <v>81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1</v>
      </c>
      <c r="AN83">
        <v>1</v>
      </c>
      <c r="AO83">
        <v>1</v>
      </c>
      <c r="AP83">
        <v>2</v>
      </c>
      <c r="AQ83">
        <v>1</v>
      </c>
    </row>
    <row r="84" spans="1:68" x14ac:dyDescent="0.2">
      <c r="F84">
        <v>12</v>
      </c>
      <c r="G84">
        <v>24</v>
      </c>
      <c r="H84">
        <v>12</v>
      </c>
      <c r="I84">
        <v>12</v>
      </c>
      <c r="M84" t="s">
        <v>82</v>
      </c>
      <c r="AH84">
        <v>3</v>
      </c>
      <c r="AI84">
        <v>3</v>
      </c>
      <c r="AJ84">
        <v>1</v>
      </c>
      <c r="AK84">
        <v>2</v>
      </c>
      <c r="AL84">
        <v>2</v>
      </c>
      <c r="AM84">
        <v>1</v>
      </c>
      <c r="AN84">
        <v>2</v>
      </c>
      <c r="AO84">
        <v>2</v>
      </c>
      <c r="AP84">
        <v>2</v>
      </c>
      <c r="AQ84">
        <v>2</v>
      </c>
    </row>
    <row r="85" spans="1:68" x14ac:dyDescent="0.2">
      <c r="F85">
        <v>3</v>
      </c>
      <c r="G85">
        <v>15</v>
      </c>
      <c r="H85">
        <v>1</v>
      </c>
      <c r="I85">
        <v>14</v>
      </c>
      <c r="M85" t="s">
        <v>83</v>
      </c>
      <c r="N85">
        <v>3</v>
      </c>
      <c r="O85">
        <v>1</v>
      </c>
      <c r="P85">
        <v>2</v>
      </c>
      <c r="Q85">
        <v>1</v>
      </c>
      <c r="R85">
        <v>2</v>
      </c>
      <c r="S85">
        <v>2</v>
      </c>
      <c r="T85">
        <v>1</v>
      </c>
      <c r="U85">
        <v>3</v>
      </c>
      <c r="V85">
        <v>2</v>
      </c>
      <c r="W85">
        <v>4</v>
      </c>
      <c r="X85">
        <v>2</v>
      </c>
      <c r="Y85">
        <v>2</v>
      </c>
      <c r="Z85">
        <v>1</v>
      </c>
      <c r="AA85">
        <v>3</v>
      </c>
      <c r="AB85">
        <v>1</v>
      </c>
      <c r="AC85">
        <v>3</v>
      </c>
      <c r="AD85">
        <v>3</v>
      </c>
      <c r="AE85">
        <v>2</v>
      </c>
      <c r="AF85">
        <v>1</v>
      </c>
      <c r="AG85">
        <v>1</v>
      </c>
    </row>
    <row r="86" spans="1:68" x14ac:dyDescent="0.2">
      <c r="F86">
        <v>27</v>
      </c>
      <c r="G86">
        <v>39</v>
      </c>
      <c r="H86">
        <v>17</v>
      </c>
      <c r="I86">
        <v>22</v>
      </c>
      <c r="M86" t="s">
        <v>84</v>
      </c>
      <c r="N86">
        <v>4</v>
      </c>
      <c r="O86">
        <v>1</v>
      </c>
      <c r="P86">
        <v>2</v>
      </c>
      <c r="Q86">
        <v>1</v>
      </c>
      <c r="R86">
        <v>2</v>
      </c>
      <c r="S86">
        <v>2</v>
      </c>
      <c r="T86">
        <v>1</v>
      </c>
      <c r="U86">
        <v>2</v>
      </c>
      <c r="V86">
        <v>3</v>
      </c>
      <c r="W86">
        <v>4</v>
      </c>
      <c r="X86">
        <v>2</v>
      </c>
      <c r="Y86">
        <v>2</v>
      </c>
      <c r="Z86">
        <v>2</v>
      </c>
      <c r="AA86">
        <v>3</v>
      </c>
      <c r="AB86">
        <v>2</v>
      </c>
      <c r="AC86">
        <v>4</v>
      </c>
      <c r="AD86">
        <v>3</v>
      </c>
      <c r="AE86">
        <v>2</v>
      </c>
      <c r="AF86">
        <v>2</v>
      </c>
      <c r="AG86">
        <v>1</v>
      </c>
    </row>
    <row r="87" spans="1:68" x14ac:dyDescent="0.2">
      <c r="F87">
        <v>33</v>
      </c>
      <c r="G87">
        <v>45</v>
      </c>
      <c r="H87">
        <v>11</v>
      </c>
      <c r="I87">
        <v>34</v>
      </c>
    </row>
    <row r="88" spans="1:68" x14ac:dyDescent="0.2">
      <c r="F88">
        <v>36</v>
      </c>
      <c r="G88">
        <v>48</v>
      </c>
      <c r="H88">
        <v>24</v>
      </c>
      <c r="I88">
        <v>24</v>
      </c>
    </row>
    <row r="89" spans="1:68" x14ac:dyDescent="0.2">
      <c r="F89">
        <v>33</v>
      </c>
      <c r="G89">
        <v>45</v>
      </c>
      <c r="H89">
        <v>20</v>
      </c>
      <c r="I89">
        <v>25</v>
      </c>
    </row>
    <row r="90" spans="1:68" x14ac:dyDescent="0.2">
      <c r="F90">
        <v>24</v>
      </c>
      <c r="G90">
        <v>36</v>
      </c>
      <c r="H90">
        <v>15</v>
      </c>
      <c r="I90">
        <v>21</v>
      </c>
    </row>
    <row r="91" spans="1:68" x14ac:dyDescent="0.2">
      <c r="F91">
        <v>9</v>
      </c>
      <c r="G91">
        <v>21</v>
      </c>
      <c r="H91">
        <v>3</v>
      </c>
      <c r="I91">
        <v>18</v>
      </c>
    </row>
    <row r="92" spans="1:68" x14ac:dyDescent="0.2">
      <c r="A92" t="s">
        <v>102</v>
      </c>
      <c r="B92" s="1" t="s">
        <v>103</v>
      </c>
      <c r="C92" t="s">
        <v>102</v>
      </c>
      <c r="D92" t="s">
        <v>89</v>
      </c>
      <c r="E92">
        <v>5</v>
      </c>
      <c r="F92">
        <v>36</v>
      </c>
      <c r="G92">
        <v>48</v>
      </c>
      <c r="H92">
        <v>24</v>
      </c>
      <c r="I92">
        <v>24</v>
      </c>
      <c r="J92">
        <v>0.43</v>
      </c>
      <c r="K92">
        <v>8</v>
      </c>
      <c r="L92">
        <v>3</v>
      </c>
      <c r="M92" t="s">
        <v>80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5</v>
      </c>
      <c r="AY92">
        <v>5</v>
      </c>
      <c r="AZ92">
        <v>5</v>
      </c>
      <c r="BA92">
        <v>5</v>
      </c>
      <c r="BB92">
        <v>37487</v>
      </c>
      <c r="BC92">
        <v>39729</v>
      </c>
      <c r="BD92">
        <v>42908</v>
      </c>
      <c r="BE92">
        <v>37881</v>
      </c>
      <c r="BF92">
        <v>28115</v>
      </c>
      <c r="BG92">
        <v>13134</v>
      </c>
      <c r="BH92">
        <v>7288</v>
      </c>
      <c r="BI92">
        <v>38490</v>
      </c>
      <c r="BJ92">
        <v>10352</v>
      </c>
      <c r="BK92">
        <v>46897</v>
      </c>
      <c r="BL92">
        <v>46408</v>
      </c>
      <c r="BM92">
        <v>10615</v>
      </c>
      <c r="BN92">
        <v>20553</v>
      </c>
      <c r="BO92">
        <v>27175</v>
      </c>
      <c r="BP92">
        <v>28065</v>
      </c>
    </row>
    <row r="93" spans="1:68" x14ac:dyDescent="0.2">
      <c r="F93">
        <v>33</v>
      </c>
      <c r="G93">
        <v>45</v>
      </c>
      <c r="H93">
        <v>22</v>
      </c>
      <c r="I93">
        <v>23</v>
      </c>
      <c r="M93" t="s">
        <v>81</v>
      </c>
      <c r="AH93">
        <v>3</v>
      </c>
      <c r="AI93">
        <v>2</v>
      </c>
      <c r="AJ93">
        <v>2</v>
      </c>
      <c r="AK93">
        <v>3</v>
      </c>
      <c r="AL93">
        <v>2</v>
      </c>
      <c r="AM93">
        <v>2</v>
      </c>
      <c r="AN93">
        <v>2</v>
      </c>
      <c r="AO93">
        <v>1</v>
      </c>
      <c r="AP93">
        <v>3</v>
      </c>
      <c r="AQ93">
        <v>1</v>
      </c>
    </row>
    <row r="94" spans="1:68" x14ac:dyDescent="0.2">
      <c r="F94">
        <v>24</v>
      </c>
      <c r="G94">
        <v>36</v>
      </c>
      <c r="H94">
        <v>14</v>
      </c>
      <c r="I94">
        <v>22</v>
      </c>
      <c r="M94" t="s">
        <v>82</v>
      </c>
      <c r="AH94">
        <v>1</v>
      </c>
      <c r="AI94">
        <v>1</v>
      </c>
      <c r="AJ94">
        <v>1</v>
      </c>
      <c r="AK94">
        <v>2</v>
      </c>
      <c r="AL94">
        <v>1</v>
      </c>
      <c r="AM94">
        <v>1</v>
      </c>
      <c r="AN94">
        <v>1</v>
      </c>
      <c r="AO94">
        <v>1</v>
      </c>
      <c r="AP94">
        <v>2</v>
      </c>
      <c r="AQ94">
        <v>1</v>
      </c>
    </row>
    <row r="95" spans="1:68" x14ac:dyDescent="0.2">
      <c r="F95">
        <v>9</v>
      </c>
      <c r="G95">
        <v>21</v>
      </c>
      <c r="H95">
        <v>4</v>
      </c>
      <c r="I95">
        <v>17</v>
      </c>
      <c r="M95" t="s">
        <v>83</v>
      </c>
      <c r="N95">
        <v>3</v>
      </c>
      <c r="O95">
        <v>1</v>
      </c>
      <c r="P95">
        <v>3</v>
      </c>
      <c r="Q95">
        <v>2</v>
      </c>
      <c r="R95">
        <v>4</v>
      </c>
      <c r="S95">
        <v>1</v>
      </c>
      <c r="T95">
        <v>1</v>
      </c>
      <c r="U95">
        <v>1</v>
      </c>
      <c r="V95">
        <v>3</v>
      </c>
      <c r="W95">
        <v>3</v>
      </c>
      <c r="X95">
        <v>2</v>
      </c>
      <c r="Y95">
        <v>2</v>
      </c>
      <c r="Z95">
        <v>1</v>
      </c>
      <c r="AA95">
        <v>4</v>
      </c>
      <c r="AB95">
        <v>1</v>
      </c>
      <c r="AC95">
        <v>4</v>
      </c>
      <c r="AD95">
        <v>4</v>
      </c>
      <c r="AE95">
        <v>1</v>
      </c>
      <c r="AF95">
        <v>4</v>
      </c>
      <c r="AG95">
        <v>1</v>
      </c>
    </row>
    <row r="96" spans="1:68" x14ac:dyDescent="0.2">
      <c r="F96">
        <v>33</v>
      </c>
      <c r="G96">
        <v>45</v>
      </c>
      <c r="H96">
        <v>17</v>
      </c>
      <c r="I96">
        <v>28</v>
      </c>
      <c r="M96" t="s">
        <v>84</v>
      </c>
      <c r="N96">
        <v>4</v>
      </c>
      <c r="O96">
        <v>1</v>
      </c>
      <c r="P96">
        <v>4</v>
      </c>
      <c r="Q96">
        <v>1</v>
      </c>
      <c r="R96">
        <v>4</v>
      </c>
      <c r="S96">
        <v>1</v>
      </c>
      <c r="T96">
        <v>1</v>
      </c>
      <c r="U96">
        <v>1</v>
      </c>
      <c r="V96">
        <v>4</v>
      </c>
      <c r="W96">
        <v>4</v>
      </c>
      <c r="X96">
        <v>1</v>
      </c>
      <c r="Y96">
        <v>4</v>
      </c>
      <c r="Z96">
        <v>1</v>
      </c>
      <c r="AA96">
        <v>4</v>
      </c>
      <c r="AB96">
        <v>1</v>
      </c>
      <c r="AC96">
        <v>4</v>
      </c>
      <c r="AD96">
        <v>5</v>
      </c>
      <c r="AE96">
        <v>1</v>
      </c>
      <c r="AF96">
        <v>4</v>
      </c>
      <c r="AG96">
        <v>1</v>
      </c>
    </row>
    <row r="97" spans="1:69" x14ac:dyDescent="0.2">
      <c r="F97">
        <v>27</v>
      </c>
      <c r="G97">
        <v>39</v>
      </c>
      <c r="H97">
        <v>18</v>
      </c>
      <c r="I97">
        <v>21</v>
      </c>
    </row>
    <row r="98" spans="1:69" x14ac:dyDescent="0.2">
      <c r="F98">
        <v>3</v>
      </c>
      <c r="G98">
        <v>15</v>
      </c>
      <c r="H98">
        <v>1</v>
      </c>
      <c r="I98">
        <v>14</v>
      </c>
    </row>
    <row r="99" spans="1:69" x14ac:dyDescent="0.2">
      <c r="F99">
        <v>33</v>
      </c>
      <c r="G99">
        <v>45</v>
      </c>
      <c r="H99">
        <v>18</v>
      </c>
      <c r="I99">
        <v>27</v>
      </c>
    </row>
    <row r="100" spans="1:69" x14ac:dyDescent="0.2">
      <c r="F100">
        <v>12</v>
      </c>
      <c r="G100">
        <v>24</v>
      </c>
      <c r="H100">
        <v>6</v>
      </c>
      <c r="I100">
        <v>18</v>
      </c>
    </row>
    <row r="101" spans="1:69" x14ac:dyDescent="0.2">
      <c r="F101">
        <v>30</v>
      </c>
      <c r="G101">
        <v>42</v>
      </c>
      <c r="H101">
        <v>19</v>
      </c>
      <c r="I101">
        <v>23</v>
      </c>
    </row>
    <row r="102" spans="1:69" x14ac:dyDescent="0.2">
      <c r="A102" t="s">
        <v>77</v>
      </c>
      <c r="B102" s="1" t="s">
        <v>78</v>
      </c>
      <c r="C102" t="s">
        <v>77</v>
      </c>
      <c r="D102" t="s">
        <v>79</v>
      </c>
      <c r="E102">
        <v>4</v>
      </c>
      <c r="F102">
        <v>12</v>
      </c>
      <c r="G102">
        <v>24</v>
      </c>
      <c r="I102">
        <v>24</v>
      </c>
      <c r="J102">
        <v>0.72</v>
      </c>
      <c r="K102">
        <v>8</v>
      </c>
      <c r="L102">
        <v>4</v>
      </c>
      <c r="M102" t="s">
        <v>80</v>
      </c>
      <c r="AR102">
        <v>2</v>
      </c>
      <c r="AS102">
        <v>4</v>
      </c>
      <c r="AT102">
        <v>0</v>
      </c>
      <c r="AU102">
        <v>4</v>
      </c>
      <c r="AV102">
        <v>4</v>
      </c>
      <c r="AW102">
        <v>2</v>
      </c>
      <c r="AX102">
        <v>3</v>
      </c>
      <c r="AY102">
        <v>3</v>
      </c>
      <c r="AZ102">
        <v>3</v>
      </c>
      <c r="BA102">
        <v>4</v>
      </c>
      <c r="BB102">
        <v>75183</v>
      </c>
      <c r="BC102">
        <v>78107</v>
      </c>
      <c r="BD102">
        <v>55810</v>
      </c>
      <c r="BE102">
        <v>75867</v>
      </c>
      <c r="BF102">
        <v>40612</v>
      </c>
      <c r="BH102">
        <v>19609</v>
      </c>
      <c r="BI102">
        <v>11035</v>
      </c>
      <c r="BJ102">
        <v>6486</v>
      </c>
      <c r="BK102">
        <v>8309</v>
      </c>
      <c r="BL102">
        <v>14911</v>
      </c>
      <c r="BM102">
        <v>7119</v>
      </c>
      <c r="BN102">
        <v>7876</v>
      </c>
      <c r="BO102">
        <v>9330</v>
      </c>
      <c r="BP102">
        <v>6549</v>
      </c>
      <c r="BQ102">
        <v>3774</v>
      </c>
    </row>
    <row r="103" spans="1:69" x14ac:dyDescent="0.2">
      <c r="F103">
        <v>33</v>
      </c>
      <c r="G103">
        <v>45</v>
      </c>
      <c r="I103">
        <v>45</v>
      </c>
      <c r="M103" t="s">
        <v>81</v>
      </c>
      <c r="AH103">
        <v>2</v>
      </c>
      <c r="AI103">
        <v>1</v>
      </c>
      <c r="AJ103" t="s">
        <v>1357</v>
      </c>
      <c r="AK103" t="s">
        <v>1357</v>
      </c>
      <c r="AL103">
        <v>1</v>
      </c>
      <c r="AM103" t="s">
        <v>1357</v>
      </c>
      <c r="AN103" t="s">
        <v>1357</v>
      </c>
      <c r="AO103" t="s">
        <v>1357</v>
      </c>
      <c r="AP103">
        <v>2</v>
      </c>
      <c r="AQ103" t="s">
        <v>1357</v>
      </c>
    </row>
    <row r="104" spans="1:69" x14ac:dyDescent="0.2">
      <c r="F104">
        <v>30</v>
      </c>
      <c r="G104">
        <v>42</v>
      </c>
      <c r="I104">
        <v>42</v>
      </c>
      <c r="M104" t="s">
        <v>82</v>
      </c>
      <c r="AH104">
        <v>2</v>
      </c>
      <c r="AI104">
        <v>1</v>
      </c>
      <c r="AJ104" t="s">
        <v>1357</v>
      </c>
      <c r="AK104" t="s">
        <v>1357</v>
      </c>
      <c r="AL104">
        <v>1</v>
      </c>
      <c r="AM104" t="s">
        <v>1357</v>
      </c>
      <c r="AN104" t="s">
        <v>1357</v>
      </c>
      <c r="AO104" t="s">
        <v>1357</v>
      </c>
      <c r="AP104">
        <v>1</v>
      </c>
      <c r="AQ104" t="s">
        <v>1357</v>
      </c>
    </row>
    <row r="105" spans="1:69" x14ac:dyDescent="0.2">
      <c r="F105">
        <v>27</v>
      </c>
      <c r="G105">
        <v>39</v>
      </c>
      <c r="I105">
        <v>39</v>
      </c>
      <c r="M105" t="s">
        <v>83</v>
      </c>
      <c r="N105">
        <v>4</v>
      </c>
      <c r="O105">
        <v>1</v>
      </c>
      <c r="P105">
        <v>2</v>
      </c>
      <c r="Q105">
        <v>1</v>
      </c>
      <c r="R105">
        <v>3</v>
      </c>
      <c r="S105">
        <v>1</v>
      </c>
      <c r="T105">
        <v>1</v>
      </c>
      <c r="U105">
        <v>1</v>
      </c>
      <c r="V105">
        <v>4</v>
      </c>
      <c r="W105">
        <v>2</v>
      </c>
      <c r="X105">
        <v>1</v>
      </c>
      <c r="Y105">
        <v>5</v>
      </c>
      <c r="Z105">
        <v>1</v>
      </c>
      <c r="AA105">
        <v>3</v>
      </c>
      <c r="AB105">
        <v>1</v>
      </c>
      <c r="AC105">
        <v>3</v>
      </c>
      <c r="AD105">
        <v>5</v>
      </c>
      <c r="AE105">
        <v>1</v>
      </c>
      <c r="AF105">
        <v>4</v>
      </c>
      <c r="AG105">
        <v>1</v>
      </c>
    </row>
    <row r="106" spans="1:69" x14ac:dyDescent="0.2">
      <c r="F106">
        <v>3</v>
      </c>
      <c r="G106">
        <v>15</v>
      </c>
      <c r="I106">
        <v>15</v>
      </c>
      <c r="M106" t="s">
        <v>84</v>
      </c>
      <c r="N106">
        <v>5</v>
      </c>
      <c r="O106">
        <v>1</v>
      </c>
      <c r="P106">
        <v>4</v>
      </c>
      <c r="Q106">
        <v>1</v>
      </c>
      <c r="R106">
        <v>4</v>
      </c>
      <c r="S106">
        <v>1</v>
      </c>
      <c r="T106">
        <v>1</v>
      </c>
      <c r="U106">
        <v>1</v>
      </c>
      <c r="V106">
        <v>4</v>
      </c>
      <c r="W106">
        <v>2</v>
      </c>
      <c r="X106">
        <v>1</v>
      </c>
      <c r="Y106">
        <v>5</v>
      </c>
      <c r="Z106">
        <v>1</v>
      </c>
      <c r="AA106">
        <v>3</v>
      </c>
      <c r="AB106">
        <v>1</v>
      </c>
      <c r="AC106">
        <v>3</v>
      </c>
      <c r="AD106">
        <v>5</v>
      </c>
      <c r="AE106">
        <v>1</v>
      </c>
      <c r="AF106">
        <v>4</v>
      </c>
      <c r="AG106">
        <v>1</v>
      </c>
    </row>
    <row r="107" spans="1:69" x14ac:dyDescent="0.2">
      <c r="F107">
        <v>33</v>
      </c>
      <c r="G107">
        <v>45</v>
      </c>
      <c r="I107">
        <v>45</v>
      </c>
    </row>
    <row r="108" spans="1:69" x14ac:dyDescent="0.2">
      <c r="F108">
        <v>24</v>
      </c>
      <c r="G108">
        <v>36</v>
      </c>
      <c r="I108">
        <v>36</v>
      </c>
    </row>
    <row r="109" spans="1:69" x14ac:dyDescent="0.2">
      <c r="F109">
        <v>9</v>
      </c>
      <c r="G109">
        <v>21</v>
      </c>
      <c r="I109">
        <v>21</v>
      </c>
    </row>
    <row r="110" spans="1:69" x14ac:dyDescent="0.2">
      <c r="F110">
        <v>36</v>
      </c>
      <c r="G110">
        <v>48</v>
      </c>
      <c r="I110">
        <v>48</v>
      </c>
    </row>
    <row r="111" spans="1:69" x14ac:dyDescent="0.2">
      <c r="F111">
        <v>33</v>
      </c>
      <c r="G111">
        <v>45</v>
      </c>
      <c r="I111">
        <v>45</v>
      </c>
    </row>
    <row r="112" spans="1:69" x14ac:dyDescent="0.2">
      <c r="A112" t="s">
        <v>104</v>
      </c>
      <c r="B112" s="1" t="s">
        <v>105</v>
      </c>
      <c r="C112" t="s">
        <v>104</v>
      </c>
      <c r="D112" t="s">
        <v>79</v>
      </c>
      <c r="E112">
        <v>12</v>
      </c>
      <c r="F112">
        <v>12</v>
      </c>
      <c r="G112">
        <v>24</v>
      </c>
      <c r="I112">
        <v>24</v>
      </c>
      <c r="J112">
        <v>0.72</v>
      </c>
      <c r="K112">
        <v>8</v>
      </c>
      <c r="L112">
        <v>-4</v>
      </c>
      <c r="M112" t="s">
        <v>80</v>
      </c>
      <c r="AR112">
        <v>3</v>
      </c>
      <c r="AS112">
        <v>2</v>
      </c>
      <c r="AT112">
        <v>0</v>
      </c>
      <c r="AU112">
        <v>3</v>
      </c>
      <c r="AV112">
        <v>3</v>
      </c>
      <c r="AW112">
        <v>0</v>
      </c>
      <c r="AX112">
        <v>0</v>
      </c>
      <c r="AY112">
        <v>0</v>
      </c>
      <c r="AZ112">
        <v>2</v>
      </c>
      <c r="BA112">
        <v>1</v>
      </c>
      <c r="BB112">
        <v>24913</v>
      </c>
      <c r="BC112">
        <v>31935</v>
      </c>
      <c r="BD112">
        <v>17780</v>
      </c>
      <c r="BE112">
        <v>23191</v>
      </c>
      <c r="BF112">
        <v>11350</v>
      </c>
      <c r="BH112">
        <v>11004</v>
      </c>
      <c r="BI112">
        <v>8987</v>
      </c>
      <c r="BJ112">
        <v>10421</v>
      </c>
      <c r="BK112">
        <v>6201</v>
      </c>
      <c r="BL112">
        <v>5178</v>
      </c>
      <c r="BM112">
        <v>5541</v>
      </c>
      <c r="BN112">
        <v>3506</v>
      </c>
      <c r="BO112">
        <v>75961</v>
      </c>
      <c r="BP112">
        <v>3397</v>
      </c>
      <c r="BQ112">
        <v>3590</v>
      </c>
    </row>
    <row r="113" spans="1:69" x14ac:dyDescent="0.2">
      <c r="F113">
        <v>33</v>
      </c>
      <c r="G113">
        <v>45</v>
      </c>
      <c r="I113">
        <v>45</v>
      </c>
      <c r="M113" t="s">
        <v>81</v>
      </c>
      <c r="AH113">
        <v>1</v>
      </c>
      <c r="AI113">
        <v>1</v>
      </c>
      <c r="AJ113" t="s">
        <v>1357</v>
      </c>
      <c r="AK113" t="s">
        <v>1357</v>
      </c>
      <c r="AL113">
        <v>1</v>
      </c>
      <c r="AM113" t="s">
        <v>1357</v>
      </c>
      <c r="AN113" t="s">
        <v>1357</v>
      </c>
      <c r="AO113" t="s">
        <v>1357</v>
      </c>
      <c r="AP113">
        <v>1</v>
      </c>
      <c r="AQ113" t="s">
        <v>1357</v>
      </c>
    </row>
    <row r="114" spans="1:69" x14ac:dyDescent="0.2">
      <c r="F114">
        <v>30</v>
      </c>
      <c r="G114">
        <v>42</v>
      </c>
      <c r="I114">
        <v>42</v>
      </c>
      <c r="M114" t="s">
        <v>82</v>
      </c>
      <c r="AH114">
        <v>1</v>
      </c>
      <c r="AI114">
        <v>1</v>
      </c>
      <c r="AJ114" t="s">
        <v>1357</v>
      </c>
      <c r="AK114" t="s">
        <v>1357</v>
      </c>
      <c r="AL114">
        <v>1</v>
      </c>
      <c r="AM114" t="s">
        <v>1357</v>
      </c>
      <c r="AN114" t="s">
        <v>1357</v>
      </c>
      <c r="AO114" t="s">
        <v>1357</v>
      </c>
      <c r="AP114">
        <v>2</v>
      </c>
      <c r="AQ114" t="s">
        <v>1357</v>
      </c>
    </row>
    <row r="115" spans="1:69" x14ac:dyDescent="0.2">
      <c r="F115">
        <v>27</v>
      </c>
      <c r="G115">
        <v>39</v>
      </c>
      <c r="I115">
        <v>39</v>
      </c>
      <c r="M115" t="s">
        <v>83</v>
      </c>
      <c r="N115">
        <v>4</v>
      </c>
      <c r="O115">
        <v>1</v>
      </c>
      <c r="P115">
        <v>2</v>
      </c>
      <c r="Q115">
        <v>1</v>
      </c>
      <c r="R115">
        <v>2</v>
      </c>
      <c r="S115">
        <v>1</v>
      </c>
      <c r="T115">
        <v>1</v>
      </c>
      <c r="U115">
        <v>1</v>
      </c>
      <c r="V115">
        <v>2</v>
      </c>
      <c r="W115">
        <v>2</v>
      </c>
      <c r="X115">
        <v>1</v>
      </c>
      <c r="Y115">
        <v>3</v>
      </c>
      <c r="Z115">
        <v>1</v>
      </c>
      <c r="AA115">
        <v>2</v>
      </c>
      <c r="AB115">
        <v>1</v>
      </c>
      <c r="AC115">
        <v>3</v>
      </c>
      <c r="AD115">
        <v>3</v>
      </c>
      <c r="AE115">
        <v>1</v>
      </c>
      <c r="AF115">
        <v>3</v>
      </c>
      <c r="AG115">
        <v>1</v>
      </c>
    </row>
    <row r="116" spans="1:69" x14ac:dyDescent="0.2">
      <c r="F116">
        <v>3</v>
      </c>
      <c r="G116">
        <v>15</v>
      </c>
      <c r="I116">
        <v>15</v>
      </c>
      <c r="M116" t="s">
        <v>84</v>
      </c>
      <c r="N116">
        <v>4</v>
      </c>
      <c r="O116">
        <v>1</v>
      </c>
      <c r="P116">
        <v>3</v>
      </c>
      <c r="Q116">
        <v>1</v>
      </c>
      <c r="R116">
        <v>2</v>
      </c>
      <c r="S116">
        <v>1</v>
      </c>
      <c r="T116">
        <v>1</v>
      </c>
      <c r="U116">
        <v>1</v>
      </c>
      <c r="V116">
        <v>2</v>
      </c>
      <c r="W116">
        <v>2</v>
      </c>
      <c r="X116">
        <v>1</v>
      </c>
      <c r="Y116">
        <v>3</v>
      </c>
      <c r="Z116">
        <v>1</v>
      </c>
      <c r="AA116">
        <v>2</v>
      </c>
      <c r="AB116">
        <v>1</v>
      </c>
      <c r="AC116">
        <v>3</v>
      </c>
      <c r="AD116">
        <v>3</v>
      </c>
      <c r="AE116">
        <v>1</v>
      </c>
      <c r="AF116">
        <v>3</v>
      </c>
      <c r="AG116">
        <v>1</v>
      </c>
    </row>
    <row r="117" spans="1:69" x14ac:dyDescent="0.2">
      <c r="F117">
        <v>33</v>
      </c>
      <c r="G117">
        <v>45</v>
      </c>
      <c r="I117">
        <v>45</v>
      </c>
    </row>
    <row r="118" spans="1:69" x14ac:dyDescent="0.2">
      <c r="F118">
        <v>24</v>
      </c>
      <c r="G118">
        <v>36</v>
      </c>
      <c r="I118">
        <v>36</v>
      </c>
    </row>
    <row r="119" spans="1:69" x14ac:dyDescent="0.2">
      <c r="F119">
        <v>9</v>
      </c>
      <c r="G119">
        <v>21</v>
      </c>
      <c r="I119">
        <v>21</v>
      </c>
    </row>
    <row r="120" spans="1:69" x14ac:dyDescent="0.2">
      <c r="F120">
        <v>36</v>
      </c>
      <c r="G120">
        <v>48</v>
      </c>
      <c r="I120">
        <v>48</v>
      </c>
    </row>
    <row r="121" spans="1:69" x14ac:dyDescent="0.2">
      <c r="F121">
        <v>33</v>
      </c>
      <c r="G121">
        <v>45</v>
      </c>
      <c r="I121">
        <v>45</v>
      </c>
    </row>
    <row r="122" spans="1:69" x14ac:dyDescent="0.2">
      <c r="A122" t="s">
        <v>106</v>
      </c>
      <c r="B122" s="1" t="s">
        <v>107</v>
      </c>
      <c r="C122" t="s">
        <v>106</v>
      </c>
      <c r="D122" t="s">
        <v>79</v>
      </c>
      <c r="E122">
        <v>3</v>
      </c>
      <c r="F122">
        <v>36</v>
      </c>
      <c r="G122">
        <v>48</v>
      </c>
      <c r="I122">
        <v>48</v>
      </c>
      <c r="J122">
        <v>0.72</v>
      </c>
      <c r="K122">
        <v>8</v>
      </c>
      <c r="L122">
        <v>5</v>
      </c>
      <c r="M122" t="s">
        <v>80</v>
      </c>
      <c r="AR122">
        <v>2</v>
      </c>
      <c r="AS122">
        <v>3</v>
      </c>
      <c r="AT122">
        <v>0</v>
      </c>
      <c r="AU122">
        <v>4</v>
      </c>
      <c r="AV122">
        <v>4</v>
      </c>
      <c r="AW122">
        <v>2</v>
      </c>
      <c r="AX122">
        <v>3</v>
      </c>
      <c r="AY122">
        <v>2</v>
      </c>
      <c r="AZ122">
        <v>3</v>
      </c>
      <c r="BA122">
        <v>3</v>
      </c>
      <c r="BB122">
        <v>15483</v>
      </c>
      <c r="BC122">
        <v>23875</v>
      </c>
      <c r="BD122">
        <v>21787</v>
      </c>
      <c r="BE122">
        <v>29747</v>
      </c>
      <c r="BF122">
        <v>16481</v>
      </c>
      <c r="BH122">
        <v>7241</v>
      </c>
      <c r="BI122">
        <v>3242</v>
      </c>
      <c r="BJ122">
        <v>4085</v>
      </c>
      <c r="BK122">
        <v>2379</v>
      </c>
      <c r="BL122">
        <v>3754</v>
      </c>
      <c r="BM122">
        <v>3427</v>
      </c>
      <c r="BN122">
        <v>2669</v>
      </c>
      <c r="BO122">
        <v>3530</v>
      </c>
      <c r="BP122">
        <v>2108</v>
      </c>
      <c r="BQ122">
        <v>2075</v>
      </c>
    </row>
    <row r="123" spans="1:69" x14ac:dyDescent="0.2">
      <c r="F123">
        <v>33</v>
      </c>
      <c r="G123">
        <v>45</v>
      </c>
      <c r="I123">
        <v>45</v>
      </c>
      <c r="M123" t="s">
        <v>81</v>
      </c>
      <c r="AH123">
        <v>2</v>
      </c>
      <c r="AI123">
        <v>2</v>
      </c>
      <c r="AJ123" t="s">
        <v>1357</v>
      </c>
      <c r="AK123" t="s">
        <v>1357</v>
      </c>
      <c r="AL123">
        <v>2</v>
      </c>
      <c r="AM123" t="s">
        <v>1357</v>
      </c>
      <c r="AN123" t="s">
        <v>1357</v>
      </c>
      <c r="AO123" t="s">
        <v>1357</v>
      </c>
      <c r="AP123">
        <v>3</v>
      </c>
      <c r="AQ123" t="s">
        <v>1357</v>
      </c>
    </row>
    <row r="124" spans="1:69" x14ac:dyDescent="0.2">
      <c r="F124">
        <v>24</v>
      </c>
      <c r="G124">
        <v>36</v>
      </c>
      <c r="I124">
        <v>36</v>
      </c>
      <c r="M124" t="s">
        <v>82</v>
      </c>
      <c r="AH124">
        <v>2</v>
      </c>
      <c r="AI124">
        <v>2</v>
      </c>
      <c r="AJ124" t="s">
        <v>1357</v>
      </c>
      <c r="AK124" t="s">
        <v>1357</v>
      </c>
      <c r="AL124">
        <v>3</v>
      </c>
      <c r="AM124" t="s">
        <v>1357</v>
      </c>
      <c r="AN124" t="s">
        <v>1357</v>
      </c>
      <c r="AO124" t="s">
        <v>1357</v>
      </c>
      <c r="AP124">
        <v>3</v>
      </c>
      <c r="AQ124" t="s">
        <v>1357</v>
      </c>
    </row>
    <row r="125" spans="1:69" x14ac:dyDescent="0.2">
      <c r="F125">
        <v>9</v>
      </c>
      <c r="G125">
        <v>21</v>
      </c>
      <c r="I125">
        <v>21</v>
      </c>
      <c r="M125" t="s">
        <v>83</v>
      </c>
      <c r="N125">
        <v>4</v>
      </c>
      <c r="O125">
        <v>2</v>
      </c>
      <c r="P125">
        <v>3</v>
      </c>
      <c r="Q125">
        <v>1</v>
      </c>
      <c r="R125">
        <v>2</v>
      </c>
      <c r="S125">
        <v>1</v>
      </c>
      <c r="T125">
        <v>1</v>
      </c>
      <c r="U125">
        <v>1</v>
      </c>
      <c r="V125">
        <v>2</v>
      </c>
      <c r="W125">
        <v>2</v>
      </c>
      <c r="X125">
        <v>2</v>
      </c>
      <c r="Y125">
        <v>3</v>
      </c>
      <c r="Z125">
        <v>1</v>
      </c>
      <c r="AA125">
        <v>3</v>
      </c>
      <c r="AB125">
        <v>1</v>
      </c>
      <c r="AC125">
        <v>3</v>
      </c>
      <c r="AD125">
        <v>3</v>
      </c>
      <c r="AE125">
        <v>1</v>
      </c>
      <c r="AF125">
        <v>3</v>
      </c>
      <c r="AG125">
        <v>1</v>
      </c>
    </row>
    <row r="126" spans="1:69" x14ac:dyDescent="0.2">
      <c r="F126">
        <v>33</v>
      </c>
      <c r="G126">
        <v>45</v>
      </c>
      <c r="I126">
        <v>45</v>
      </c>
      <c r="M126" t="s">
        <v>84</v>
      </c>
      <c r="N126">
        <v>3</v>
      </c>
      <c r="O126">
        <v>1</v>
      </c>
      <c r="P126">
        <v>2</v>
      </c>
      <c r="Q126">
        <v>1</v>
      </c>
      <c r="R126">
        <v>2</v>
      </c>
      <c r="S126">
        <v>1</v>
      </c>
      <c r="T126">
        <v>1</v>
      </c>
      <c r="U126">
        <v>1</v>
      </c>
      <c r="V126">
        <v>2</v>
      </c>
      <c r="W126">
        <v>1</v>
      </c>
      <c r="X126">
        <v>1</v>
      </c>
      <c r="Y126">
        <v>3</v>
      </c>
      <c r="Z126">
        <v>1</v>
      </c>
      <c r="AA126">
        <v>2</v>
      </c>
      <c r="AB126">
        <v>1</v>
      </c>
      <c r="AC126">
        <v>3</v>
      </c>
      <c r="AD126">
        <v>4</v>
      </c>
      <c r="AE126">
        <v>1</v>
      </c>
      <c r="AF126">
        <v>3</v>
      </c>
      <c r="AG126">
        <v>1</v>
      </c>
    </row>
    <row r="127" spans="1:69" x14ac:dyDescent="0.2">
      <c r="F127">
        <v>27</v>
      </c>
      <c r="G127">
        <v>39</v>
      </c>
      <c r="I127">
        <v>39</v>
      </c>
    </row>
    <row r="128" spans="1:69" x14ac:dyDescent="0.2">
      <c r="F128">
        <v>3</v>
      </c>
      <c r="G128">
        <v>15</v>
      </c>
      <c r="I128">
        <v>15</v>
      </c>
    </row>
    <row r="129" spans="1:69" x14ac:dyDescent="0.2">
      <c r="F129">
        <v>33</v>
      </c>
      <c r="G129">
        <v>45</v>
      </c>
      <c r="I129">
        <v>45</v>
      </c>
    </row>
    <row r="130" spans="1:69" x14ac:dyDescent="0.2">
      <c r="F130">
        <v>12</v>
      </c>
      <c r="G130">
        <v>24</v>
      </c>
      <c r="I130">
        <v>24</v>
      </c>
    </row>
    <row r="131" spans="1:69" x14ac:dyDescent="0.2">
      <c r="F131">
        <v>30</v>
      </c>
      <c r="G131">
        <v>42</v>
      </c>
      <c r="I131">
        <v>42</v>
      </c>
    </row>
    <row r="132" spans="1:69" x14ac:dyDescent="0.2">
      <c r="A132" t="s">
        <v>85</v>
      </c>
      <c r="B132" s="1" t="s">
        <v>86</v>
      </c>
      <c r="C132" t="s">
        <v>85</v>
      </c>
      <c r="D132" t="s">
        <v>79</v>
      </c>
      <c r="E132">
        <v>12</v>
      </c>
      <c r="F132">
        <v>33</v>
      </c>
      <c r="G132">
        <v>45</v>
      </c>
      <c r="I132">
        <v>45</v>
      </c>
      <c r="J132">
        <v>0.72</v>
      </c>
      <c r="K132">
        <v>8</v>
      </c>
      <c r="L132">
        <v>-4</v>
      </c>
      <c r="M132" t="s">
        <v>80</v>
      </c>
      <c r="AR132">
        <v>2</v>
      </c>
      <c r="AS132">
        <v>2</v>
      </c>
      <c r="AT132">
        <v>0</v>
      </c>
      <c r="AU132">
        <v>1</v>
      </c>
      <c r="AV132">
        <v>2</v>
      </c>
      <c r="AW132">
        <v>1</v>
      </c>
      <c r="AX132">
        <v>2</v>
      </c>
      <c r="AY132">
        <v>2</v>
      </c>
      <c r="AZ132">
        <v>3</v>
      </c>
      <c r="BA132">
        <v>3</v>
      </c>
      <c r="BB132">
        <v>38332</v>
      </c>
      <c r="BC132">
        <v>42491</v>
      </c>
      <c r="BD132">
        <v>18418</v>
      </c>
      <c r="BE132">
        <v>28848</v>
      </c>
      <c r="BF132">
        <v>18359</v>
      </c>
      <c r="BH132">
        <v>8157</v>
      </c>
      <c r="BI132">
        <v>10452</v>
      </c>
      <c r="BJ132">
        <v>5674</v>
      </c>
      <c r="BK132">
        <v>3354</v>
      </c>
      <c r="BL132">
        <v>3162</v>
      </c>
      <c r="BM132">
        <v>2133</v>
      </c>
      <c r="BN132">
        <v>1793</v>
      </c>
      <c r="BO132">
        <v>1899</v>
      </c>
      <c r="BP132">
        <v>2319</v>
      </c>
      <c r="BQ132">
        <v>1625</v>
      </c>
    </row>
    <row r="133" spans="1:69" x14ac:dyDescent="0.2">
      <c r="F133">
        <v>30</v>
      </c>
      <c r="G133">
        <v>42</v>
      </c>
      <c r="I133">
        <v>42</v>
      </c>
      <c r="M133" t="s">
        <v>81</v>
      </c>
      <c r="AH133">
        <v>2</v>
      </c>
      <c r="AI133">
        <v>3</v>
      </c>
      <c r="AJ133" t="s">
        <v>1357</v>
      </c>
      <c r="AK133" t="s">
        <v>1357</v>
      </c>
      <c r="AL133">
        <v>3</v>
      </c>
      <c r="AM133" t="s">
        <v>1357</v>
      </c>
      <c r="AN133" t="s">
        <v>1357</v>
      </c>
      <c r="AO133" t="s">
        <v>1357</v>
      </c>
      <c r="AP133">
        <v>3</v>
      </c>
      <c r="AQ133" t="s">
        <v>1357</v>
      </c>
    </row>
    <row r="134" spans="1:69" x14ac:dyDescent="0.2">
      <c r="F134">
        <v>12</v>
      </c>
      <c r="G134">
        <v>24</v>
      </c>
      <c r="I134">
        <v>24</v>
      </c>
      <c r="M134" t="s">
        <v>82</v>
      </c>
      <c r="AH134">
        <v>2</v>
      </c>
      <c r="AI134">
        <v>2</v>
      </c>
      <c r="AJ134" t="s">
        <v>1357</v>
      </c>
      <c r="AK134" t="s">
        <v>1357</v>
      </c>
      <c r="AL134">
        <v>2</v>
      </c>
      <c r="AM134" t="s">
        <v>1357</v>
      </c>
      <c r="AN134" t="s">
        <v>1357</v>
      </c>
      <c r="AO134" t="s">
        <v>1357</v>
      </c>
      <c r="AP134">
        <v>1</v>
      </c>
      <c r="AQ134" t="s">
        <v>1357</v>
      </c>
    </row>
    <row r="135" spans="1:69" x14ac:dyDescent="0.2">
      <c r="F135">
        <v>3</v>
      </c>
      <c r="G135">
        <v>15</v>
      </c>
      <c r="I135">
        <v>15</v>
      </c>
      <c r="M135" t="s">
        <v>83</v>
      </c>
      <c r="N135">
        <v>4</v>
      </c>
      <c r="O135">
        <v>1</v>
      </c>
      <c r="P135">
        <v>2</v>
      </c>
      <c r="Q135">
        <v>1</v>
      </c>
      <c r="R135">
        <v>2</v>
      </c>
      <c r="S135">
        <v>1</v>
      </c>
      <c r="T135">
        <v>1</v>
      </c>
      <c r="U135">
        <v>1</v>
      </c>
      <c r="V135">
        <v>3</v>
      </c>
      <c r="W135">
        <v>1</v>
      </c>
      <c r="X135">
        <v>1</v>
      </c>
      <c r="Y135">
        <v>3</v>
      </c>
      <c r="Z135">
        <v>1</v>
      </c>
      <c r="AA135">
        <v>2</v>
      </c>
      <c r="AB135">
        <v>1</v>
      </c>
      <c r="AC135">
        <v>2</v>
      </c>
      <c r="AD135">
        <v>4</v>
      </c>
      <c r="AE135">
        <v>1</v>
      </c>
      <c r="AF135">
        <v>3</v>
      </c>
      <c r="AG135">
        <v>1</v>
      </c>
    </row>
    <row r="136" spans="1:69" x14ac:dyDescent="0.2">
      <c r="F136">
        <v>27</v>
      </c>
      <c r="G136">
        <v>39</v>
      </c>
      <c r="I136">
        <v>39</v>
      </c>
      <c r="M136" t="s">
        <v>84</v>
      </c>
      <c r="N136">
        <v>4</v>
      </c>
      <c r="O136">
        <v>1</v>
      </c>
      <c r="P136">
        <v>3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3</v>
      </c>
      <c r="W136">
        <v>1</v>
      </c>
      <c r="X136">
        <v>1</v>
      </c>
      <c r="Y136">
        <v>4</v>
      </c>
      <c r="Z136">
        <v>1</v>
      </c>
      <c r="AA136">
        <v>2</v>
      </c>
      <c r="AB136">
        <v>1</v>
      </c>
      <c r="AC136">
        <v>3</v>
      </c>
      <c r="AD136">
        <v>4</v>
      </c>
      <c r="AE136">
        <v>1</v>
      </c>
      <c r="AF136">
        <v>3</v>
      </c>
      <c r="AG136">
        <v>1</v>
      </c>
    </row>
    <row r="137" spans="1:69" x14ac:dyDescent="0.2">
      <c r="F137">
        <v>33</v>
      </c>
      <c r="G137">
        <v>45</v>
      </c>
      <c r="I137">
        <v>45</v>
      </c>
    </row>
    <row r="138" spans="1:69" x14ac:dyDescent="0.2">
      <c r="F138">
        <v>36</v>
      </c>
      <c r="G138">
        <v>48</v>
      </c>
      <c r="I138">
        <v>48</v>
      </c>
    </row>
    <row r="139" spans="1:69" x14ac:dyDescent="0.2">
      <c r="F139">
        <v>33</v>
      </c>
      <c r="G139">
        <v>45</v>
      </c>
      <c r="I139">
        <v>45</v>
      </c>
    </row>
    <row r="140" spans="1:69" x14ac:dyDescent="0.2">
      <c r="F140">
        <v>24</v>
      </c>
      <c r="G140">
        <v>36</v>
      </c>
      <c r="I140">
        <v>36</v>
      </c>
    </row>
    <row r="141" spans="1:69" x14ac:dyDescent="0.2">
      <c r="F141">
        <v>9</v>
      </c>
      <c r="G141">
        <v>21</v>
      </c>
      <c r="I141">
        <v>21</v>
      </c>
    </row>
    <row r="142" spans="1:69" x14ac:dyDescent="0.2">
      <c r="A142" t="s">
        <v>108</v>
      </c>
      <c r="B142" s="1" t="s">
        <v>109</v>
      </c>
      <c r="C142" t="s">
        <v>108</v>
      </c>
      <c r="D142" t="s">
        <v>79</v>
      </c>
      <c r="E142">
        <v>2</v>
      </c>
      <c r="F142">
        <v>36</v>
      </c>
      <c r="G142">
        <v>48</v>
      </c>
      <c r="I142">
        <v>48</v>
      </c>
      <c r="J142">
        <v>0.72</v>
      </c>
      <c r="K142">
        <v>8</v>
      </c>
      <c r="L142">
        <v>6</v>
      </c>
      <c r="M142" t="s">
        <v>80</v>
      </c>
      <c r="AR142">
        <v>3</v>
      </c>
      <c r="AS142">
        <v>3</v>
      </c>
      <c r="AT142">
        <v>0</v>
      </c>
      <c r="AU142">
        <v>3</v>
      </c>
      <c r="AV142">
        <v>4</v>
      </c>
      <c r="AW142">
        <v>2</v>
      </c>
      <c r="AX142">
        <v>3</v>
      </c>
      <c r="AY142">
        <v>2</v>
      </c>
      <c r="AZ142">
        <v>4</v>
      </c>
      <c r="BA142">
        <v>5</v>
      </c>
      <c r="BB142">
        <v>109608</v>
      </c>
      <c r="BC142">
        <v>54456</v>
      </c>
      <c r="BD142">
        <v>43363</v>
      </c>
      <c r="BE142">
        <v>33421</v>
      </c>
      <c r="BF142">
        <v>30089</v>
      </c>
      <c r="BH142">
        <v>16465</v>
      </c>
      <c r="BI142">
        <v>7636</v>
      </c>
      <c r="BJ142">
        <v>7193</v>
      </c>
      <c r="BK142">
        <v>28717</v>
      </c>
      <c r="BL142">
        <v>7092</v>
      </c>
      <c r="BM142">
        <v>2270</v>
      </c>
      <c r="BN142">
        <v>4345</v>
      </c>
      <c r="BO142">
        <v>4335</v>
      </c>
      <c r="BP142">
        <v>2937</v>
      </c>
      <c r="BQ142">
        <v>25740</v>
      </c>
    </row>
    <row r="143" spans="1:69" x14ac:dyDescent="0.2">
      <c r="F143">
        <v>33</v>
      </c>
      <c r="G143">
        <v>45</v>
      </c>
      <c r="I143">
        <v>45</v>
      </c>
      <c r="M143" t="s">
        <v>81</v>
      </c>
      <c r="AH143">
        <v>2</v>
      </c>
      <c r="AI143">
        <v>3</v>
      </c>
      <c r="AJ143" t="s">
        <v>1358</v>
      </c>
      <c r="AK143" t="s">
        <v>1358</v>
      </c>
      <c r="AL143">
        <v>3</v>
      </c>
      <c r="AM143" t="s">
        <v>1357</v>
      </c>
      <c r="AN143" t="s">
        <v>1358</v>
      </c>
      <c r="AO143" t="s">
        <v>1357</v>
      </c>
      <c r="AP143">
        <v>4</v>
      </c>
      <c r="AQ143" t="s">
        <v>1357</v>
      </c>
    </row>
    <row r="144" spans="1:69" x14ac:dyDescent="0.2">
      <c r="F144">
        <v>24</v>
      </c>
      <c r="G144">
        <v>36</v>
      </c>
      <c r="I144">
        <v>36</v>
      </c>
      <c r="M144" t="s">
        <v>82</v>
      </c>
      <c r="AH144">
        <v>2</v>
      </c>
      <c r="AI144">
        <v>3</v>
      </c>
      <c r="AJ144" t="s">
        <v>1358</v>
      </c>
      <c r="AK144" t="s">
        <v>1358</v>
      </c>
      <c r="AL144">
        <v>3</v>
      </c>
      <c r="AM144" t="s">
        <v>1357</v>
      </c>
      <c r="AN144" t="s">
        <v>1357</v>
      </c>
      <c r="AO144" t="s">
        <v>1358</v>
      </c>
      <c r="AP144">
        <v>4</v>
      </c>
      <c r="AQ144" t="s">
        <v>1357</v>
      </c>
    </row>
    <row r="145" spans="1:59" x14ac:dyDescent="0.2">
      <c r="F145">
        <v>9</v>
      </c>
      <c r="G145">
        <v>21</v>
      </c>
      <c r="I145">
        <v>21</v>
      </c>
      <c r="M145" t="s">
        <v>83</v>
      </c>
      <c r="N145">
        <v>3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2</v>
      </c>
      <c r="W145">
        <v>1</v>
      </c>
      <c r="X145">
        <v>2</v>
      </c>
      <c r="Y145">
        <v>2</v>
      </c>
      <c r="Z145">
        <v>1</v>
      </c>
      <c r="AA145">
        <v>1</v>
      </c>
      <c r="AB145">
        <v>1</v>
      </c>
      <c r="AC145">
        <v>1</v>
      </c>
      <c r="AD145">
        <v>2</v>
      </c>
      <c r="AE145">
        <v>2</v>
      </c>
      <c r="AF145">
        <v>2</v>
      </c>
      <c r="AG145">
        <v>1</v>
      </c>
    </row>
    <row r="146" spans="1:59" x14ac:dyDescent="0.2">
      <c r="F146">
        <v>33</v>
      </c>
      <c r="G146">
        <v>45</v>
      </c>
      <c r="I146">
        <v>45</v>
      </c>
      <c r="M146" t="s">
        <v>84</v>
      </c>
      <c r="N146">
        <v>2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2</v>
      </c>
      <c r="W146">
        <v>1</v>
      </c>
      <c r="X146">
        <v>1</v>
      </c>
      <c r="Y146">
        <v>2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2</v>
      </c>
      <c r="AG146">
        <v>1</v>
      </c>
    </row>
    <row r="147" spans="1:59" x14ac:dyDescent="0.2">
      <c r="F147">
        <v>27</v>
      </c>
      <c r="G147">
        <v>39</v>
      </c>
      <c r="I147">
        <v>39</v>
      </c>
    </row>
    <row r="148" spans="1:59" x14ac:dyDescent="0.2">
      <c r="F148">
        <v>3</v>
      </c>
      <c r="G148">
        <v>15</v>
      </c>
      <c r="I148">
        <v>15</v>
      </c>
    </row>
    <row r="149" spans="1:59" x14ac:dyDescent="0.2">
      <c r="F149">
        <v>33</v>
      </c>
      <c r="G149">
        <v>45</v>
      </c>
      <c r="I149">
        <v>45</v>
      </c>
    </row>
    <row r="150" spans="1:59" x14ac:dyDescent="0.2">
      <c r="F150">
        <v>12</v>
      </c>
      <c r="G150">
        <v>24</v>
      </c>
      <c r="I150">
        <v>24</v>
      </c>
    </row>
    <row r="151" spans="1:59" x14ac:dyDescent="0.2">
      <c r="F151">
        <v>30</v>
      </c>
      <c r="G151">
        <v>42</v>
      </c>
      <c r="I151">
        <v>42</v>
      </c>
    </row>
    <row r="152" spans="1:59" x14ac:dyDescent="0.2">
      <c r="A152" t="s">
        <v>110</v>
      </c>
      <c r="B152" s="1" t="s">
        <v>111</v>
      </c>
      <c r="C152" t="s">
        <v>110</v>
      </c>
      <c r="D152" t="s">
        <v>89</v>
      </c>
      <c r="E152">
        <v>3</v>
      </c>
      <c r="F152">
        <v>12</v>
      </c>
      <c r="G152">
        <v>24</v>
      </c>
      <c r="H152">
        <v>6</v>
      </c>
      <c r="I152">
        <v>18</v>
      </c>
      <c r="J152">
        <v>0.49</v>
      </c>
      <c r="K152">
        <v>8</v>
      </c>
      <c r="L152">
        <v>5</v>
      </c>
      <c r="M152" t="s">
        <v>80</v>
      </c>
      <c r="AR152">
        <v>2</v>
      </c>
      <c r="AS152">
        <v>3</v>
      </c>
      <c r="AT152">
        <v>0</v>
      </c>
      <c r="AU152">
        <v>4</v>
      </c>
      <c r="AV152">
        <v>3</v>
      </c>
      <c r="AW152">
        <v>1</v>
      </c>
      <c r="AX152">
        <v>4</v>
      </c>
      <c r="AY152">
        <v>3</v>
      </c>
      <c r="AZ152">
        <v>4</v>
      </c>
      <c r="BA152">
        <v>3</v>
      </c>
      <c r="BB152">
        <v>161280</v>
      </c>
      <c r="BC152">
        <v>159058</v>
      </c>
      <c r="BD152">
        <v>569754</v>
      </c>
      <c r="BE152">
        <v>32199</v>
      </c>
      <c r="BF152">
        <v>13899</v>
      </c>
      <c r="BG152">
        <v>16455</v>
      </c>
    </row>
    <row r="153" spans="1:59" x14ac:dyDescent="0.2">
      <c r="F153">
        <v>33</v>
      </c>
      <c r="G153">
        <v>45</v>
      </c>
      <c r="H153">
        <v>18</v>
      </c>
      <c r="I153">
        <v>27</v>
      </c>
      <c r="M153" t="s">
        <v>81</v>
      </c>
      <c r="AH153">
        <v>2</v>
      </c>
      <c r="AI153">
        <v>2</v>
      </c>
      <c r="AJ153" t="s">
        <v>1355</v>
      </c>
      <c r="AK153" t="s">
        <v>1355</v>
      </c>
      <c r="AL153">
        <v>1</v>
      </c>
      <c r="AM153" t="s">
        <v>1357</v>
      </c>
      <c r="AN153" t="s">
        <v>1357</v>
      </c>
      <c r="AO153" t="s">
        <v>1357</v>
      </c>
      <c r="AP153">
        <v>2</v>
      </c>
      <c r="AQ153" t="s">
        <v>1358</v>
      </c>
      <c r="BG153">
        <v>9946</v>
      </c>
    </row>
    <row r="154" spans="1:59" x14ac:dyDescent="0.2">
      <c r="F154">
        <v>30</v>
      </c>
      <c r="G154">
        <v>42</v>
      </c>
      <c r="H154">
        <v>17</v>
      </c>
      <c r="I154">
        <v>25</v>
      </c>
      <c r="M154" t="s">
        <v>82</v>
      </c>
      <c r="AH154">
        <v>3</v>
      </c>
      <c r="AI154">
        <v>3</v>
      </c>
      <c r="AJ154" t="s">
        <v>1355</v>
      </c>
      <c r="AK154" t="s">
        <v>1355</v>
      </c>
      <c r="AL154">
        <v>3</v>
      </c>
      <c r="AM154" t="s">
        <v>1357</v>
      </c>
      <c r="AN154" t="s">
        <v>1355</v>
      </c>
      <c r="AO154" t="s">
        <v>1357</v>
      </c>
      <c r="AP154">
        <v>3</v>
      </c>
      <c r="AQ154" t="s">
        <v>1358</v>
      </c>
      <c r="BG154">
        <v>7007</v>
      </c>
    </row>
    <row r="155" spans="1:59" x14ac:dyDescent="0.2">
      <c r="F155">
        <v>27</v>
      </c>
      <c r="G155">
        <v>39</v>
      </c>
      <c r="H155">
        <v>13</v>
      </c>
      <c r="I155">
        <v>26</v>
      </c>
      <c r="M155" t="s">
        <v>83</v>
      </c>
      <c r="N155">
        <v>4</v>
      </c>
      <c r="O155">
        <v>1</v>
      </c>
      <c r="P155">
        <v>2</v>
      </c>
      <c r="Q155">
        <v>1</v>
      </c>
      <c r="R155">
        <v>3</v>
      </c>
      <c r="S155">
        <v>1</v>
      </c>
      <c r="T155">
        <v>1</v>
      </c>
      <c r="U155">
        <v>1</v>
      </c>
      <c r="V155">
        <v>4</v>
      </c>
      <c r="W155">
        <v>3</v>
      </c>
      <c r="X155">
        <v>1</v>
      </c>
      <c r="Y155">
        <v>4</v>
      </c>
      <c r="Z155">
        <v>1</v>
      </c>
      <c r="AA155">
        <v>3</v>
      </c>
      <c r="AB155">
        <v>1</v>
      </c>
      <c r="AC155">
        <v>4</v>
      </c>
      <c r="AD155">
        <v>4</v>
      </c>
      <c r="AE155">
        <v>3</v>
      </c>
      <c r="AF155">
        <v>3</v>
      </c>
      <c r="AG155">
        <v>1</v>
      </c>
      <c r="BG155">
        <v>12714</v>
      </c>
    </row>
    <row r="156" spans="1:59" x14ac:dyDescent="0.2">
      <c r="F156">
        <v>3</v>
      </c>
      <c r="G156">
        <v>15</v>
      </c>
      <c r="H156">
        <v>0</v>
      </c>
      <c r="I156">
        <v>15</v>
      </c>
      <c r="M156" t="s">
        <v>84</v>
      </c>
      <c r="N156">
        <v>4</v>
      </c>
      <c r="O156">
        <v>1</v>
      </c>
      <c r="P156">
        <v>3</v>
      </c>
      <c r="Q156">
        <v>1</v>
      </c>
      <c r="R156">
        <v>4</v>
      </c>
      <c r="S156">
        <v>4</v>
      </c>
      <c r="T156">
        <v>1</v>
      </c>
      <c r="U156">
        <v>2</v>
      </c>
      <c r="V156">
        <v>3</v>
      </c>
      <c r="W156">
        <v>1</v>
      </c>
      <c r="X156">
        <v>2</v>
      </c>
      <c r="Y156">
        <v>4</v>
      </c>
      <c r="Z156">
        <v>4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3</v>
      </c>
      <c r="AG156">
        <v>2</v>
      </c>
      <c r="BG156">
        <v>7391</v>
      </c>
    </row>
    <row r="157" spans="1:59" x14ac:dyDescent="0.2">
      <c r="F157">
        <v>33</v>
      </c>
      <c r="G157">
        <v>45</v>
      </c>
      <c r="H157">
        <v>15</v>
      </c>
      <c r="I157">
        <v>30</v>
      </c>
      <c r="BG157">
        <v>5188</v>
      </c>
    </row>
    <row r="158" spans="1:59" x14ac:dyDescent="0.2">
      <c r="F158">
        <v>24</v>
      </c>
      <c r="G158">
        <v>36</v>
      </c>
      <c r="H158">
        <v>12</v>
      </c>
      <c r="I158">
        <v>24</v>
      </c>
      <c r="BG158">
        <v>4230</v>
      </c>
    </row>
    <row r="159" spans="1:59" x14ac:dyDescent="0.2">
      <c r="F159">
        <v>9</v>
      </c>
      <c r="G159">
        <v>21</v>
      </c>
      <c r="H159">
        <v>1</v>
      </c>
      <c r="I159">
        <v>20</v>
      </c>
      <c r="BG159">
        <v>5720</v>
      </c>
    </row>
    <row r="160" spans="1:59" x14ac:dyDescent="0.2">
      <c r="F160">
        <v>36</v>
      </c>
      <c r="G160">
        <v>48</v>
      </c>
      <c r="H160">
        <v>16</v>
      </c>
      <c r="I160">
        <v>32</v>
      </c>
      <c r="BG160">
        <v>8615</v>
      </c>
    </row>
    <row r="161" spans="1:69" x14ac:dyDescent="0.2">
      <c r="F161">
        <v>33</v>
      </c>
      <c r="G161">
        <v>45</v>
      </c>
      <c r="H161">
        <v>15</v>
      </c>
      <c r="I161">
        <v>30</v>
      </c>
      <c r="BG161">
        <v>8199</v>
      </c>
    </row>
    <row r="162" spans="1:69" x14ac:dyDescent="0.2">
      <c r="A162" t="s">
        <v>112</v>
      </c>
      <c r="B162" s="1" t="s">
        <v>113</v>
      </c>
      <c r="C162" t="s">
        <v>112</v>
      </c>
      <c r="D162" t="s">
        <v>89</v>
      </c>
      <c r="E162">
        <v>6</v>
      </c>
      <c r="F162">
        <v>33</v>
      </c>
      <c r="G162">
        <v>45</v>
      </c>
      <c r="H162">
        <v>30</v>
      </c>
      <c r="I162">
        <v>15</v>
      </c>
      <c r="J162">
        <v>0.28999999999999998</v>
      </c>
      <c r="K162">
        <v>8</v>
      </c>
      <c r="L162">
        <v>2</v>
      </c>
      <c r="M162" t="s">
        <v>80</v>
      </c>
      <c r="AR162">
        <v>4</v>
      </c>
      <c r="AS162">
        <v>4</v>
      </c>
      <c r="AT162">
        <v>2</v>
      </c>
      <c r="AU162">
        <v>3</v>
      </c>
      <c r="AV162">
        <v>3</v>
      </c>
      <c r="AW162">
        <v>2</v>
      </c>
      <c r="AX162">
        <v>4</v>
      </c>
      <c r="AY162">
        <v>2</v>
      </c>
      <c r="AZ162">
        <v>4</v>
      </c>
      <c r="BA162">
        <v>4</v>
      </c>
      <c r="BB162">
        <v>39482</v>
      </c>
      <c r="BC162">
        <v>48669</v>
      </c>
      <c r="BD162">
        <v>30036</v>
      </c>
      <c r="BE162">
        <v>38960</v>
      </c>
      <c r="BF162">
        <v>16815</v>
      </c>
      <c r="BG162">
        <v>12780</v>
      </c>
    </row>
    <row r="163" spans="1:69" x14ac:dyDescent="0.2">
      <c r="F163">
        <v>30</v>
      </c>
      <c r="G163">
        <v>42</v>
      </c>
      <c r="H163">
        <v>21</v>
      </c>
      <c r="I163">
        <v>21</v>
      </c>
      <c r="M163" t="s">
        <v>81</v>
      </c>
      <c r="AH163">
        <v>3</v>
      </c>
      <c r="AI163">
        <v>4</v>
      </c>
      <c r="AJ163" t="s">
        <v>1355</v>
      </c>
      <c r="AK163" t="s">
        <v>1355</v>
      </c>
      <c r="AL163">
        <v>4</v>
      </c>
      <c r="AM163" t="s">
        <v>1356</v>
      </c>
      <c r="AN163" t="s">
        <v>1356</v>
      </c>
      <c r="AO163" t="s">
        <v>1357</v>
      </c>
      <c r="AP163">
        <v>4</v>
      </c>
      <c r="AQ163" t="s">
        <v>1355</v>
      </c>
      <c r="BG163">
        <v>4614</v>
      </c>
    </row>
    <row r="164" spans="1:69" x14ac:dyDescent="0.2">
      <c r="F164">
        <v>12</v>
      </c>
      <c r="G164">
        <v>24</v>
      </c>
      <c r="H164">
        <v>12</v>
      </c>
      <c r="I164">
        <v>12</v>
      </c>
      <c r="M164" t="s">
        <v>82</v>
      </c>
      <c r="AH164">
        <v>3</v>
      </c>
      <c r="AI164">
        <v>4</v>
      </c>
      <c r="AJ164" t="s">
        <v>1358</v>
      </c>
      <c r="AK164" t="s">
        <v>1357</v>
      </c>
      <c r="AL164">
        <v>4</v>
      </c>
      <c r="AM164" t="s">
        <v>1355</v>
      </c>
      <c r="AN164" t="s">
        <v>1355</v>
      </c>
      <c r="AO164" t="s">
        <v>1357</v>
      </c>
      <c r="AP164">
        <v>4</v>
      </c>
      <c r="AQ164" t="s">
        <v>1355</v>
      </c>
      <c r="BG164">
        <v>4777</v>
      </c>
    </row>
    <row r="165" spans="1:69" x14ac:dyDescent="0.2">
      <c r="F165">
        <v>3</v>
      </c>
      <c r="G165">
        <v>15</v>
      </c>
      <c r="H165">
        <v>15</v>
      </c>
      <c r="I165">
        <v>0</v>
      </c>
      <c r="M165" t="s">
        <v>83</v>
      </c>
      <c r="N165">
        <v>2</v>
      </c>
      <c r="O165">
        <v>3</v>
      </c>
      <c r="P165">
        <v>1</v>
      </c>
      <c r="Q165">
        <v>3</v>
      </c>
      <c r="R165">
        <v>1</v>
      </c>
      <c r="S165">
        <v>3</v>
      </c>
      <c r="T165">
        <v>3</v>
      </c>
      <c r="U165">
        <v>2</v>
      </c>
      <c r="V165">
        <v>1</v>
      </c>
      <c r="W165">
        <v>1</v>
      </c>
      <c r="X165">
        <v>2</v>
      </c>
      <c r="Y165">
        <v>1</v>
      </c>
      <c r="Z165">
        <v>3</v>
      </c>
      <c r="AA165">
        <v>1</v>
      </c>
      <c r="AB165">
        <v>3</v>
      </c>
      <c r="AC165">
        <v>2</v>
      </c>
      <c r="AD165">
        <v>2</v>
      </c>
      <c r="AE165">
        <v>3</v>
      </c>
      <c r="AF165">
        <v>1</v>
      </c>
      <c r="AG165">
        <v>2</v>
      </c>
      <c r="BG165">
        <v>5933</v>
      </c>
    </row>
    <row r="166" spans="1:69" x14ac:dyDescent="0.2">
      <c r="F166">
        <v>27</v>
      </c>
      <c r="G166">
        <v>39</v>
      </c>
      <c r="H166">
        <v>19</v>
      </c>
      <c r="I166">
        <v>20</v>
      </c>
      <c r="M166" t="s">
        <v>84</v>
      </c>
      <c r="N166">
        <v>2</v>
      </c>
      <c r="O166">
        <v>2</v>
      </c>
      <c r="P166">
        <v>1</v>
      </c>
      <c r="Q166">
        <v>3</v>
      </c>
      <c r="R166">
        <v>1</v>
      </c>
      <c r="S166">
        <v>3</v>
      </c>
      <c r="T166">
        <v>4</v>
      </c>
      <c r="U166">
        <v>2</v>
      </c>
      <c r="V166">
        <v>1</v>
      </c>
      <c r="W166">
        <v>1</v>
      </c>
      <c r="X166">
        <v>3</v>
      </c>
      <c r="Y166">
        <v>2</v>
      </c>
      <c r="Z166">
        <v>3</v>
      </c>
      <c r="AA166">
        <v>2</v>
      </c>
      <c r="AB166">
        <v>3</v>
      </c>
      <c r="AC166">
        <v>2</v>
      </c>
      <c r="AD166">
        <v>2</v>
      </c>
      <c r="AE166">
        <v>3</v>
      </c>
      <c r="AF166">
        <v>1</v>
      </c>
      <c r="AG166">
        <v>3</v>
      </c>
      <c r="BG166">
        <v>5451</v>
      </c>
    </row>
    <row r="167" spans="1:69" x14ac:dyDescent="0.2">
      <c r="F167">
        <v>33</v>
      </c>
      <c r="G167">
        <v>45</v>
      </c>
      <c r="H167">
        <v>30</v>
      </c>
      <c r="I167">
        <v>15</v>
      </c>
      <c r="BG167">
        <v>4980</v>
      </c>
    </row>
    <row r="168" spans="1:69" x14ac:dyDescent="0.2">
      <c r="F168">
        <v>36</v>
      </c>
      <c r="G168">
        <v>48</v>
      </c>
      <c r="H168">
        <v>30</v>
      </c>
      <c r="I168">
        <v>18</v>
      </c>
      <c r="BG168">
        <v>6751</v>
      </c>
    </row>
    <row r="169" spans="1:69" x14ac:dyDescent="0.2">
      <c r="F169">
        <v>33</v>
      </c>
      <c r="G169">
        <v>45</v>
      </c>
      <c r="H169">
        <v>25</v>
      </c>
      <c r="I169">
        <v>20</v>
      </c>
      <c r="BG169">
        <v>5971</v>
      </c>
    </row>
    <row r="170" spans="1:69" x14ac:dyDescent="0.2">
      <c r="F170">
        <v>24</v>
      </c>
      <c r="G170">
        <v>36</v>
      </c>
      <c r="H170">
        <v>20</v>
      </c>
      <c r="I170">
        <v>16</v>
      </c>
      <c r="BG170">
        <v>5876</v>
      </c>
    </row>
    <row r="171" spans="1:69" x14ac:dyDescent="0.2">
      <c r="F171">
        <v>9</v>
      </c>
      <c r="G171">
        <v>21</v>
      </c>
      <c r="H171">
        <v>11</v>
      </c>
      <c r="I171">
        <v>10</v>
      </c>
      <c r="BG171">
        <v>3836</v>
      </c>
    </row>
    <row r="172" spans="1:69" x14ac:dyDescent="0.2">
      <c r="A172" t="s">
        <v>114</v>
      </c>
      <c r="B172" s="1" t="s">
        <v>115</v>
      </c>
      <c r="C172" t="s">
        <v>114</v>
      </c>
      <c r="D172" t="s">
        <v>79</v>
      </c>
      <c r="E172">
        <v>4</v>
      </c>
      <c r="F172">
        <v>33</v>
      </c>
      <c r="G172">
        <v>45</v>
      </c>
      <c r="I172">
        <v>45</v>
      </c>
      <c r="J172">
        <v>0.72</v>
      </c>
      <c r="K172">
        <v>8</v>
      </c>
      <c r="L172">
        <v>4</v>
      </c>
      <c r="M172" t="s">
        <v>80</v>
      </c>
      <c r="AR172">
        <v>4</v>
      </c>
      <c r="AS172">
        <v>4</v>
      </c>
      <c r="AT172">
        <v>3</v>
      </c>
      <c r="AU172">
        <v>3</v>
      </c>
      <c r="AV172">
        <v>4</v>
      </c>
      <c r="AW172">
        <v>2</v>
      </c>
      <c r="AX172">
        <v>3</v>
      </c>
      <c r="AY172">
        <v>3</v>
      </c>
      <c r="AZ172">
        <v>4</v>
      </c>
      <c r="BA172">
        <v>4</v>
      </c>
      <c r="BB172">
        <v>57558</v>
      </c>
      <c r="BC172">
        <v>49891</v>
      </c>
      <c r="BD172">
        <v>20891</v>
      </c>
      <c r="BE172">
        <v>33255</v>
      </c>
      <c r="BF172">
        <v>45052</v>
      </c>
      <c r="BH172">
        <v>9826</v>
      </c>
      <c r="BI172">
        <v>3151</v>
      </c>
      <c r="BJ172">
        <v>2326</v>
      </c>
      <c r="BK172">
        <v>1865</v>
      </c>
      <c r="BL172">
        <v>1032</v>
      </c>
      <c r="BM172">
        <v>11421</v>
      </c>
      <c r="BN172">
        <v>2849</v>
      </c>
      <c r="BO172">
        <v>1665</v>
      </c>
      <c r="BP172">
        <v>1153</v>
      </c>
      <c r="BQ172">
        <v>4094</v>
      </c>
    </row>
    <row r="173" spans="1:69" x14ac:dyDescent="0.2">
      <c r="F173">
        <v>30</v>
      </c>
      <c r="G173">
        <v>42</v>
      </c>
      <c r="I173">
        <v>42</v>
      </c>
      <c r="M173" t="s">
        <v>81</v>
      </c>
      <c r="AH173">
        <v>2</v>
      </c>
      <c r="AI173">
        <v>2</v>
      </c>
      <c r="AJ173" t="s">
        <v>1357</v>
      </c>
      <c r="AK173" t="s">
        <v>1357</v>
      </c>
      <c r="AL173">
        <v>3</v>
      </c>
      <c r="AM173" t="s">
        <v>1357</v>
      </c>
      <c r="AN173" t="s">
        <v>1357</v>
      </c>
      <c r="AO173" t="s">
        <v>1357</v>
      </c>
      <c r="AP173">
        <v>3</v>
      </c>
      <c r="AQ173" t="s">
        <v>1357</v>
      </c>
    </row>
    <row r="174" spans="1:69" x14ac:dyDescent="0.2">
      <c r="F174">
        <v>12</v>
      </c>
      <c r="G174">
        <v>24</v>
      </c>
      <c r="I174">
        <v>24</v>
      </c>
      <c r="M174" t="s">
        <v>82</v>
      </c>
      <c r="AH174">
        <v>2</v>
      </c>
      <c r="AI174">
        <v>2</v>
      </c>
      <c r="AJ174" t="s">
        <v>1357</v>
      </c>
      <c r="AK174" t="s">
        <v>1357</v>
      </c>
      <c r="AL174">
        <v>2</v>
      </c>
      <c r="AM174" t="s">
        <v>1357</v>
      </c>
      <c r="AN174" t="s">
        <v>1357</v>
      </c>
      <c r="AO174" t="s">
        <v>1357</v>
      </c>
      <c r="AP174">
        <v>3</v>
      </c>
      <c r="AQ174" t="s">
        <v>1357</v>
      </c>
    </row>
    <row r="175" spans="1:69" x14ac:dyDescent="0.2">
      <c r="F175">
        <v>3</v>
      </c>
      <c r="G175">
        <v>15</v>
      </c>
      <c r="I175">
        <v>15</v>
      </c>
      <c r="M175" t="s">
        <v>83</v>
      </c>
      <c r="N175">
        <v>3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  <c r="V175">
        <v>3</v>
      </c>
      <c r="W175">
        <v>2</v>
      </c>
      <c r="X175">
        <v>2</v>
      </c>
      <c r="Y175">
        <v>4</v>
      </c>
      <c r="Z175">
        <v>1</v>
      </c>
      <c r="AA175">
        <v>2</v>
      </c>
      <c r="AB175">
        <v>1</v>
      </c>
      <c r="AC175">
        <v>2</v>
      </c>
      <c r="AD175">
        <v>4</v>
      </c>
      <c r="AE175">
        <v>1</v>
      </c>
      <c r="AF175">
        <v>2</v>
      </c>
      <c r="AG175">
        <v>1</v>
      </c>
    </row>
    <row r="176" spans="1:69" x14ac:dyDescent="0.2">
      <c r="F176">
        <v>27</v>
      </c>
      <c r="G176">
        <v>39</v>
      </c>
      <c r="I176">
        <v>39</v>
      </c>
      <c r="M176" t="s">
        <v>84</v>
      </c>
      <c r="N176">
        <v>3</v>
      </c>
      <c r="O176">
        <v>1</v>
      </c>
      <c r="P176">
        <v>2</v>
      </c>
      <c r="Q176">
        <v>1</v>
      </c>
      <c r="R176">
        <v>3</v>
      </c>
      <c r="S176">
        <v>1</v>
      </c>
      <c r="T176">
        <v>1</v>
      </c>
      <c r="U176">
        <v>1</v>
      </c>
      <c r="V176">
        <v>3</v>
      </c>
      <c r="W176">
        <v>2</v>
      </c>
      <c r="X176">
        <v>2</v>
      </c>
      <c r="Y176">
        <v>3</v>
      </c>
      <c r="Z176">
        <v>1</v>
      </c>
      <c r="AA176">
        <v>2</v>
      </c>
      <c r="AB176">
        <v>1</v>
      </c>
      <c r="AC176">
        <v>3</v>
      </c>
      <c r="AD176">
        <v>3</v>
      </c>
      <c r="AE176">
        <v>1</v>
      </c>
      <c r="AF176">
        <v>2</v>
      </c>
      <c r="AG176">
        <v>1</v>
      </c>
    </row>
    <row r="177" spans="1:69" x14ac:dyDescent="0.2">
      <c r="F177">
        <v>33</v>
      </c>
      <c r="G177">
        <v>45</v>
      </c>
      <c r="I177">
        <v>45</v>
      </c>
    </row>
    <row r="178" spans="1:69" x14ac:dyDescent="0.2">
      <c r="F178">
        <v>36</v>
      </c>
      <c r="G178">
        <v>48</v>
      </c>
      <c r="I178">
        <v>48</v>
      </c>
    </row>
    <row r="179" spans="1:69" x14ac:dyDescent="0.2">
      <c r="F179">
        <v>33</v>
      </c>
      <c r="G179">
        <v>45</v>
      </c>
      <c r="I179">
        <v>45</v>
      </c>
    </row>
    <row r="180" spans="1:69" x14ac:dyDescent="0.2">
      <c r="F180">
        <v>24</v>
      </c>
      <c r="G180">
        <v>36</v>
      </c>
      <c r="I180">
        <v>36</v>
      </c>
    </row>
    <row r="181" spans="1:69" x14ac:dyDescent="0.2">
      <c r="F181">
        <v>9</v>
      </c>
      <c r="G181">
        <v>21</v>
      </c>
      <c r="I181">
        <v>21</v>
      </c>
    </row>
    <row r="182" spans="1:69" x14ac:dyDescent="0.2">
      <c r="A182" t="s">
        <v>116</v>
      </c>
      <c r="B182" s="1" t="s">
        <v>117</v>
      </c>
      <c r="C182" t="s">
        <v>116</v>
      </c>
      <c r="D182" t="s">
        <v>89</v>
      </c>
      <c r="E182">
        <v>6</v>
      </c>
      <c r="F182">
        <v>33</v>
      </c>
      <c r="G182">
        <v>45</v>
      </c>
      <c r="H182">
        <v>22</v>
      </c>
      <c r="I182">
        <v>23</v>
      </c>
      <c r="J182">
        <v>0.41</v>
      </c>
      <c r="K182">
        <v>8</v>
      </c>
      <c r="L182">
        <v>2</v>
      </c>
      <c r="M182" t="s">
        <v>80</v>
      </c>
      <c r="AR182">
        <v>4</v>
      </c>
      <c r="AS182">
        <v>3</v>
      </c>
      <c r="AT182">
        <v>0</v>
      </c>
      <c r="AU182">
        <v>4</v>
      </c>
      <c r="AV182">
        <v>4</v>
      </c>
      <c r="AW182">
        <v>1</v>
      </c>
      <c r="AX182">
        <v>1</v>
      </c>
      <c r="AY182">
        <v>4</v>
      </c>
      <c r="AZ182">
        <v>4</v>
      </c>
      <c r="BA182">
        <v>3</v>
      </c>
      <c r="BB182">
        <v>63092</v>
      </c>
      <c r="BC182">
        <v>47612</v>
      </c>
      <c r="BD182">
        <v>64424</v>
      </c>
      <c r="BE182">
        <v>127433</v>
      </c>
      <c r="BF182">
        <v>17405</v>
      </c>
      <c r="BG182">
        <v>17306</v>
      </c>
    </row>
    <row r="183" spans="1:69" x14ac:dyDescent="0.2">
      <c r="F183">
        <v>30</v>
      </c>
      <c r="G183">
        <v>42</v>
      </c>
      <c r="H183">
        <v>21</v>
      </c>
      <c r="I183">
        <v>21</v>
      </c>
      <c r="M183" t="s">
        <v>81</v>
      </c>
      <c r="AH183">
        <v>2</v>
      </c>
      <c r="AI183">
        <v>2</v>
      </c>
      <c r="AJ183" t="s">
        <v>1358</v>
      </c>
      <c r="AK183" t="s">
        <v>1357</v>
      </c>
      <c r="AL183">
        <v>3</v>
      </c>
      <c r="AM183" t="s">
        <v>1357</v>
      </c>
      <c r="AN183" t="s">
        <v>1357</v>
      </c>
      <c r="AO183" t="s">
        <v>1357</v>
      </c>
      <c r="AP183">
        <v>2</v>
      </c>
      <c r="AQ183" t="s">
        <v>1357</v>
      </c>
      <c r="BG183">
        <v>9629</v>
      </c>
    </row>
    <row r="184" spans="1:69" x14ac:dyDescent="0.2">
      <c r="F184">
        <v>12</v>
      </c>
      <c r="G184">
        <v>24</v>
      </c>
      <c r="H184">
        <v>5</v>
      </c>
      <c r="I184">
        <v>19</v>
      </c>
      <c r="M184" t="s">
        <v>82</v>
      </c>
      <c r="AH184">
        <v>3</v>
      </c>
      <c r="AI184">
        <v>2</v>
      </c>
      <c r="AJ184" t="s">
        <v>1357</v>
      </c>
      <c r="AK184" t="s">
        <v>1357</v>
      </c>
      <c r="AL184">
        <v>3</v>
      </c>
      <c r="AM184" t="s">
        <v>1357</v>
      </c>
      <c r="AN184" t="s">
        <v>1357</v>
      </c>
      <c r="AO184" t="s">
        <v>1357</v>
      </c>
      <c r="AP184">
        <v>2</v>
      </c>
      <c r="AQ184" t="s">
        <v>1357</v>
      </c>
      <c r="BG184">
        <v>8442</v>
      </c>
    </row>
    <row r="185" spans="1:69" x14ac:dyDescent="0.2">
      <c r="F185">
        <v>3</v>
      </c>
      <c r="G185">
        <v>15</v>
      </c>
      <c r="H185">
        <v>0</v>
      </c>
      <c r="I185">
        <v>15</v>
      </c>
      <c r="M185" t="s">
        <v>83</v>
      </c>
      <c r="N185">
        <v>4</v>
      </c>
      <c r="O185">
        <v>1</v>
      </c>
      <c r="P185">
        <v>2</v>
      </c>
      <c r="Q185">
        <v>1</v>
      </c>
      <c r="R185">
        <v>3</v>
      </c>
      <c r="S185">
        <v>1</v>
      </c>
      <c r="T185">
        <v>1</v>
      </c>
      <c r="U185">
        <v>2</v>
      </c>
      <c r="V185">
        <v>3</v>
      </c>
      <c r="W185">
        <v>1</v>
      </c>
      <c r="X185">
        <v>2</v>
      </c>
      <c r="Y185">
        <v>3</v>
      </c>
      <c r="Z185">
        <v>1</v>
      </c>
      <c r="AA185">
        <v>1</v>
      </c>
      <c r="AB185">
        <v>1</v>
      </c>
      <c r="AC185">
        <v>1</v>
      </c>
      <c r="AD185">
        <v>4</v>
      </c>
      <c r="AE185">
        <v>2</v>
      </c>
      <c r="AF185">
        <v>3</v>
      </c>
      <c r="AG185">
        <v>1</v>
      </c>
      <c r="BG185">
        <v>4124</v>
      </c>
    </row>
    <row r="186" spans="1:69" x14ac:dyDescent="0.2">
      <c r="F186">
        <v>27</v>
      </c>
      <c r="G186">
        <v>39</v>
      </c>
      <c r="H186">
        <v>15</v>
      </c>
      <c r="I186">
        <v>24</v>
      </c>
      <c r="M186" t="s">
        <v>84</v>
      </c>
      <c r="N186">
        <v>4</v>
      </c>
      <c r="O186">
        <v>1</v>
      </c>
      <c r="P186">
        <v>4</v>
      </c>
      <c r="Q186">
        <v>1</v>
      </c>
      <c r="R186">
        <v>4</v>
      </c>
      <c r="S186">
        <v>1</v>
      </c>
      <c r="T186">
        <v>1</v>
      </c>
      <c r="U186">
        <v>1</v>
      </c>
      <c r="V186">
        <v>4</v>
      </c>
      <c r="W186">
        <v>4</v>
      </c>
      <c r="X186">
        <v>1</v>
      </c>
      <c r="Y186">
        <v>4</v>
      </c>
      <c r="Z186">
        <v>1</v>
      </c>
      <c r="AA186">
        <v>3</v>
      </c>
      <c r="AB186">
        <v>1</v>
      </c>
      <c r="AC186">
        <v>3</v>
      </c>
      <c r="AD186">
        <v>3</v>
      </c>
      <c r="AE186">
        <v>2</v>
      </c>
      <c r="AF186">
        <v>3</v>
      </c>
      <c r="AG186">
        <v>1</v>
      </c>
      <c r="BG186">
        <v>5170</v>
      </c>
    </row>
    <row r="187" spans="1:69" x14ac:dyDescent="0.2">
      <c r="F187">
        <v>33</v>
      </c>
      <c r="G187">
        <v>45</v>
      </c>
      <c r="H187">
        <v>22</v>
      </c>
      <c r="I187">
        <v>23</v>
      </c>
      <c r="BG187">
        <v>5276</v>
      </c>
    </row>
    <row r="188" spans="1:69" x14ac:dyDescent="0.2">
      <c r="F188">
        <v>36</v>
      </c>
      <c r="G188">
        <v>48</v>
      </c>
      <c r="H188">
        <v>24</v>
      </c>
      <c r="I188">
        <v>24</v>
      </c>
      <c r="BG188">
        <v>5484</v>
      </c>
    </row>
    <row r="189" spans="1:69" x14ac:dyDescent="0.2">
      <c r="F189">
        <v>33</v>
      </c>
      <c r="G189">
        <v>45</v>
      </c>
      <c r="H189">
        <v>22</v>
      </c>
      <c r="I189">
        <v>23</v>
      </c>
      <c r="BG189">
        <v>5473</v>
      </c>
    </row>
    <row r="190" spans="1:69" x14ac:dyDescent="0.2">
      <c r="F190">
        <v>24</v>
      </c>
      <c r="G190">
        <v>36</v>
      </c>
      <c r="H190">
        <v>18</v>
      </c>
      <c r="I190">
        <v>18</v>
      </c>
      <c r="BG190">
        <v>22828</v>
      </c>
    </row>
    <row r="191" spans="1:69" x14ac:dyDescent="0.2">
      <c r="F191">
        <v>9</v>
      </c>
      <c r="G191">
        <v>21</v>
      </c>
      <c r="H191">
        <v>5</v>
      </c>
      <c r="I191">
        <v>16</v>
      </c>
      <c r="BG191">
        <v>5954</v>
      </c>
    </row>
    <row r="192" spans="1:69" x14ac:dyDescent="0.2">
      <c r="A192" t="s">
        <v>118</v>
      </c>
      <c r="B192" s="1" t="s">
        <v>119</v>
      </c>
      <c r="C192" t="s">
        <v>118</v>
      </c>
      <c r="D192" t="s">
        <v>79</v>
      </c>
      <c r="E192">
        <v>8</v>
      </c>
      <c r="F192">
        <v>12</v>
      </c>
      <c r="G192">
        <v>24</v>
      </c>
      <c r="I192">
        <v>24</v>
      </c>
      <c r="J192">
        <v>0.72</v>
      </c>
      <c r="K192">
        <v>8</v>
      </c>
      <c r="L192">
        <v>0</v>
      </c>
      <c r="M192" t="s">
        <v>80</v>
      </c>
      <c r="AR192">
        <v>4</v>
      </c>
      <c r="AS192">
        <v>4</v>
      </c>
      <c r="AT192">
        <v>1</v>
      </c>
      <c r="AU192">
        <v>5</v>
      </c>
      <c r="AV192">
        <v>4</v>
      </c>
      <c r="AW192">
        <v>0</v>
      </c>
      <c r="AX192">
        <v>5</v>
      </c>
      <c r="AY192">
        <v>3</v>
      </c>
      <c r="AZ192">
        <v>4</v>
      </c>
      <c r="BA192">
        <v>5</v>
      </c>
      <c r="BB192">
        <v>32178</v>
      </c>
      <c r="BC192">
        <v>36378</v>
      </c>
      <c r="BD192">
        <v>21304</v>
      </c>
      <c r="BE192">
        <v>29038</v>
      </c>
      <c r="BF192">
        <v>27604</v>
      </c>
      <c r="BH192">
        <v>10320</v>
      </c>
      <c r="BI192">
        <v>6958</v>
      </c>
      <c r="BJ192">
        <v>3850</v>
      </c>
      <c r="BK192">
        <v>3850</v>
      </c>
      <c r="BL192">
        <v>3079</v>
      </c>
      <c r="BM192">
        <v>3104</v>
      </c>
      <c r="BN192">
        <v>2705</v>
      </c>
      <c r="BO192">
        <v>2572</v>
      </c>
      <c r="BP192">
        <v>2024</v>
      </c>
      <c r="BQ192">
        <v>3331</v>
      </c>
    </row>
    <row r="193" spans="1:69" x14ac:dyDescent="0.2">
      <c r="F193">
        <v>33</v>
      </c>
      <c r="G193">
        <v>45</v>
      </c>
      <c r="I193">
        <v>45</v>
      </c>
      <c r="M193" t="s">
        <v>81</v>
      </c>
      <c r="AH193">
        <v>2</v>
      </c>
      <c r="AI193">
        <v>2</v>
      </c>
      <c r="AJ193" t="s">
        <v>1357</v>
      </c>
      <c r="AK193" t="s">
        <v>1357</v>
      </c>
      <c r="AL193">
        <v>2</v>
      </c>
      <c r="AM193" t="s">
        <v>1357</v>
      </c>
      <c r="AN193" t="s">
        <v>1357</v>
      </c>
      <c r="AO193" t="s">
        <v>1357</v>
      </c>
      <c r="AP193">
        <v>1</v>
      </c>
      <c r="AQ193" t="s">
        <v>1357</v>
      </c>
    </row>
    <row r="194" spans="1:69" x14ac:dyDescent="0.2">
      <c r="F194">
        <v>30</v>
      </c>
      <c r="G194">
        <v>42</v>
      </c>
      <c r="I194">
        <v>42</v>
      </c>
      <c r="M194" t="s">
        <v>82</v>
      </c>
      <c r="AH194">
        <v>2</v>
      </c>
      <c r="AI194">
        <v>2</v>
      </c>
      <c r="AJ194" t="s">
        <v>1357</v>
      </c>
      <c r="AK194" t="s">
        <v>1357</v>
      </c>
      <c r="AL194">
        <v>2</v>
      </c>
      <c r="AM194" t="s">
        <v>1357</v>
      </c>
      <c r="AN194" t="s">
        <v>1357</v>
      </c>
      <c r="AO194" t="s">
        <v>1357</v>
      </c>
      <c r="AP194">
        <v>2</v>
      </c>
      <c r="AQ194" t="s">
        <v>1357</v>
      </c>
    </row>
    <row r="195" spans="1:69" x14ac:dyDescent="0.2">
      <c r="F195">
        <v>27</v>
      </c>
      <c r="G195">
        <v>39</v>
      </c>
      <c r="I195">
        <v>39</v>
      </c>
      <c r="M195" t="s">
        <v>83</v>
      </c>
      <c r="N195">
        <v>4</v>
      </c>
      <c r="O195">
        <v>1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  <c r="V195">
        <v>3</v>
      </c>
      <c r="W195">
        <v>2</v>
      </c>
      <c r="X195">
        <v>1</v>
      </c>
      <c r="Y195">
        <v>4</v>
      </c>
      <c r="Z195">
        <v>1</v>
      </c>
      <c r="AA195">
        <v>2</v>
      </c>
      <c r="AB195">
        <v>1</v>
      </c>
      <c r="AC195">
        <v>3</v>
      </c>
      <c r="AD195">
        <v>5</v>
      </c>
      <c r="AE195">
        <v>1</v>
      </c>
      <c r="AF195">
        <v>3</v>
      </c>
      <c r="AG195">
        <v>1</v>
      </c>
    </row>
    <row r="196" spans="1:69" x14ac:dyDescent="0.2">
      <c r="F196">
        <v>3</v>
      </c>
      <c r="G196">
        <v>15</v>
      </c>
      <c r="I196">
        <v>15</v>
      </c>
      <c r="M196" t="s">
        <v>84</v>
      </c>
      <c r="N196">
        <v>4</v>
      </c>
      <c r="O196">
        <v>1</v>
      </c>
      <c r="P196">
        <v>3</v>
      </c>
      <c r="Q196">
        <v>1</v>
      </c>
      <c r="R196">
        <v>3</v>
      </c>
      <c r="S196">
        <v>1</v>
      </c>
      <c r="T196">
        <v>1</v>
      </c>
      <c r="U196">
        <v>1</v>
      </c>
      <c r="V196">
        <v>3</v>
      </c>
      <c r="W196">
        <v>4</v>
      </c>
      <c r="X196">
        <v>1</v>
      </c>
      <c r="Y196">
        <v>4</v>
      </c>
      <c r="Z196">
        <v>1</v>
      </c>
      <c r="AA196">
        <v>2</v>
      </c>
      <c r="AB196">
        <v>1</v>
      </c>
      <c r="AC196">
        <v>3</v>
      </c>
      <c r="AD196">
        <v>5</v>
      </c>
      <c r="AE196">
        <v>1</v>
      </c>
      <c r="AF196">
        <v>4</v>
      </c>
      <c r="AG196">
        <v>1</v>
      </c>
    </row>
    <row r="197" spans="1:69" x14ac:dyDescent="0.2">
      <c r="F197">
        <v>33</v>
      </c>
      <c r="G197">
        <v>45</v>
      </c>
      <c r="I197">
        <v>45</v>
      </c>
    </row>
    <row r="198" spans="1:69" x14ac:dyDescent="0.2">
      <c r="F198">
        <v>24</v>
      </c>
      <c r="G198">
        <v>36</v>
      </c>
      <c r="I198">
        <v>36</v>
      </c>
    </row>
    <row r="199" spans="1:69" x14ac:dyDescent="0.2">
      <c r="F199">
        <v>9</v>
      </c>
      <c r="G199">
        <v>21</v>
      </c>
      <c r="I199">
        <v>21</v>
      </c>
    </row>
    <row r="200" spans="1:69" x14ac:dyDescent="0.2">
      <c r="F200">
        <v>36</v>
      </c>
      <c r="G200">
        <v>48</v>
      </c>
      <c r="I200">
        <v>48</v>
      </c>
    </row>
    <row r="201" spans="1:69" x14ac:dyDescent="0.2">
      <c r="F201">
        <v>33</v>
      </c>
      <c r="G201">
        <v>45</v>
      </c>
      <c r="I201">
        <v>45</v>
      </c>
    </row>
    <row r="202" spans="1:69" x14ac:dyDescent="0.2">
      <c r="A202" t="s">
        <v>120</v>
      </c>
      <c r="B202" s="1" t="s">
        <v>121</v>
      </c>
      <c r="C202" t="s">
        <v>120</v>
      </c>
      <c r="D202" t="s">
        <v>79</v>
      </c>
      <c r="E202">
        <v>6</v>
      </c>
      <c r="F202">
        <v>36</v>
      </c>
      <c r="G202">
        <v>48</v>
      </c>
      <c r="I202">
        <v>48</v>
      </c>
      <c r="J202">
        <v>0.72</v>
      </c>
      <c r="K202">
        <v>8</v>
      </c>
      <c r="L202">
        <v>2</v>
      </c>
      <c r="M202" t="s">
        <v>80</v>
      </c>
      <c r="AR202">
        <v>4</v>
      </c>
      <c r="AS202">
        <v>3</v>
      </c>
      <c r="AT202">
        <v>1</v>
      </c>
      <c r="AU202">
        <v>4</v>
      </c>
      <c r="AV202">
        <v>4</v>
      </c>
      <c r="AW202">
        <v>1</v>
      </c>
      <c r="AX202">
        <v>4</v>
      </c>
      <c r="AY202">
        <v>1</v>
      </c>
      <c r="AZ202">
        <v>4</v>
      </c>
      <c r="BA202">
        <v>4</v>
      </c>
      <c r="BB202">
        <v>37667</v>
      </c>
      <c r="BC202">
        <v>35118</v>
      </c>
      <c r="BD202">
        <v>45790</v>
      </c>
      <c r="BE202">
        <v>32668</v>
      </c>
      <c r="BF202">
        <v>17025</v>
      </c>
      <c r="BH202">
        <v>10186</v>
      </c>
      <c r="BI202">
        <v>6968</v>
      </c>
      <c r="BJ202">
        <v>8254</v>
      </c>
      <c r="BK202">
        <v>10015</v>
      </c>
      <c r="BL202">
        <v>7053</v>
      </c>
      <c r="BM202">
        <v>6288</v>
      </c>
      <c r="BN202">
        <v>4863</v>
      </c>
      <c r="BO202">
        <v>5327</v>
      </c>
      <c r="BP202">
        <v>12329</v>
      </c>
      <c r="BQ202">
        <v>4856</v>
      </c>
    </row>
    <row r="203" spans="1:69" x14ac:dyDescent="0.2">
      <c r="F203">
        <v>33</v>
      </c>
      <c r="G203">
        <v>45</v>
      </c>
      <c r="I203">
        <v>45</v>
      </c>
      <c r="M203" t="s">
        <v>81</v>
      </c>
      <c r="AH203">
        <v>3</v>
      </c>
      <c r="AI203">
        <v>2</v>
      </c>
      <c r="AJ203" t="s">
        <v>1355</v>
      </c>
      <c r="AK203" t="s">
        <v>1357</v>
      </c>
      <c r="AL203">
        <v>3</v>
      </c>
      <c r="AM203" t="s">
        <v>1357</v>
      </c>
      <c r="AN203" t="s">
        <v>1357</v>
      </c>
      <c r="AO203" t="s">
        <v>1357</v>
      </c>
      <c r="AP203">
        <v>2</v>
      </c>
      <c r="AQ203" t="s">
        <v>1358</v>
      </c>
    </row>
    <row r="204" spans="1:69" x14ac:dyDescent="0.2">
      <c r="F204">
        <v>24</v>
      </c>
      <c r="G204">
        <v>36</v>
      </c>
      <c r="I204">
        <v>36</v>
      </c>
      <c r="M204" t="s">
        <v>82</v>
      </c>
      <c r="AH204">
        <v>3</v>
      </c>
      <c r="AI204">
        <v>3</v>
      </c>
      <c r="AJ204" t="s">
        <v>1357</v>
      </c>
      <c r="AK204" t="s">
        <v>1357</v>
      </c>
      <c r="AL204">
        <v>3</v>
      </c>
      <c r="AM204" t="s">
        <v>1357</v>
      </c>
      <c r="AN204" t="s">
        <v>1357</v>
      </c>
      <c r="AO204" t="s">
        <v>1357</v>
      </c>
      <c r="AP204">
        <v>2</v>
      </c>
      <c r="AQ204" t="s">
        <v>1358</v>
      </c>
    </row>
    <row r="205" spans="1:69" x14ac:dyDescent="0.2">
      <c r="F205">
        <v>9</v>
      </c>
      <c r="G205">
        <v>21</v>
      </c>
      <c r="I205">
        <v>21</v>
      </c>
      <c r="M205" t="s">
        <v>83</v>
      </c>
      <c r="N205">
        <v>3</v>
      </c>
      <c r="O205">
        <v>1</v>
      </c>
      <c r="P205">
        <v>2</v>
      </c>
      <c r="Q205">
        <v>1</v>
      </c>
      <c r="R205">
        <v>2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3</v>
      </c>
      <c r="Y205">
        <v>3</v>
      </c>
      <c r="Z205">
        <v>1</v>
      </c>
      <c r="AA205">
        <v>1</v>
      </c>
      <c r="AB205">
        <v>2</v>
      </c>
      <c r="AC205">
        <v>2</v>
      </c>
      <c r="AD205">
        <v>3</v>
      </c>
      <c r="AE205">
        <v>2</v>
      </c>
      <c r="AF205">
        <v>2</v>
      </c>
      <c r="AG205">
        <v>1</v>
      </c>
    </row>
    <row r="206" spans="1:69" x14ac:dyDescent="0.2">
      <c r="F206">
        <v>33</v>
      </c>
      <c r="G206">
        <v>45</v>
      </c>
      <c r="I206">
        <v>45</v>
      </c>
      <c r="M206" t="s">
        <v>84</v>
      </c>
      <c r="N206">
        <v>4</v>
      </c>
      <c r="O206">
        <v>1</v>
      </c>
      <c r="P206">
        <v>3</v>
      </c>
      <c r="Q206">
        <v>1</v>
      </c>
      <c r="R206">
        <v>3</v>
      </c>
      <c r="S206">
        <v>1</v>
      </c>
      <c r="T206">
        <v>1</v>
      </c>
      <c r="U206">
        <v>1</v>
      </c>
      <c r="V206">
        <v>3</v>
      </c>
      <c r="W206">
        <v>1</v>
      </c>
      <c r="X206">
        <v>2</v>
      </c>
      <c r="Y206">
        <v>4</v>
      </c>
      <c r="Z206">
        <v>1</v>
      </c>
      <c r="AA206">
        <v>2</v>
      </c>
      <c r="AB206">
        <v>1</v>
      </c>
      <c r="AC206">
        <v>3</v>
      </c>
      <c r="AD206">
        <v>4</v>
      </c>
      <c r="AE206">
        <v>1</v>
      </c>
      <c r="AF206">
        <v>2</v>
      </c>
      <c r="AG206">
        <v>1</v>
      </c>
    </row>
    <row r="207" spans="1:69" x14ac:dyDescent="0.2">
      <c r="F207">
        <v>27</v>
      </c>
      <c r="G207">
        <v>39</v>
      </c>
      <c r="I207">
        <v>39</v>
      </c>
    </row>
    <row r="208" spans="1:69" x14ac:dyDescent="0.2">
      <c r="F208">
        <v>3</v>
      </c>
      <c r="G208">
        <v>15</v>
      </c>
      <c r="I208">
        <v>15</v>
      </c>
    </row>
    <row r="209" spans="1:69" x14ac:dyDescent="0.2">
      <c r="F209">
        <v>33</v>
      </c>
      <c r="G209">
        <v>45</v>
      </c>
      <c r="I209">
        <v>45</v>
      </c>
    </row>
    <row r="210" spans="1:69" x14ac:dyDescent="0.2">
      <c r="F210">
        <v>12</v>
      </c>
      <c r="G210">
        <v>24</v>
      </c>
      <c r="I210">
        <v>24</v>
      </c>
    </row>
    <row r="211" spans="1:69" x14ac:dyDescent="0.2">
      <c r="F211">
        <v>30</v>
      </c>
      <c r="G211">
        <v>42</v>
      </c>
      <c r="I211">
        <v>42</v>
      </c>
    </row>
    <row r="212" spans="1:69" x14ac:dyDescent="0.2">
      <c r="A212" t="s">
        <v>122</v>
      </c>
      <c r="B212" s="1" t="s">
        <v>123</v>
      </c>
      <c r="C212" t="s">
        <v>122</v>
      </c>
      <c r="D212" t="s">
        <v>79</v>
      </c>
      <c r="E212">
        <v>6</v>
      </c>
      <c r="F212">
        <v>12</v>
      </c>
      <c r="G212">
        <v>24</v>
      </c>
      <c r="I212">
        <v>24</v>
      </c>
      <c r="J212">
        <v>0.72</v>
      </c>
      <c r="K212">
        <v>8</v>
      </c>
      <c r="L212">
        <v>2</v>
      </c>
      <c r="M212" t="s">
        <v>80</v>
      </c>
      <c r="AR212">
        <v>3</v>
      </c>
      <c r="AS212">
        <v>2</v>
      </c>
      <c r="AT212">
        <v>2</v>
      </c>
      <c r="AU212">
        <v>3</v>
      </c>
      <c r="AV212">
        <v>4</v>
      </c>
      <c r="AW212">
        <v>1</v>
      </c>
      <c r="AX212">
        <v>2</v>
      </c>
      <c r="AY212">
        <v>0</v>
      </c>
      <c r="AZ212">
        <v>3</v>
      </c>
      <c r="BA212">
        <v>4</v>
      </c>
      <c r="BB212">
        <v>38433</v>
      </c>
      <c r="BC212">
        <v>29460</v>
      </c>
      <c r="BD212">
        <v>16092</v>
      </c>
      <c r="BE212">
        <v>24390</v>
      </c>
      <c r="BF212">
        <v>13898</v>
      </c>
      <c r="BH212">
        <v>9534</v>
      </c>
      <c r="BI212">
        <v>8389</v>
      </c>
      <c r="BJ212">
        <v>4409</v>
      </c>
      <c r="BK212">
        <v>9383</v>
      </c>
      <c r="BL212">
        <v>4690</v>
      </c>
      <c r="BM212">
        <v>2971</v>
      </c>
      <c r="BN212">
        <v>2501</v>
      </c>
      <c r="BO212">
        <v>2526</v>
      </c>
      <c r="BP212">
        <v>4778</v>
      </c>
      <c r="BQ212">
        <v>2034</v>
      </c>
    </row>
    <row r="213" spans="1:69" x14ac:dyDescent="0.2">
      <c r="F213">
        <v>33</v>
      </c>
      <c r="G213">
        <v>45</v>
      </c>
      <c r="I213">
        <v>45</v>
      </c>
      <c r="M213" t="s">
        <v>81</v>
      </c>
      <c r="AH213">
        <v>2</v>
      </c>
      <c r="AI213">
        <v>2</v>
      </c>
      <c r="AJ213" t="s">
        <v>1357</v>
      </c>
      <c r="AK213" t="s">
        <v>1357</v>
      </c>
      <c r="AL213">
        <v>2</v>
      </c>
      <c r="AM213" t="s">
        <v>1357</v>
      </c>
      <c r="AN213" t="s">
        <v>1357</v>
      </c>
      <c r="AO213" t="s">
        <v>1358</v>
      </c>
      <c r="AP213">
        <v>2</v>
      </c>
      <c r="AQ213" t="s">
        <v>1357</v>
      </c>
    </row>
    <row r="214" spans="1:69" x14ac:dyDescent="0.2">
      <c r="F214">
        <v>30</v>
      </c>
      <c r="G214">
        <v>42</v>
      </c>
      <c r="I214">
        <v>42</v>
      </c>
      <c r="M214" t="s">
        <v>82</v>
      </c>
      <c r="AH214">
        <v>3</v>
      </c>
      <c r="AI214">
        <v>2</v>
      </c>
      <c r="AJ214" t="s">
        <v>1357</v>
      </c>
      <c r="AK214" t="s">
        <v>1357</v>
      </c>
      <c r="AL214">
        <v>2</v>
      </c>
      <c r="AM214" t="s">
        <v>1357</v>
      </c>
      <c r="AN214" t="s">
        <v>1357</v>
      </c>
      <c r="AO214" t="s">
        <v>1358</v>
      </c>
      <c r="AP214">
        <v>2</v>
      </c>
      <c r="AQ214" t="s">
        <v>1357</v>
      </c>
    </row>
    <row r="215" spans="1:69" x14ac:dyDescent="0.2">
      <c r="F215">
        <v>27</v>
      </c>
      <c r="G215">
        <v>39</v>
      </c>
      <c r="I215">
        <v>39</v>
      </c>
      <c r="M215" t="s">
        <v>83</v>
      </c>
      <c r="N215">
        <v>2</v>
      </c>
      <c r="O215">
        <v>1</v>
      </c>
      <c r="P215">
        <v>2</v>
      </c>
      <c r="Q215">
        <v>1</v>
      </c>
      <c r="R215">
        <v>3</v>
      </c>
      <c r="S215">
        <v>1</v>
      </c>
      <c r="T215">
        <v>1</v>
      </c>
      <c r="U215">
        <v>1</v>
      </c>
      <c r="V215">
        <v>3</v>
      </c>
      <c r="W215">
        <v>2</v>
      </c>
      <c r="X215">
        <v>1</v>
      </c>
      <c r="Y215">
        <v>2</v>
      </c>
      <c r="Z215">
        <v>1</v>
      </c>
      <c r="AA215">
        <v>2</v>
      </c>
      <c r="AB215">
        <v>1</v>
      </c>
      <c r="AC215">
        <v>3</v>
      </c>
      <c r="AD215">
        <v>2</v>
      </c>
      <c r="AE215">
        <v>1</v>
      </c>
      <c r="AF215">
        <v>3</v>
      </c>
      <c r="AG215">
        <v>1</v>
      </c>
    </row>
    <row r="216" spans="1:69" x14ac:dyDescent="0.2">
      <c r="F216">
        <v>3</v>
      </c>
      <c r="G216">
        <v>15</v>
      </c>
      <c r="I216">
        <v>15</v>
      </c>
      <c r="M216" t="s">
        <v>84</v>
      </c>
      <c r="N216">
        <v>4</v>
      </c>
      <c r="O216">
        <v>1</v>
      </c>
      <c r="P216">
        <v>3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3</v>
      </c>
      <c r="W216">
        <v>2</v>
      </c>
      <c r="X216">
        <v>1</v>
      </c>
      <c r="Y216">
        <v>3</v>
      </c>
      <c r="Z216">
        <v>1</v>
      </c>
      <c r="AA216">
        <v>2</v>
      </c>
      <c r="AB216">
        <v>1</v>
      </c>
      <c r="AC216">
        <v>4</v>
      </c>
      <c r="AD216">
        <v>3</v>
      </c>
      <c r="AE216">
        <v>1</v>
      </c>
      <c r="AF216">
        <v>3</v>
      </c>
      <c r="AG216">
        <v>1</v>
      </c>
    </row>
    <row r="217" spans="1:69" x14ac:dyDescent="0.2">
      <c r="F217">
        <v>33</v>
      </c>
      <c r="G217">
        <v>45</v>
      </c>
      <c r="I217">
        <v>45</v>
      </c>
    </row>
    <row r="218" spans="1:69" x14ac:dyDescent="0.2">
      <c r="F218">
        <v>24</v>
      </c>
      <c r="G218">
        <v>36</v>
      </c>
      <c r="I218">
        <v>36</v>
      </c>
    </row>
    <row r="219" spans="1:69" x14ac:dyDescent="0.2">
      <c r="F219">
        <v>9</v>
      </c>
      <c r="G219">
        <v>21</v>
      </c>
      <c r="I219">
        <v>21</v>
      </c>
    </row>
    <row r="220" spans="1:69" x14ac:dyDescent="0.2">
      <c r="F220">
        <v>36</v>
      </c>
      <c r="G220">
        <v>48</v>
      </c>
      <c r="I220">
        <v>48</v>
      </c>
    </row>
    <row r="221" spans="1:69" x14ac:dyDescent="0.2">
      <c r="F221">
        <v>33</v>
      </c>
      <c r="G221">
        <v>45</v>
      </c>
      <c r="I221">
        <v>45</v>
      </c>
    </row>
    <row r="222" spans="1:69" x14ac:dyDescent="0.2">
      <c r="A222" t="s">
        <v>124</v>
      </c>
      <c r="B222" s="1" t="s">
        <v>125</v>
      </c>
      <c r="C222" t="s">
        <v>124</v>
      </c>
      <c r="D222" t="s">
        <v>79</v>
      </c>
      <c r="E222">
        <v>2</v>
      </c>
      <c r="F222">
        <v>36</v>
      </c>
      <c r="G222">
        <v>48</v>
      </c>
      <c r="I222">
        <v>48</v>
      </c>
      <c r="J222">
        <v>0.72</v>
      </c>
      <c r="K222">
        <v>8</v>
      </c>
      <c r="L222">
        <v>6</v>
      </c>
      <c r="M222" t="s">
        <v>80</v>
      </c>
      <c r="AR222">
        <v>5</v>
      </c>
      <c r="AS222">
        <v>3</v>
      </c>
      <c r="AT222">
        <v>1</v>
      </c>
      <c r="AU222">
        <v>4</v>
      </c>
      <c r="AV222">
        <v>5</v>
      </c>
      <c r="AW222">
        <v>0</v>
      </c>
      <c r="AX222">
        <v>1</v>
      </c>
      <c r="AY222">
        <v>3</v>
      </c>
      <c r="AZ222">
        <v>5</v>
      </c>
      <c r="BA222">
        <v>4</v>
      </c>
      <c r="BB222">
        <v>33810</v>
      </c>
      <c r="BC222">
        <v>39412</v>
      </c>
      <c r="BD222">
        <v>20833</v>
      </c>
      <c r="BE222">
        <v>45885</v>
      </c>
      <c r="BF222">
        <v>21651</v>
      </c>
      <c r="BH222">
        <v>13185</v>
      </c>
      <c r="BI222">
        <v>9315</v>
      </c>
      <c r="BJ222">
        <v>5898</v>
      </c>
      <c r="BK222">
        <v>3040</v>
      </c>
      <c r="BL222">
        <v>4445</v>
      </c>
      <c r="BM222">
        <v>5957</v>
      </c>
      <c r="BN222">
        <v>2477</v>
      </c>
      <c r="BO222">
        <v>6097</v>
      </c>
      <c r="BP222">
        <v>6441</v>
      </c>
      <c r="BQ222">
        <v>3791</v>
      </c>
    </row>
    <row r="223" spans="1:69" x14ac:dyDescent="0.2">
      <c r="F223">
        <v>33</v>
      </c>
      <c r="G223">
        <v>45</v>
      </c>
      <c r="I223">
        <v>45</v>
      </c>
      <c r="M223" t="s">
        <v>81</v>
      </c>
      <c r="AH223">
        <v>3</v>
      </c>
      <c r="AI223">
        <v>3</v>
      </c>
      <c r="AJ223" t="s">
        <v>1355</v>
      </c>
      <c r="AK223" t="s">
        <v>1357</v>
      </c>
      <c r="AL223">
        <v>3</v>
      </c>
      <c r="AM223" t="s">
        <v>1358</v>
      </c>
      <c r="AN223" t="s">
        <v>1355</v>
      </c>
      <c r="AO223" t="s">
        <v>1357</v>
      </c>
      <c r="AP223">
        <v>1</v>
      </c>
      <c r="AQ223" t="s">
        <v>1358</v>
      </c>
    </row>
    <row r="224" spans="1:69" x14ac:dyDescent="0.2">
      <c r="F224">
        <v>24</v>
      </c>
      <c r="G224">
        <v>36</v>
      </c>
      <c r="I224">
        <v>36</v>
      </c>
      <c r="M224" t="s">
        <v>82</v>
      </c>
      <c r="AH224">
        <v>2</v>
      </c>
      <c r="AI224">
        <v>2</v>
      </c>
      <c r="AJ224" t="s">
        <v>1357</v>
      </c>
      <c r="AK224" t="s">
        <v>1357</v>
      </c>
      <c r="AL224">
        <v>1</v>
      </c>
      <c r="AM224" t="s">
        <v>1357</v>
      </c>
      <c r="AN224" t="s">
        <v>1357</v>
      </c>
      <c r="AO224" t="s">
        <v>1355</v>
      </c>
      <c r="AP224">
        <v>1</v>
      </c>
      <c r="AQ224" t="s">
        <v>1357</v>
      </c>
    </row>
    <row r="225" spans="1:69" x14ac:dyDescent="0.2">
      <c r="F225">
        <v>9</v>
      </c>
      <c r="G225">
        <v>21</v>
      </c>
      <c r="I225">
        <v>21</v>
      </c>
      <c r="M225" t="s">
        <v>83</v>
      </c>
      <c r="N225">
        <v>3</v>
      </c>
      <c r="O225">
        <v>1</v>
      </c>
      <c r="P225">
        <v>2</v>
      </c>
      <c r="Q225">
        <v>2</v>
      </c>
      <c r="R225">
        <v>1</v>
      </c>
      <c r="S225">
        <v>1</v>
      </c>
      <c r="T225">
        <v>1</v>
      </c>
      <c r="U225">
        <v>2</v>
      </c>
      <c r="V225">
        <v>2</v>
      </c>
      <c r="W225">
        <v>1</v>
      </c>
      <c r="X225">
        <v>3</v>
      </c>
      <c r="Y225">
        <v>3</v>
      </c>
      <c r="Z225">
        <v>2</v>
      </c>
      <c r="AA225">
        <v>2</v>
      </c>
      <c r="AB225">
        <v>3</v>
      </c>
      <c r="AC225">
        <v>3</v>
      </c>
      <c r="AD225">
        <v>4</v>
      </c>
      <c r="AE225">
        <v>3</v>
      </c>
      <c r="AF225">
        <v>2</v>
      </c>
      <c r="AG225">
        <v>1</v>
      </c>
    </row>
    <row r="226" spans="1:69" x14ac:dyDescent="0.2">
      <c r="F226">
        <v>33</v>
      </c>
      <c r="G226">
        <v>45</v>
      </c>
      <c r="I226">
        <v>45</v>
      </c>
      <c r="M226" t="s">
        <v>84</v>
      </c>
      <c r="N226">
        <v>3</v>
      </c>
      <c r="O226">
        <v>1</v>
      </c>
      <c r="P226">
        <v>4</v>
      </c>
      <c r="Q226">
        <v>1</v>
      </c>
      <c r="R226">
        <v>2</v>
      </c>
      <c r="S226">
        <v>2</v>
      </c>
      <c r="T226">
        <v>1</v>
      </c>
      <c r="U226">
        <v>1</v>
      </c>
      <c r="V226">
        <v>4</v>
      </c>
      <c r="W226">
        <v>2</v>
      </c>
      <c r="X226">
        <v>2</v>
      </c>
      <c r="Y226">
        <v>3</v>
      </c>
      <c r="Z226">
        <v>1</v>
      </c>
      <c r="AA226">
        <v>2</v>
      </c>
      <c r="AB226">
        <v>1</v>
      </c>
      <c r="AC226">
        <v>3</v>
      </c>
      <c r="AD226">
        <v>4</v>
      </c>
      <c r="AE226">
        <v>2</v>
      </c>
      <c r="AF226">
        <v>3</v>
      </c>
      <c r="AG226">
        <v>1</v>
      </c>
    </row>
    <row r="227" spans="1:69" x14ac:dyDescent="0.2">
      <c r="F227">
        <v>27</v>
      </c>
      <c r="G227">
        <v>39</v>
      </c>
      <c r="I227">
        <v>39</v>
      </c>
    </row>
    <row r="228" spans="1:69" x14ac:dyDescent="0.2">
      <c r="F228">
        <v>3</v>
      </c>
      <c r="G228">
        <v>15</v>
      </c>
      <c r="I228">
        <v>15</v>
      </c>
    </row>
    <row r="229" spans="1:69" x14ac:dyDescent="0.2">
      <c r="F229">
        <v>33</v>
      </c>
      <c r="G229">
        <v>45</v>
      </c>
      <c r="I229">
        <v>45</v>
      </c>
    </row>
    <row r="230" spans="1:69" x14ac:dyDescent="0.2">
      <c r="F230">
        <v>12</v>
      </c>
      <c r="G230">
        <v>24</v>
      </c>
      <c r="I230">
        <v>24</v>
      </c>
    </row>
    <row r="231" spans="1:69" x14ac:dyDescent="0.2">
      <c r="F231">
        <v>30</v>
      </c>
      <c r="G231">
        <v>42</v>
      </c>
      <c r="I231">
        <v>42</v>
      </c>
    </row>
    <row r="232" spans="1:69" x14ac:dyDescent="0.2">
      <c r="A232" t="s">
        <v>126</v>
      </c>
      <c r="B232" s="1" t="s">
        <v>127</v>
      </c>
      <c r="C232" t="s">
        <v>126</v>
      </c>
      <c r="D232" t="s">
        <v>79</v>
      </c>
      <c r="E232">
        <v>3</v>
      </c>
      <c r="F232">
        <v>12</v>
      </c>
      <c r="G232">
        <v>24</v>
      </c>
      <c r="I232">
        <v>24</v>
      </c>
      <c r="J232">
        <v>0.72</v>
      </c>
      <c r="K232">
        <v>8</v>
      </c>
      <c r="L232">
        <v>5</v>
      </c>
      <c r="M232" t="s">
        <v>80</v>
      </c>
      <c r="AR232">
        <v>4</v>
      </c>
      <c r="AS232">
        <v>2</v>
      </c>
      <c r="AT232">
        <v>1</v>
      </c>
      <c r="AU232">
        <v>3</v>
      </c>
      <c r="AV232">
        <v>5</v>
      </c>
      <c r="AW232">
        <v>1</v>
      </c>
      <c r="AX232">
        <v>2</v>
      </c>
      <c r="AY232">
        <v>2</v>
      </c>
      <c r="AZ232">
        <v>2</v>
      </c>
      <c r="BA232">
        <v>3</v>
      </c>
      <c r="BB232">
        <v>44835</v>
      </c>
      <c r="BC232">
        <v>46095</v>
      </c>
      <c r="BD232">
        <v>21471</v>
      </c>
      <c r="BE232">
        <v>42444</v>
      </c>
      <c r="BF232">
        <v>22619</v>
      </c>
      <c r="BH232">
        <v>19655</v>
      </c>
      <c r="BI232">
        <v>9913</v>
      </c>
      <c r="BJ232">
        <v>11388</v>
      </c>
      <c r="BK232">
        <v>5867</v>
      </c>
      <c r="BL232">
        <v>5639</v>
      </c>
      <c r="BM232">
        <v>1898</v>
      </c>
      <c r="BN232">
        <v>1063</v>
      </c>
      <c r="BO232">
        <v>1260</v>
      </c>
      <c r="BP232">
        <v>1323</v>
      </c>
      <c r="BQ232">
        <v>1196</v>
      </c>
    </row>
    <row r="233" spans="1:69" x14ac:dyDescent="0.2">
      <c r="F233">
        <v>33</v>
      </c>
      <c r="G233">
        <v>45</v>
      </c>
      <c r="I233">
        <v>45</v>
      </c>
      <c r="M233" t="s">
        <v>81</v>
      </c>
      <c r="AH233">
        <v>2</v>
      </c>
      <c r="AI233">
        <v>3</v>
      </c>
      <c r="AJ233" t="s">
        <v>1357</v>
      </c>
      <c r="AK233" t="s">
        <v>1357</v>
      </c>
      <c r="AL233">
        <v>2</v>
      </c>
      <c r="AM233" t="s">
        <v>1357</v>
      </c>
      <c r="AN233" t="s">
        <v>1357</v>
      </c>
      <c r="AO233" t="s">
        <v>1357</v>
      </c>
      <c r="AP233">
        <v>3</v>
      </c>
      <c r="AQ233" t="s">
        <v>1357</v>
      </c>
    </row>
    <row r="234" spans="1:69" x14ac:dyDescent="0.2">
      <c r="F234">
        <v>30</v>
      </c>
      <c r="G234">
        <v>42</v>
      </c>
      <c r="I234">
        <v>42</v>
      </c>
      <c r="M234" t="s">
        <v>82</v>
      </c>
      <c r="AH234">
        <v>2</v>
      </c>
      <c r="AI234">
        <v>2</v>
      </c>
      <c r="AJ234" t="s">
        <v>1357</v>
      </c>
      <c r="AK234" t="s">
        <v>1357</v>
      </c>
      <c r="AL234">
        <v>2</v>
      </c>
      <c r="AM234" t="s">
        <v>1357</v>
      </c>
      <c r="AN234" t="s">
        <v>1357</v>
      </c>
      <c r="AO234" t="s">
        <v>1357</v>
      </c>
      <c r="AP234">
        <v>2</v>
      </c>
      <c r="AQ234" t="s">
        <v>1357</v>
      </c>
    </row>
    <row r="235" spans="1:69" x14ac:dyDescent="0.2">
      <c r="F235">
        <v>27</v>
      </c>
      <c r="G235">
        <v>39</v>
      </c>
      <c r="I235">
        <v>39</v>
      </c>
      <c r="M235" t="s">
        <v>83</v>
      </c>
      <c r="N235">
        <v>3</v>
      </c>
      <c r="O235">
        <v>1</v>
      </c>
      <c r="P235">
        <v>1</v>
      </c>
      <c r="Q235">
        <v>1</v>
      </c>
      <c r="R235">
        <v>3</v>
      </c>
      <c r="S235">
        <v>1</v>
      </c>
      <c r="T235">
        <v>1</v>
      </c>
      <c r="U235">
        <v>1</v>
      </c>
      <c r="V235">
        <v>2</v>
      </c>
      <c r="W235">
        <v>1</v>
      </c>
      <c r="X235">
        <v>1</v>
      </c>
      <c r="Y235">
        <v>3</v>
      </c>
      <c r="Z235">
        <v>1</v>
      </c>
      <c r="AA235">
        <v>1</v>
      </c>
      <c r="AB235">
        <v>1</v>
      </c>
      <c r="AC235">
        <v>3</v>
      </c>
      <c r="AD235">
        <v>3</v>
      </c>
      <c r="AE235">
        <v>1</v>
      </c>
      <c r="AF235">
        <v>2</v>
      </c>
      <c r="AG235">
        <v>1</v>
      </c>
    </row>
    <row r="236" spans="1:69" x14ac:dyDescent="0.2">
      <c r="F236">
        <v>3</v>
      </c>
      <c r="G236">
        <v>15</v>
      </c>
      <c r="I236">
        <v>15</v>
      </c>
      <c r="M236" t="s">
        <v>84</v>
      </c>
      <c r="N236">
        <v>3</v>
      </c>
      <c r="O236">
        <v>1</v>
      </c>
      <c r="P236">
        <v>2</v>
      </c>
      <c r="Q236">
        <v>1</v>
      </c>
      <c r="R236">
        <v>3</v>
      </c>
      <c r="S236">
        <v>1</v>
      </c>
      <c r="T236">
        <v>1</v>
      </c>
      <c r="U236">
        <v>1</v>
      </c>
      <c r="V236">
        <v>2</v>
      </c>
      <c r="W236">
        <v>1</v>
      </c>
      <c r="X236">
        <v>1</v>
      </c>
      <c r="Y236">
        <v>3</v>
      </c>
      <c r="Z236">
        <v>1</v>
      </c>
      <c r="AA236">
        <v>2</v>
      </c>
      <c r="AB236">
        <v>1</v>
      </c>
      <c r="AC236">
        <v>3</v>
      </c>
      <c r="AD236">
        <v>3</v>
      </c>
      <c r="AE236">
        <v>1</v>
      </c>
      <c r="AF236">
        <v>2</v>
      </c>
      <c r="AG236">
        <v>1</v>
      </c>
    </row>
    <row r="237" spans="1:69" x14ac:dyDescent="0.2">
      <c r="F237">
        <v>33</v>
      </c>
      <c r="G237">
        <v>45</v>
      </c>
      <c r="I237">
        <v>45</v>
      </c>
    </row>
    <row r="238" spans="1:69" x14ac:dyDescent="0.2">
      <c r="F238">
        <v>24</v>
      </c>
      <c r="G238">
        <v>36</v>
      </c>
      <c r="I238">
        <v>36</v>
      </c>
    </row>
    <row r="239" spans="1:69" x14ac:dyDescent="0.2">
      <c r="F239">
        <v>9</v>
      </c>
      <c r="G239">
        <v>21</v>
      </c>
      <c r="I239">
        <v>21</v>
      </c>
    </row>
    <row r="240" spans="1:69" x14ac:dyDescent="0.2">
      <c r="F240">
        <v>36</v>
      </c>
      <c r="G240">
        <v>48</v>
      </c>
      <c r="I240">
        <v>48</v>
      </c>
    </row>
    <row r="241" spans="1:69" x14ac:dyDescent="0.2">
      <c r="F241">
        <v>33</v>
      </c>
      <c r="G241">
        <v>45</v>
      </c>
      <c r="I241">
        <v>45</v>
      </c>
    </row>
    <row r="242" spans="1:69" x14ac:dyDescent="0.2">
      <c r="A242" t="s">
        <v>128</v>
      </c>
      <c r="B242" s="1" t="s">
        <v>129</v>
      </c>
      <c r="C242" t="s">
        <v>128</v>
      </c>
      <c r="D242" t="s">
        <v>89</v>
      </c>
      <c r="E242">
        <v>3</v>
      </c>
      <c r="F242">
        <v>33</v>
      </c>
      <c r="G242">
        <v>45</v>
      </c>
      <c r="H242">
        <v>20</v>
      </c>
      <c r="I242">
        <v>25</v>
      </c>
      <c r="J242">
        <v>0.52</v>
      </c>
      <c r="K242">
        <v>8</v>
      </c>
      <c r="L242">
        <v>5</v>
      </c>
      <c r="M242" t="s">
        <v>80</v>
      </c>
      <c r="AR242">
        <v>3</v>
      </c>
      <c r="AS242">
        <v>4</v>
      </c>
      <c r="AT242">
        <v>4</v>
      </c>
      <c r="AU242">
        <v>3</v>
      </c>
      <c r="AV242">
        <v>4</v>
      </c>
      <c r="AW242">
        <v>0</v>
      </c>
      <c r="AX242">
        <v>3</v>
      </c>
      <c r="AY242">
        <v>-1</v>
      </c>
      <c r="AZ242">
        <v>4</v>
      </c>
      <c r="BA242">
        <v>3</v>
      </c>
      <c r="BB242">
        <v>22771</v>
      </c>
      <c r="BC242">
        <v>30080</v>
      </c>
      <c r="BD242">
        <v>40162</v>
      </c>
      <c r="BE242">
        <v>22274</v>
      </c>
      <c r="BF242">
        <v>27567</v>
      </c>
      <c r="BG242">
        <v>7637</v>
      </c>
    </row>
    <row r="243" spans="1:69" x14ac:dyDescent="0.2">
      <c r="F243">
        <v>30</v>
      </c>
      <c r="G243">
        <v>42</v>
      </c>
      <c r="H243">
        <v>21</v>
      </c>
      <c r="I243">
        <v>21</v>
      </c>
      <c r="M243" t="s">
        <v>81</v>
      </c>
      <c r="AH243">
        <v>1</v>
      </c>
      <c r="AI243">
        <v>2</v>
      </c>
      <c r="AJ243" t="s">
        <v>1357</v>
      </c>
      <c r="AK243" t="s">
        <v>1357</v>
      </c>
      <c r="AL243">
        <v>2</v>
      </c>
      <c r="AM243" t="s">
        <v>1357</v>
      </c>
      <c r="AN243" t="s">
        <v>1357</v>
      </c>
      <c r="AO243" t="s">
        <v>1357</v>
      </c>
      <c r="AP243">
        <v>2</v>
      </c>
      <c r="AQ243" t="s">
        <v>1357</v>
      </c>
      <c r="BG243">
        <v>9513</v>
      </c>
    </row>
    <row r="244" spans="1:69" x14ac:dyDescent="0.2">
      <c r="F244">
        <v>12</v>
      </c>
      <c r="G244">
        <v>24</v>
      </c>
      <c r="H244">
        <v>2</v>
      </c>
      <c r="I244">
        <v>22</v>
      </c>
      <c r="M244" t="s">
        <v>82</v>
      </c>
      <c r="AH244">
        <v>1</v>
      </c>
      <c r="AI244">
        <v>1</v>
      </c>
      <c r="AJ244" t="s">
        <v>1357</v>
      </c>
      <c r="AK244" t="s">
        <v>1357</v>
      </c>
      <c r="AL244">
        <v>2</v>
      </c>
      <c r="AM244" t="s">
        <v>1357</v>
      </c>
      <c r="AN244" t="s">
        <v>1358</v>
      </c>
      <c r="AO244" t="s">
        <v>1357</v>
      </c>
      <c r="AP244">
        <v>2</v>
      </c>
      <c r="AQ244" t="s">
        <v>1357</v>
      </c>
      <c r="BG244">
        <v>7557</v>
      </c>
    </row>
    <row r="245" spans="1:69" x14ac:dyDescent="0.2">
      <c r="F245">
        <v>3</v>
      </c>
      <c r="G245">
        <v>15</v>
      </c>
      <c r="H245">
        <v>1</v>
      </c>
      <c r="I245">
        <v>14</v>
      </c>
      <c r="M245" t="s">
        <v>83</v>
      </c>
      <c r="N245">
        <v>3</v>
      </c>
      <c r="O245">
        <v>1</v>
      </c>
      <c r="P245">
        <v>3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4</v>
      </c>
      <c r="Z245">
        <v>1</v>
      </c>
      <c r="AA245">
        <v>3</v>
      </c>
      <c r="AB245">
        <v>1</v>
      </c>
      <c r="AC245">
        <v>4</v>
      </c>
      <c r="AD245">
        <v>4</v>
      </c>
      <c r="AE245">
        <v>1</v>
      </c>
      <c r="AF245">
        <v>3</v>
      </c>
      <c r="AG245">
        <v>1</v>
      </c>
      <c r="BG245">
        <v>18323</v>
      </c>
    </row>
    <row r="246" spans="1:69" x14ac:dyDescent="0.2">
      <c r="F246">
        <v>27</v>
      </c>
      <c r="G246">
        <v>39</v>
      </c>
      <c r="H246">
        <v>7</v>
      </c>
      <c r="I246">
        <v>32</v>
      </c>
      <c r="M246" t="s">
        <v>84</v>
      </c>
      <c r="N246">
        <v>4</v>
      </c>
      <c r="O246">
        <v>1</v>
      </c>
      <c r="P246">
        <v>3</v>
      </c>
      <c r="Q246">
        <v>1</v>
      </c>
      <c r="R246">
        <v>4</v>
      </c>
      <c r="S246">
        <v>1</v>
      </c>
      <c r="T246">
        <v>1</v>
      </c>
      <c r="U246">
        <v>1</v>
      </c>
      <c r="V246">
        <v>4</v>
      </c>
      <c r="W246">
        <v>3</v>
      </c>
      <c r="X246">
        <v>1</v>
      </c>
      <c r="Y246">
        <v>4</v>
      </c>
      <c r="Z246">
        <v>1</v>
      </c>
      <c r="AA246">
        <v>3</v>
      </c>
      <c r="AB246">
        <v>1</v>
      </c>
      <c r="AC246">
        <v>3</v>
      </c>
      <c r="AD246">
        <v>4</v>
      </c>
      <c r="AE246">
        <v>1</v>
      </c>
      <c r="AF246">
        <v>4</v>
      </c>
      <c r="AG246">
        <v>1</v>
      </c>
      <c r="BG246">
        <v>4748</v>
      </c>
    </row>
    <row r="247" spans="1:69" x14ac:dyDescent="0.2">
      <c r="F247">
        <v>33</v>
      </c>
      <c r="G247">
        <v>45</v>
      </c>
      <c r="H247">
        <v>11</v>
      </c>
      <c r="I247">
        <v>34</v>
      </c>
      <c r="BG247">
        <v>6568</v>
      </c>
    </row>
    <row r="248" spans="1:69" x14ac:dyDescent="0.2">
      <c r="F248">
        <v>36</v>
      </c>
      <c r="G248">
        <v>48</v>
      </c>
      <c r="H248">
        <v>12</v>
      </c>
      <c r="I248">
        <v>36</v>
      </c>
      <c r="BG248">
        <v>4153</v>
      </c>
    </row>
    <row r="249" spans="1:69" x14ac:dyDescent="0.2">
      <c r="F249">
        <v>33</v>
      </c>
      <c r="G249">
        <v>45</v>
      </c>
      <c r="H249">
        <v>15</v>
      </c>
      <c r="I249">
        <v>30</v>
      </c>
      <c r="BG249">
        <v>5721</v>
      </c>
    </row>
    <row r="250" spans="1:69" x14ac:dyDescent="0.2">
      <c r="F250">
        <v>24</v>
      </c>
      <c r="G250">
        <v>36</v>
      </c>
      <c r="H250">
        <v>12</v>
      </c>
      <c r="I250">
        <v>24</v>
      </c>
      <c r="BG250">
        <v>7877</v>
      </c>
    </row>
    <row r="251" spans="1:69" x14ac:dyDescent="0.2">
      <c r="F251">
        <v>9</v>
      </c>
      <c r="G251">
        <v>21</v>
      </c>
      <c r="H251">
        <v>1</v>
      </c>
      <c r="I251">
        <v>20</v>
      </c>
      <c r="BG251">
        <v>3124</v>
      </c>
    </row>
    <row r="252" spans="1:69" x14ac:dyDescent="0.2">
      <c r="A252" t="s">
        <v>130</v>
      </c>
      <c r="B252" s="1" t="s">
        <v>131</v>
      </c>
      <c r="C252" t="s">
        <v>130</v>
      </c>
      <c r="D252" t="s">
        <v>79</v>
      </c>
      <c r="E252">
        <v>3</v>
      </c>
      <c r="F252">
        <v>36</v>
      </c>
      <c r="G252">
        <v>48</v>
      </c>
      <c r="I252">
        <v>48</v>
      </c>
      <c r="J252">
        <v>0.72</v>
      </c>
      <c r="K252">
        <v>8</v>
      </c>
      <c r="L252">
        <v>5</v>
      </c>
      <c r="M252" t="s">
        <v>80</v>
      </c>
      <c r="AR252">
        <v>4</v>
      </c>
      <c r="AS252">
        <v>3</v>
      </c>
      <c r="AT252">
        <v>0</v>
      </c>
      <c r="AU252">
        <v>4</v>
      </c>
      <c r="AV252">
        <v>3</v>
      </c>
      <c r="AW252">
        <v>0</v>
      </c>
      <c r="AX252">
        <v>5</v>
      </c>
      <c r="AY252">
        <v>4</v>
      </c>
      <c r="AZ252">
        <v>4</v>
      </c>
      <c r="BA252">
        <v>5</v>
      </c>
      <c r="BB252">
        <v>109269</v>
      </c>
      <c r="BC252">
        <v>57944</v>
      </c>
      <c r="BD252">
        <v>9879</v>
      </c>
      <c r="BE252">
        <v>26189</v>
      </c>
      <c r="BF252">
        <v>10653</v>
      </c>
      <c r="BH252">
        <v>9271</v>
      </c>
      <c r="BI252">
        <v>9719</v>
      </c>
      <c r="BJ252">
        <v>2649</v>
      </c>
      <c r="BK252">
        <v>2584</v>
      </c>
      <c r="BL252">
        <v>1779</v>
      </c>
      <c r="BM252">
        <v>3942</v>
      </c>
      <c r="BN252">
        <v>2394</v>
      </c>
      <c r="BO252">
        <v>2244</v>
      </c>
      <c r="BP252">
        <v>914</v>
      </c>
      <c r="BQ252">
        <v>1169</v>
      </c>
    </row>
    <row r="253" spans="1:69" x14ac:dyDescent="0.2">
      <c r="F253">
        <v>33</v>
      </c>
      <c r="G253">
        <v>45</v>
      </c>
      <c r="I253">
        <v>45</v>
      </c>
      <c r="M253" t="s">
        <v>81</v>
      </c>
      <c r="AH253">
        <v>2</v>
      </c>
      <c r="AI253">
        <v>2</v>
      </c>
      <c r="AJ253" t="s">
        <v>1357</v>
      </c>
      <c r="AK253" t="s">
        <v>1357</v>
      </c>
      <c r="AL253">
        <v>2</v>
      </c>
      <c r="AM253" t="s">
        <v>1357</v>
      </c>
      <c r="AN253" t="s">
        <v>1357</v>
      </c>
      <c r="AO253" t="s">
        <v>1357</v>
      </c>
      <c r="AP253">
        <v>2</v>
      </c>
      <c r="AQ253" t="s">
        <v>1357</v>
      </c>
    </row>
    <row r="254" spans="1:69" x14ac:dyDescent="0.2">
      <c r="F254">
        <v>24</v>
      </c>
      <c r="G254">
        <v>36</v>
      </c>
      <c r="I254">
        <v>36</v>
      </c>
      <c r="M254" t="s">
        <v>82</v>
      </c>
      <c r="AH254">
        <v>2</v>
      </c>
      <c r="AI254">
        <v>2</v>
      </c>
      <c r="AJ254" t="s">
        <v>1357</v>
      </c>
      <c r="AK254" t="s">
        <v>1357</v>
      </c>
      <c r="AL254">
        <v>2</v>
      </c>
      <c r="AM254" t="s">
        <v>1357</v>
      </c>
      <c r="AN254" t="s">
        <v>1357</v>
      </c>
      <c r="AO254" t="s">
        <v>1357</v>
      </c>
      <c r="AP254">
        <v>2</v>
      </c>
      <c r="AQ254" t="s">
        <v>1357</v>
      </c>
    </row>
    <row r="255" spans="1:69" x14ac:dyDescent="0.2">
      <c r="F255">
        <v>9</v>
      </c>
      <c r="G255">
        <v>21</v>
      </c>
      <c r="I255">
        <v>21</v>
      </c>
      <c r="M255" t="s">
        <v>83</v>
      </c>
      <c r="N255">
        <v>3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2</v>
      </c>
      <c r="W255">
        <v>1</v>
      </c>
      <c r="X255">
        <v>1</v>
      </c>
      <c r="Y255">
        <v>3</v>
      </c>
      <c r="Z255">
        <v>1</v>
      </c>
      <c r="AA255">
        <v>2</v>
      </c>
      <c r="AB255">
        <v>1</v>
      </c>
      <c r="AC255">
        <v>2</v>
      </c>
      <c r="AD255">
        <v>3</v>
      </c>
      <c r="AE255">
        <v>1</v>
      </c>
      <c r="AF255">
        <v>3</v>
      </c>
      <c r="AG255">
        <v>1</v>
      </c>
    </row>
    <row r="256" spans="1:69" x14ac:dyDescent="0.2">
      <c r="F256">
        <v>33</v>
      </c>
      <c r="G256">
        <v>45</v>
      </c>
      <c r="I256">
        <v>45</v>
      </c>
      <c r="M256" t="s">
        <v>84</v>
      </c>
      <c r="N256">
        <v>4</v>
      </c>
      <c r="O256">
        <v>1</v>
      </c>
      <c r="P256">
        <v>3</v>
      </c>
      <c r="Q256">
        <v>1</v>
      </c>
      <c r="R256">
        <v>3</v>
      </c>
      <c r="S256">
        <v>1</v>
      </c>
      <c r="T256">
        <v>1</v>
      </c>
      <c r="U256">
        <v>1</v>
      </c>
      <c r="V256">
        <v>4</v>
      </c>
      <c r="W256">
        <v>2</v>
      </c>
      <c r="X256">
        <v>1</v>
      </c>
      <c r="Y256">
        <v>4</v>
      </c>
      <c r="Z256">
        <v>1</v>
      </c>
      <c r="AA256">
        <v>3</v>
      </c>
      <c r="AB256">
        <v>1</v>
      </c>
      <c r="AC256">
        <v>3</v>
      </c>
      <c r="AD256">
        <v>4</v>
      </c>
      <c r="AE256">
        <v>1</v>
      </c>
      <c r="AF256">
        <v>3</v>
      </c>
      <c r="AG256">
        <v>1</v>
      </c>
    </row>
    <row r="257" spans="1:69" x14ac:dyDescent="0.2">
      <c r="F257">
        <v>27</v>
      </c>
      <c r="G257">
        <v>39</v>
      </c>
      <c r="I257">
        <v>39</v>
      </c>
    </row>
    <row r="258" spans="1:69" x14ac:dyDescent="0.2">
      <c r="F258">
        <v>3</v>
      </c>
      <c r="G258">
        <v>15</v>
      </c>
      <c r="I258">
        <v>15</v>
      </c>
    </row>
    <row r="259" spans="1:69" x14ac:dyDescent="0.2">
      <c r="F259">
        <v>33</v>
      </c>
      <c r="G259">
        <v>45</v>
      </c>
      <c r="I259">
        <v>45</v>
      </c>
    </row>
    <row r="260" spans="1:69" x14ac:dyDescent="0.2">
      <c r="F260">
        <v>12</v>
      </c>
      <c r="G260">
        <v>24</v>
      </c>
      <c r="I260">
        <v>24</v>
      </c>
    </row>
    <row r="261" spans="1:69" x14ac:dyDescent="0.2">
      <c r="F261">
        <v>30</v>
      </c>
      <c r="G261">
        <v>42</v>
      </c>
      <c r="I261">
        <v>42</v>
      </c>
    </row>
    <row r="262" spans="1:69" x14ac:dyDescent="0.2">
      <c r="A262" t="s">
        <v>132</v>
      </c>
      <c r="B262" s="1" t="s">
        <v>133</v>
      </c>
      <c r="C262" t="s">
        <v>132</v>
      </c>
      <c r="D262" t="s">
        <v>79</v>
      </c>
      <c r="E262">
        <v>6</v>
      </c>
      <c r="F262">
        <v>33</v>
      </c>
      <c r="G262">
        <v>45</v>
      </c>
      <c r="I262">
        <v>45</v>
      </c>
      <c r="J262">
        <v>0.72</v>
      </c>
      <c r="K262">
        <v>8</v>
      </c>
      <c r="L262">
        <v>2</v>
      </c>
      <c r="M262" t="s">
        <v>80</v>
      </c>
      <c r="AR262">
        <v>4</v>
      </c>
      <c r="AS262">
        <v>4</v>
      </c>
      <c r="AT262">
        <v>0</v>
      </c>
      <c r="AU262">
        <v>5</v>
      </c>
      <c r="AV262">
        <v>5</v>
      </c>
      <c r="AW262">
        <v>3</v>
      </c>
      <c r="AX262">
        <v>4</v>
      </c>
      <c r="AY262">
        <v>4</v>
      </c>
      <c r="AZ262">
        <v>5</v>
      </c>
      <c r="BA262">
        <v>3</v>
      </c>
      <c r="BB262">
        <v>42070</v>
      </c>
      <c r="BC262">
        <v>31761</v>
      </c>
      <c r="BD262">
        <v>21443</v>
      </c>
      <c r="BE262">
        <v>130123</v>
      </c>
      <c r="BF262">
        <v>16784</v>
      </c>
      <c r="BH262">
        <v>17861</v>
      </c>
      <c r="BI262">
        <v>5440</v>
      </c>
      <c r="BJ262">
        <v>2868</v>
      </c>
      <c r="BK262">
        <v>3829</v>
      </c>
      <c r="BL262">
        <v>1657</v>
      </c>
      <c r="BM262">
        <v>1600</v>
      </c>
      <c r="BN262">
        <v>1443</v>
      </c>
      <c r="BO262">
        <v>2039</v>
      </c>
      <c r="BP262">
        <v>2947</v>
      </c>
      <c r="BQ262">
        <v>1863</v>
      </c>
    </row>
    <row r="263" spans="1:69" x14ac:dyDescent="0.2">
      <c r="F263">
        <v>30</v>
      </c>
      <c r="G263">
        <v>42</v>
      </c>
      <c r="I263">
        <v>42</v>
      </c>
      <c r="M263" t="s">
        <v>81</v>
      </c>
      <c r="AH263">
        <v>2</v>
      </c>
      <c r="AI263">
        <v>2</v>
      </c>
      <c r="AJ263" t="s">
        <v>1357</v>
      </c>
      <c r="AK263" t="s">
        <v>1357</v>
      </c>
      <c r="AL263">
        <v>2</v>
      </c>
      <c r="AM263" t="s">
        <v>1357</v>
      </c>
      <c r="AN263" t="s">
        <v>1357</v>
      </c>
      <c r="AO263" t="s">
        <v>1357</v>
      </c>
      <c r="AP263">
        <v>2</v>
      </c>
      <c r="AQ263" t="s">
        <v>1357</v>
      </c>
    </row>
    <row r="264" spans="1:69" x14ac:dyDescent="0.2">
      <c r="F264">
        <v>12</v>
      </c>
      <c r="G264">
        <v>24</v>
      </c>
      <c r="I264">
        <v>24</v>
      </c>
      <c r="M264" t="s">
        <v>82</v>
      </c>
      <c r="AH264">
        <v>1</v>
      </c>
      <c r="AI264">
        <v>2</v>
      </c>
      <c r="AJ264" t="s">
        <v>1357</v>
      </c>
      <c r="AK264" t="s">
        <v>1357</v>
      </c>
      <c r="AL264">
        <v>2</v>
      </c>
      <c r="AM264" t="s">
        <v>1357</v>
      </c>
      <c r="AN264" t="s">
        <v>1357</v>
      </c>
      <c r="AO264" t="s">
        <v>1357</v>
      </c>
      <c r="AP264">
        <v>2</v>
      </c>
      <c r="AQ264" t="s">
        <v>1357</v>
      </c>
    </row>
    <row r="265" spans="1:69" x14ac:dyDescent="0.2">
      <c r="F265">
        <v>3</v>
      </c>
      <c r="G265">
        <v>15</v>
      </c>
      <c r="I265">
        <v>15</v>
      </c>
      <c r="M265" t="s">
        <v>83</v>
      </c>
      <c r="N265">
        <v>4</v>
      </c>
      <c r="O265">
        <v>1</v>
      </c>
      <c r="P265">
        <v>2</v>
      </c>
      <c r="Q265">
        <v>1</v>
      </c>
      <c r="R265">
        <v>4</v>
      </c>
      <c r="S265">
        <v>1</v>
      </c>
      <c r="T265">
        <v>1</v>
      </c>
      <c r="U265">
        <v>1</v>
      </c>
      <c r="V265">
        <v>3</v>
      </c>
      <c r="W265">
        <v>3</v>
      </c>
      <c r="X265">
        <v>1</v>
      </c>
      <c r="Y265">
        <v>4</v>
      </c>
      <c r="Z265">
        <v>1</v>
      </c>
      <c r="AA265">
        <v>2</v>
      </c>
      <c r="AB265">
        <v>1</v>
      </c>
      <c r="AC265">
        <v>3</v>
      </c>
      <c r="AD265">
        <v>4</v>
      </c>
      <c r="AE265">
        <v>1</v>
      </c>
      <c r="AF265">
        <v>4</v>
      </c>
      <c r="AG265">
        <v>1</v>
      </c>
    </row>
    <row r="266" spans="1:69" x14ac:dyDescent="0.2">
      <c r="F266">
        <v>27</v>
      </c>
      <c r="G266">
        <v>39</v>
      </c>
      <c r="I266">
        <v>39</v>
      </c>
      <c r="M266" t="s">
        <v>84</v>
      </c>
      <c r="N266">
        <v>4</v>
      </c>
      <c r="O266">
        <v>1</v>
      </c>
      <c r="P266">
        <v>3</v>
      </c>
      <c r="Q266">
        <v>1</v>
      </c>
      <c r="R266">
        <v>3</v>
      </c>
      <c r="S266">
        <v>1</v>
      </c>
      <c r="T266">
        <v>1</v>
      </c>
      <c r="U266">
        <v>1</v>
      </c>
      <c r="V266">
        <v>3</v>
      </c>
      <c r="W266">
        <v>2</v>
      </c>
      <c r="X266">
        <v>1</v>
      </c>
      <c r="Y266">
        <v>4</v>
      </c>
      <c r="Z266">
        <v>1</v>
      </c>
      <c r="AA266">
        <v>2</v>
      </c>
      <c r="AB266">
        <v>1</v>
      </c>
      <c r="AC266">
        <v>3</v>
      </c>
      <c r="AD266">
        <v>2</v>
      </c>
      <c r="AE266">
        <v>1</v>
      </c>
      <c r="AF266">
        <v>2</v>
      </c>
      <c r="AG266">
        <v>1</v>
      </c>
    </row>
    <row r="267" spans="1:69" x14ac:dyDescent="0.2">
      <c r="F267">
        <v>33</v>
      </c>
      <c r="G267">
        <v>45</v>
      </c>
      <c r="I267">
        <v>45</v>
      </c>
    </row>
    <row r="268" spans="1:69" x14ac:dyDescent="0.2">
      <c r="F268">
        <v>36</v>
      </c>
      <c r="G268">
        <v>48</v>
      </c>
      <c r="I268">
        <v>48</v>
      </c>
    </row>
    <row r="269" spans="1:69" x14ac:dyDescent="0.2">
      <c r="F269">
        <v>33</v>
      </c>
      <c r="G269">
        <v>45</v>
      </c>
      <c r="I269">
        <v>45</v>
      </c>
    </row>
    <row r="270" spans="1:69" x14ac:dyDescent="0.2">
      <c r="F270">
        <v>24</v>
      </c>
      <c r="G270">
        <v>36</v>
      </c>
      <c r="I270">
        <v>36</v>
      </c>
    </row>
    <row r="271" spans="1:69" x14ac:dyDescent="0.2">
      <c r="F271">
        <v>9</v>
      </c>
      <c r="G271">
        <v>21</v>
      </c>
      <c r="I271">
        <v>21</v>
      </c>
    </row>
    <row r="272" spans="1:69" x14ac:dyDescent="0.2">
      <c r="A272" t="s">
        <v>134</v>
      </c>
      <c r="B272" s="1" t="s">
        <v>135</v>
      </c>
      <c r="C272" t="s">
        <v>134</v>
      </c>
      <c r="D272" t="s">
        <v>89</v>
      </c>
      <c r="E272">
        <v>6</v>
      </c>
      <c r="F272">
        <v>36</v>
      </c>
      <c r="G272">
        <v>48</v>
      </c>
      <c r="H272">
        <v>24</v>
      </c>
      <c r="I272">
        <v>24</v>
      </c>
      <c r="J272">
        <v>0.41</v>
      </c>
      <c r="K272">
        <v>8</v>
      </c>
      <c r="L272">
        <v>2</v>
      </c>
      <c r="M272" t="s">
        <v>80</v>
      </c>
      <c r="AR272">
        <v>3</v>
      </c>
      <c r="AS272">
        <v>5</v>
      </c>
      <c r="AT272">
        <v>2</v>
      </c>
      <c r="AU272">
        <v>2</v>
      </c>
      <c r="AV272">
        <v>5</v>
      </c>
      <c r="AW272">
        <v>1</v>
      </c>
      <c r="AX272">
        <v>3</v>
      </c>
      <c r="AY272">
        <v>2</v>
      </c>
      <c r="AZ272">
        <v>5</v>
      </c>
      <c r="BA272">
        <v>3</v>
      </c>
      <c r="BB272">
        <v>54403</v>
      </c>
      <c r="BC272">
        <v>49184</v>
      </c>
      <c r="BD272">
        <v>32245</v>
      </c>
      <c r="BE272">
        <v>42587</v>
      </c>
      <c r="BF272">
        <v>22045</v>
      </c>
      <c r="BG272">
        <v>35395</v>
      </c>
    </row>
    <row r="273" spans="1:69" x14ac:dyDescent="0.2">
      <c r="F273">
        <v>33</v>
      </c>
      <c r="G273">
        <v>45</v>
      </c>
      <c r="H273">
        <v>21</v>
      </c>
      <c r="I273">
        <v>24</v>
      </c>
      <c r="M273" t="s">
        <v>81</v>
      </c>
      <c r="AH273">
        <v>1</v>
      </c>
      <c r="AI273">
        <v>1</v>
      </c>
      <c r="AJ273" t="s">
        <v>1357</v>
      </c>
      <c r="AK273" t="s">
        <v>1357</v>
      </c>
      <c r="AL273">
        <v>1</v>
      </c>
      <c r="AM273" t="s">
        <v>1357</v>
      </c>
      <c r="AN273" t="s">
        <v>1357</v>
      </c>
      <c r="AO273" t="s">
        <v>1357</v>
      </c>
      <c r="AP273">
        <v>1</v>
      </c>
      <c r="AQ273" t="s">
        <v>1357</v>
      </c>
      <c r="BG273">
        <v>39366</v>
      </c>
    </row>
    <row r="274" spans="1:69" x14ac:dyDescent="0.2">
      <c r="F274">
        <v>24</v>
      </c>
      <c r="G274">
        <v>36</v>
      </c>
      <c r="H274">
        <v>16</v>
      </c>
      <c r="I274">
        <v>20</v>
      </c>
      <c r="M274" t="s">
        <v>82</v>
      </c>
      <c r="AH274">
        <v>1</v>
      </c>
      <c r="AI274">
        <v>1</v>
      </c>
      <c r="AJ274" t="s">
        <v>1357</v>
      </c>
      <c r="AK274" t="s">
        <v>1357</v>
      </c>
      <c r="AL274">
        <v>1</v>
      </c>
      <c r="AM274" t="s">
        <v>1357</v>
      </c>
      <c r="AN274" t="s">
        <v>1357</v>
      </c>
      <c r="AO274" t="s">
        <v>1357</v>
      </c>
      <c r="AP274">
        <v>1</v>
      </c>
      <c r="AQ274" t="s">
        <v>1357</v>
      </c>
      <c r="BG274">
        <v>10489</v>
      </c>
    </row>
    <row r="275" spans="1:69" x14ac:dyDescent="0.2">
      <c r="F275">
        <v>9</v>
      </c>
      <c r="G275">
        <v>21</v>
      </c>
      <c r="H275">
        <v>6</v>
      </c>
      <c r="I275">
        <v>15</v>
      </c>
      <c r="M275" t="s">
        <v>83</v>
      </c>
      <c r="N275">
        <v>4</v>
      </c>
      <c r="O275">
        <v>1</v>
      </c>
      <c r="P275">
        <v>2</v>
      </c>
      <c r="Q275">
        <v>1</v>
      </c>
      <c r="R275">
        <v>4</v>
      </c>
      <c r="S275">
        <v>1</v>
      </c>
      <c r="T275">
        <v>1</v>
      </c>
      <c r="U275">
        <v>1</v>
      </c>
      <c r="V275">
        <v>3</v>
      </c>
      <c r="W275">
        <v>2</v>
      </c>
      <c r="X275">
        <v>1</v>
      </c>
      <c r="Y275">
        <v>4</v>
      </c>
      <c r="Z275">
        <v>1</v>
      </c>
      <c r="AA275">
        <v>1</v>
      </c>
      <c r="AB275">
        <v>1</v>
      </c>
      <c r="AC275">
        <v>2</v>
      </c>
      <c r="AD275">
        <v>5</v>
      </c>
      <c r="AE275">
        <v>1</v>
      </c>
      <c r="AF275">
        <v>3</v>
      </c>
      <c r="AG275">
        <v>1</v>
      </c>
      <c r="BG275">
        <v>12163</v>
      </c>
    </row>
    <row r="276" spans="1:69" x14ac:dyDescent="0.2">
      <c r="F276">
        <v>33</v>
      </c>
      <c r="G276">
        <v>45</v>
      </c>
      <c r="H276">
        <v>21</v>
      </c>
      <c r="I276">
        <v>24</v>
      </c>
      <c r="M276" t="s">
        <v>84</v>
      </c>
      <c r="N276">
        <v>4</v>
      </c>
      <c r="O276">
        <v>1</v>
      </c>
      <c r="P276">
        <v>2</v>
      </c>
      <c r="Q276">
        <v>1</v>
      </c>
      <c r="R276">
        <v>4</v>
      </c>
      <c r="S276">
        <v>1</v>
      </c>
      <c r="T276">
        <v>1</v>
      </c>
      <c r="U276">
        <v>1</v>
      </c>
      <c r="V276">
        <v>2</v>
      </c>
      <c r="W276">
        <v>2</v>
      </c>
      <c r="X276">
        <v>1</v>
      </c>
      <c r="Y276">
        <v>4</v>
      </c>
      <c r="Z276">
        <v>1</v>
      </c>
      <c r="AA276">
        <v>2</v>
      </c>
      <c r="AB276">
        <v>1</v>
      </c>
      <c r="AC276">
        <v>4</v>
      </c>
      <c r="AD276">
        <v>5</v>
      </c>
      <c r="AE276">
        <v>1</v>
      </c>
      <c r="AF276">
        <v>3</v>
      </c>
      <c r="AG276">
        <v>1</v>
      </c>
      <c r="BG276">
        <v>10278</v>
      </c>
    </row>
    <row r="277" spans="1:69" x14ac:dyDescent="0.2">
      <c r="F277">
        <v>27</v>
      </c>
      <c r="G277">
        <v>39</v>
      </c>
      <c r="H277">
        <v>18</v>
      </c>
      <c r="I277">
        <v>21</v>
      </c>
      <c r="BG277">
        <v>16298</v>
      </c>
    </row>
    <row r="278" spans="1:69" x14ac:dyDescent="0.2">
      <c r="F278">
        <v>3</v>
      </c>
      <c r="G278">
        <v>15</v>
      </c>
      <c r="H278">
        <v>2</v>
      </c>
      <c r="I278">
        <v>13</v>
      </c>
      <c r="BG278">
        <v>8037</v>
      </c>
    </row>
    <row r="279" spans="1:69" x14ac:dyDescent="0.2">
      <c r="F279">
        <v>33</v>
      </c>
      <c r="G279">
        <v>45</v>
      </c>
      <c r="H279">
        <v>21</v>
      </c>
      <c r="I279">
        <v>24</v>
      </c>
      <c r="BG279">
        <v>7341</v>
      </c>
    </row>
    <row r="280" spans="1:69" x14ac:dyDescent="0.2">
      <c r="F280">
        <v>12</v>
      </c>
      <c r="G280">
        <v>24</v>
      </c>
      <c r="H280">
        <v>8</v>
      </c>
      <c r="I280">
        <v>16</v>
      </c>
      <c r="BG280">
        <v>6297</v>
      </c>
    </row>
    <row r="281" spans="1:69" x14ac:dyDescent="0.2">
      <c r="F281">
        <v>30</v>
      </c>
      <c r="G281">
        <v>42</v>
      </c>
      <c r="H281">
        <v>20</v>
      </c>
      <c r="I281">
        <v>22</v>
      </c>
      <c r="BG281">
        <v>8115</v>
      </c>
    </row>
    <row r="282" spans="1:69" x14ac:dyDescent="0.2">
      <c r="A282" t="s">
        <v>136</v>
      </c>
      <c r="B282" s="1" t="s">
        <v>137</v>
      </c>
      <c r="C282" t="s">
        <v>136</v>
      </c>
      <c r="D282" t="s">
        <v>79</v>
      </c>
      <c r="E282">
        <v>6</v>
      </c>
      <c r="F282">
        <v>33</v>
      </c>
      <c r="G282">
        <v>45</v>
      </c>
      <c r="I282">
        <v>45</v>
      </c>
      <c r="J282">
        <v>0.72</v>
      </c>
      <c r="K282">
        <v>8</v>
      </c>
      <c r="L282">
        <v>2</v>
      </c>
      <c r="M282" t="s">
        <v>80</v>
      </c>
      <c r="AR282">
        <v>4</v>
      </c>
      <c r="AS282">
        <v>3</v>
      </c>
      <c r="AT282">
        <v>2</v>
      </c>
      <c r="AU282">
        <v>0</v>
      </c>
      <c r="AV282">
        <v>3</v>
      </c>
      <c r="AW282">
        <v>3</v>
      </c>
      <c r="AX282">
        <v>3</v>
      </c>
      <c r="AY282">
        <v>0</v>
      </c>
      <c r="AZ282">
        <v>4</v>
      </c>
      <c r="BA282">
        <v>4</v>
      </c>
      <c r="BB282">
        <v>33629</v>
      </c>
      <c r="BC282">
        <v>39087</v>
      </c>
      <c r="BD282">
        <v>108208</v>
      </c>
      <c r="BE282">
        <v>61722</v>
      </c>
      <c r="BF282">
        <v>23493</v>
      </c>
      <c r="BH282">
        <v>75059</v>
      </c>
      <c r="BI282">
        <v>4109</v>
      </c>
      <c r="BJ282">
        <v>2243</v>
      </c>
      <c r="BK282">
        <v>3763</v>
      </c>
      <c r="BL282">
        <v>6639</v>
      </c>
      <c r="BM282">
        <v>2465</v>
      </c>
      <c r="BN282">
        <v>3338</v>
      </c>
      <c r="BO282">
        <v>10843</v>
      </c>
      <c r="BP282">
        <v>2836</v>
      </c>
      <c r="BQ282">
        <v>2972</v>
      </c>
    </row>
    <row r="283" spans="1:69" x14ac:dyDescent="0.2">
      <c r="F283">
        <v>30</v>
      </c>
      <c r="G283">
        <v>42</v>
      </c>
      <c r="I283">
        <v>42</v>
      </c>
      <c r="M283" t="s">
        <v>81</v>
      </c>
      <c r="AH283">
        <v>2</v>
      </c>
      <c r="AI283">
        <v>3</v>
      </c>
      <c r="AJ283" t="s">
        <v>1357</v>
      </c>
      <c r="AK283" t="s">
        <v>1358</v>
      </c>
      <c r="AL283">
        <v>2</v>
      </c>
      <c r="AM283" t="s">
        <v>1357</v>
      </c>
      <c r="AN283" t="s">
        <v>1357</v>
      </c>
      <c r="AO283" t="s">
        <v>1357</v>
      </c>
      <c r="AP283">
        <v>3</v>
      </c>
      <c r="AQ283" t="s">
        <v>1357</v>
      </c>
    </row>
    <row r="284" spans="1:69" x14ac:dyDescent="0.2">
      <c r="F284">
        <v>12</v>
      </c>
      <c r="G284">
        <v>24</v>
      </c>
      <c r="I284">
        <v>24</v>
      </c>
      <c r="M284" t="s">
        <v>82</v>
      </c>
      <c r="AH284">
        <v>3</v>
      </c>
      <c r="AI284">
        <v>2</v>
      </c>
      <c r="AJ284" t="s">
        <v>1357</v>
      </c>
      <c r="AK284" t="s">
        <v>1357</v>
      </c>
      <c r="AL284">
        <v>3</v>
      </c>
      <c r="AM284" t="s">
        <v>1357</v>
      </c>
      <c r="AN284" t="s">
        <v>1357</v>
      </c>
      <c r="AO284" t="s">
        <v>1357</v>
      </c>
      <c r="AP284">
        <v>2</v>
      </c>
      <c r="AQ284" t="s">
        <v>1357</v>
      </c>
    </row>
    <row r="285" spans="1:69" x14ac:dyDescent="0.2">
      <c r="F285">
        <v>3</v>
      </c>
      <c r="G285">
        <v>15</v>
      </c>
      <c r="I285">
        <v>15</v>
      </c>
      <c r="M285" t="s">
        <v>83</v>
      </c>
      <c r="N285">
        <v>3</v>
      </c>
      <c r="O285">
        <v>1</v>
      </c>
      <c r="P285">
        <v>2</v>
      </c>
      <c r="Q285">
        <v>1</v>
      </c>
      <c r="R285">
        <v>2</v>
      </c>
      <c r="S285">
        <v>1</v>
      </c>
      <c r="T285">
        <v>1</v>
      </c>
      <c r="U285">
        <v>1</v>
      </c>
      <c r="V285">
        <v>2</v>
      </c>
      <c r="W285">
        <v>2</v>
      </c>
      <c r="X285">
        <v>1</v>
      </c>
      <c r="Y285">
        <v>2</v>
      </c>
      <c r="Z285">
        <v>1</v>
      </c>
      <c r="AA285">
        <v>2</v>
      </c>
      <c r="AB285">
        <v>1</v>
      </c>
      <c r="AC285">
        <v>3</v>
      </c>
      <c r="AD285">
        <v>2</v>
      </c>
      <c r="AE285">
        <v>1</v>
      </c>
      <c r="AF285">
        <v>2</v>
      </c>
      <c r="AG285">
        <v>1</v>
      </c>
    </row>
    <row r="286" spans="1:69" x14ac:dyDescent="0.2">
      <c r="F286">
        <v>27</v>
      </c>
      <c r="G286">
        <v>39</v>
      </c>
      <c r="I286">
        <v>39</v>
      </c>
      <c r="M286" t="s">
        <v>84</v>
      </c>
      <c r="N286">
        <v>3</v>
      </c>
      <c r="O286">
        <v>1</v>
      </c>
      <c r="P286">
        <v>2</v>
      </c>
      <c r="Q286">
        <v>1</v>
      </c>
      <c r="R286">
        <v>2</v>
      </c>
      <c r="S286">
        <v>1</v>
      </c>
      <c r="T286">
        <v>1</v>
      </c>
      <c r="U286">
        <v>1</v>
      </c>
      <c r="V286">
        <v>3</v>
      </c>
      <c r="W286">
        <v>2</v>
      </c>
      <c r="X286">
        <v>1</v>
      </c>
      <c r="Y286">
        <v>2</v>
      </c>
      <c r="Z286">
        <v>1</v>
      </c>
      <c r="AA286">
        <v>2</v>
      </c>
      <c r="AB286">
        <v>1</v>
      </c>
      <c r="AC286">
        <v>2</v>
      </c>
      <c r="AD286">
        <v>2</v>
      </c>
      <c r="AE286">
        <v>1</v>
      </c>
      <c r="AF286">
        <v>2</v>
      </c>
      <c r="AG286">
        <v>1</v>
      </c>
    </row>
    <row r="287" spans="1:69" x14ac:dyDescent="0.2">
      <c r="F287">
        <v>33</v>
      </c>
      <c r="G287">
        <v>45</v>
      </c>
      <c r="I287">
        <v>45</v>
      </c>
    </row>
    <row r="288" spans="1:69" x14ac:dyDescent="0.2">
      <c r="F288">
        <v>36</v>
      </c>
      <c r="G288">
        <v>48</v>
      </c>
      <c r="I288">
        <v>48</v>
      </c>
    </row>
    <row r="289" spans="1:69" x14ac:dyDescent="0.2">
      <c r="F289">
        <v>33</v>
      </c>
      <c r="G289">
        <v>45</v>
      </c>
      <c r="I289">
        <v>45</v>
      </c>
    </row>
    <row r="290" spans="1:69" x14ac:dyDescent="0.2">
      <c r="F290">
        <v>24</v>
      </c>
      <c r="G290">
        <v>36</v>
      </c>
      <c r="I290">
        <v>36</v>
      </c>
    </row>
    <row r="291" spans="1:69" x14ac:dyDescent="0.2">
      <c r="F291">
        <v>9</v>
      </c>
      <c r="G291">
        <v>21</v>
      </c>
      <c r="I291">
        <v>21</v>
      </c>
    </row>
    <row r="292" spans="1:69" x14ac:dyDescent="0.2">
      <c r="A292" t="s">
        <v>138</v>
      </c>
      <c r="B292" s="1" t="s">
        <v>139</v>
      </c>
      <c r="C292" t="s">
        <v>138</v>
      </c>
      <c r="D292" t="s">
        <v>79</v>
      </c>
      <c r="E292">
        <v>6</v>
      </c>
      <c r="F292">
        <v>33</v>
      </c>
      <c r="G292">
        <v>45</v>
      </c>
      <c r="I292">
        <v>45</v>
      </c>
      <c r="J292">
        <v>0.72</v>
      </c>
      <c r="K292">
        <v>8</v>
      </c>
      <c r="L292">
        <v>2</v>
      </c>
      <c r="M292" t="s">
        <v>80</v>
      </c>
      <c r="AR292">
        <v>4</v>
      </c>
      <c r="AS292">
        <v>3</v>
      </c>
      <c r="AT292">
        <v>0</v>
      </c>
      <c r="AU292">
        <v>4</v>
      </c>
      <c r="AV292">
        <v>4</v>
      </c>
      <c r="AW292">
        <v>0</v>
      </c>
      <c r="AX292">
        <v>1</v>
      </c>
      <c r="AY292">
        <v>3</v>
      </c>
      <c r="AZ292">
        <v>3</v>
      </c>
      <c r="BA292">
        <v>3</v>
      </c>
      <c r="BB292">
        <v>30943</v>
      </c>
      <c r="BC292">
        <v>67631</v>
      </c>
      <c r="BD292">
        <v>76163</v>
      </c>
      <c r="BE292">
        <v>45226</v>
      </c>
      <c r="BF292">
        <v>13274</v>
      </c>
      <c r="BH292">
        <v>9578</v>
      </c>
      <c r="BI292">
        <v>6739</v>
      </c>
      <c r="BJ292">
        <v>5270</v>
      </c>
      <c r="BK292">
        <v>15157</v>
      </c>
      <c r="BL292">
        <v>13511</v>
      </c>
      <c r="BM292">
        <v>1702</v>
      </c>
      <c r="BN292">
        <v>4166</v>
      </c>
      <c r="BO292">
        <v>1492</v>
      </c>
      <c r="BP292">
        <v>2586</v>
      </c>
      <c r="BQ292">
        <v>5992</v>
      </c>
    </row>
    <row r="293" spans="1:69" x14ac:dyDescent="0.2">
      <c r="F293">
        <v>30</v>
      </c>
      <c r="G293">
        <v>42</v>
      </c>
      <c r="I293">
        <v>42</v>
      </c>
      <c r="M293" t="s">
        <v>81</v>
      </c>
      <c r="AH293">
        <v>2</v>
      </c>
      <c r="AI293">
        <v>3</v>
      </c>
      <c r="AJ293" t="s">
        <v>1357</v>
      </c>
      <c r="AK293" t="s">
        <v>1357</v>
      </c>
      <c r="AL293">
        <v>3</v>
      </c>
      <c r="AM293" t="s">
        <v>1357</v>
      </c>
      <c r="AN293" t="s">
        <v>1357</v>
      </c>
      <c r="AO293" t="s">
        <v>1357</v>
      </c>
      <c r="AP293">
        <v>3</v>
      </c>
      <c r="AQ293" t="s">
        <v>1357</v>
      </c>
    </row>
    <row r="294" spans="1:69" x14ac:dyDescent="0.2">
      <c r="F294">
        <v>12</v>
      </c>
      <c r="G294">
        <v>24</v>
      </c>
      <c r="I294">
        <v>24</v>
      </c>
      <c r="M294" t="s">
        <v>82</v>
      </c>
      <c r="AH294">
        <v>3</v>
      </c>
      <c r="AI294">
        <v>3</v>
      </c>
      <c r="AJ294" t="s">
        <v>1357</v>
      </c>
      <c r="AK294" t="s">
        <v>1357</v>
      </c>
      <c r="AL294">
        <v>2</v>
      </c>
      <c r="AM294" t="s">
        <v>1357</v>
      </c>
      <c r="AN294" t="s">
        <v>1357</v>
      </c>
      <c r="AO294" t="s">
        <v>1357</v>
      </c>
      <c r="AP294">
        <v>2</v>
      </c>
      <c r="AQ294" t="s">
        <v>1357</v>
      </c>
    </row>
    <row r="295" spans="1:69" x14ac:dyDescent="0.2">
      <c r="F295">
        <v>3</v>
      </c>
      <c r="G295">
        <v>15</v>
      </c>
      <c r="I295">
        <v>15</v>
      </c>
      <c r="M295" t="s">
        <v>83</v>
      </c>
      <c r="N295">
        <v>2</v>
      </c>
      <c r="O295">
        <v>1</v>
      </c>
      <c r="P295">
        <v>2</v>
      </c>
      <c r="Q295">
        <v>1</v>
      </c>
      <c r="R295">
        <v>2</v>
      </c>
      <c r="S295">
        <v>1</v>
      </c>
      <c r="T295">
        <v>1</v>
      </c>
      <c r="U295">
        <v>1</v>
      </c>
      <c r="V295">
        <v>2</v>
      </c>
      <c r="W295">
        <v>1</v>
      </c>
      <c r="X295">
        <v>1</v>
      </c>
      <c r="Y295">
        <v>3</v>
      </c>
      <c r="Z295">
        <v>1</v>
      </c>
      <c r="AA295">
        <v>1</v>
      </c>
      <c r="AB295">
        <v>1</v>
      </c>
      <c r="AC295">
        <v>1</v>
      </c>
      <c r="AD295">
        <v>3</v>
      </c>
      <c r="AE295">
        <v>1</v>
      </c>
      <c r="AF295">
        <v>2</v>
      </c>
      <c r="AG295">
        <v>1</v>
      </c>
    </row>
    <row r="296" spans="1:69" x14ac:dyDescent="0.2">
      <c r="F296">
        <v>27</v>
      </c>
      <c r="G296">
        <v>39</v>
      </c>
      <c r="I296">
        <v>39</v>
      </c>
      <c r="M296" t="s">
        <v>84</v>
      </c>
      <c r="N296">
        <v>3</v>
      </c>
      <c r="O296">
        <v>1</v>
      </c>
      <c r="P296">
        <v>2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2</v>
      </c>
      <c r="W296">
        <v>1</v>
      </c>
      <c r="X296">
        <v>1</v>
      </c>
      <c r="Y296">
        <v>3</v>
      </c>
      <c r="Z296">
        <v>1</v>
      </c>
      <c r="AA296">
        <v>1</v>
      </c>
      <c r="AB296">
        <v>1</v>
      </c>
      <c r="AC296">
        <v>1</v>
      </c>
      <c r="AD296">
        <v>3</v>
      </c>
      <c r="AE296">
        <v>1</v>
      </c>
      <c r="AF296">
        <v>2</v>
      </c>
      <c r="AG296">
        <v>1</v>
      </c>
    </row>
    <row r="297" spans="1:69" x14ac:dyDescent="0.2">
      <c r="F297">
        <v>33</v>
      </c>
      <c r="G297">
        <v>45</v>
      </c>
      <c r="I297">
        <v>45</v>
      </c>
    </row>
    <row r="298" spans="1:69" x14ac:dyDescent="0.2">
      <c r="F298">
        <v>36</v>
      </c>
      <c r="G298">
        <v>48</v>
      </c>
      <c r="I298">
        <v>48</v>
      </c>
    </row>
    <row r="299" spans="1:69" x14ac:dyDescent="0.2">
      <c r="F299">
        <v>33</v>
      </c>
      <c r="G299">
        <v>45</v>
      </c>
      <c r="I299">
        <v>45</v>
      </c>
    </row>
    <row r="300" spans="1:69" x14ac:dyDescent="0.2">
      <c r="F300">
        <v>24</v>
      </c>
      <c r="G300">
        <v>36</v>
      </c>
      <c r="I300">
        <v>36</v>
      </c>
    </row>
    <row r="301" spans="1:69" x14ac:dyDescent="0.2">
      <c r="F301">
        <v>9</v>
      </c>
      <c r="G301">
        <v>21</v>
      </c>
      <c r="I301">
        <v>21</v>
      </c>
    </row>
    <row r="302" spans="1:69" x14ac:dyDescent="0.2">
      <c r="A302" t="s">
        <v>140</v>
      </c>
      <c r="B302" s="1" t="s">
        <v>141</v>
      </c>
      <c r="C302" t="s">
        <v>140</v>
      </c>
      <c r="D302" t="s">
        <v>79</v>
      </c>
      <c r="E302">
        <v>3</v>
      </c>
      <c r="F302">
        <v>33</v>
      </c>
      <c r="G302">
        <v>45</v>
      </c>
      <c r="I302">
        <v>45</v>
      </c>
      <c r="J302">
        <v>0.72</v>
      </c>
      <c r="K302">
        <v>8</v>
      </c>
      <c r="L302">
        <v>5</v>
      </c>
      <c r="M302" t="s">
        <v>80</v>
      </c>
      <c r="AR302">
        <v>4</v>
      </c>
      <c r="AS302">
        <v>3</v>
      </c>
      <c r="AT302">
        <v>0</v>
      </c>
      <c r="AU302">
        <v>4</v>
      </c>
      <c r="AV302">
        <v>4</v>
      </c>
      <c r="AW302">
        <v>0</v>
      </c>
      <c r="AX302">
        <v>1</v>
      </c>
      <c r="AY302">
        <v>3</v>
      </c>
      <c r="AZ302">
        <v>4</v>
      </c>
      <c r="BA302">
        <v>4</v>
      </c>
      <c r="BB302">
        <v>34586</v>
      </c>
      <c r="BC302">
        <v>26795</v>
      </c>
      <c r="BD302">
        <v>21129</v>
      </c>
      <c r="BE302">
        <v>26946</v>
      </c>
      <c r="BF302">
        <v>19498</v>
      </c>
      <c r="BH302">
        <v>22246</v>
      </c>
      <c r="BI302">
        <v>6750</v>
      </c>
      <c r="BJ302">
        <v>4320</v>
      </c>
      <c r="BK302">
        <v>13258</v>
      </c>
      <c r="BL302">
        <v>3577</v>
      </c>
      <c r="BM302">
        <v>3252</v>
      </c>
      <c r="BN302">
        <v>2729</v>
      </c>
      <c r="BO302">
        <v>1962</v>
      </c>
      <c r="BP302">
        <v>3593</v>
      </c>
      <c r="BQ302">
        <v>1815</v>
      </c>
    </row>
    <row r="303" spans="1:69" x14ac:dyDescent="0.2">
      <c r="F303">
        <v>30</v>
      </c>
      <c r="G303">
        <v>42</v>
      </c>
      <c r="I303">
        <v>42</v>
      </c>
      <c r="M303" t="s">
        <v>81</v>
      </c>
      <c r="AH303">
        <v>3</v>
      </c>
      <c r="AI303">
        <v>3</v>
      </c>
      <c r="AJ303" t="s">
        <v>1355</v>
      </c>
      <c r="AK303" t="s">
        <v>1355</v>
      </c>
      <c r="AL303">
        <v>4</v>
      </c>
      <c r="AM303" t="s">
        <v>1357</v>
      </c>
      <c r="AN303" t="s">
        <v>1355</v>
      </c>
      <c r="AO303" t="s">
        <v>1357</v>
      </c>
      <c r="AP303">
        <v>3</v>
      </c>
      <c r="AQ303" t="s">
        <v>1355</v>
      </c>
    </row>
    <row r="304" spans="1:69" x14ac:dyDescent="0.2">
      <c r="F304">
        <v>12</v>
      </c>
      <c r="G304">
        <v>24</v>
      </c>
      <c r="I304">
        <v>24</v>
      </c>
      <c r="M304" t="s">
        <v>82</v>
      </c>
      <c r="AH304">
        <v>3</v>
      </c>
      <c r="AI304">
        <v>3</v>
      </c>
      <c r="AJ304" t="s">
        <v>1358</v>
      </c>
      <c r="AK304" t="s">
        <v>1358</v>
      </c>
      <c r="AL304">
        <v>4</v>
      </c>
      <c r="AM304" t="s">
        <v>1357</v>
      </c>
      <c r="AN304" t="s">
        <v>1355</v>
      </c>
      <c r="AO304" t="s">
        <v>1357</v>
      </c>
      <c r="AP304">
        <v>3</v>
      </c>
      <c r="AQ304" t="s">
        <v>1355</v>
      </c>
    </row>
    <row r="305" spans="1:59" x14ac:dyDescent="0.2">
      <c r="F305">
        <v>3</v>
      </c>
      <c r="G305">
        <v>15</v>
      </c>
      <c r="I305">
        <v>15</v>
      </c>
      <c r="M305" t="s">
        <v>83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3</v>
      </c>
      <c r="AC305">
        <v>1</v>
      </c>
      <c r="AD305">
        <v>2</v>
      </c>
      <c r="AE305">
        <v>3</v>
      </c>
      <c r="AF305">
        <v>2</v>
      </c>
      <c r="AG305">
        <v>1</v>
      </c>
    </row>
    <row r="306" spans="1:59" x14ac:dyDescent="0.2">
      <c r="F306">
        <v>27</v>
      </c>
      <c r="G306">
        <v>39</v>
      </c>
      <c r="I306">
        <v>39</v>
      </c>
      <c r="M306" t="s">
        <v>84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3</v>
      </c>
      <c r="AC306">
        <v>1</v>
      </c>
      <c r="AD306">
        <v>2</v>
      </c>
      <c r="AE306">
        <v>3</v>
      </c>
      <c r="AF306">
        <v>2</v>
      </c>
      <c r="AG306">
        <v>1</v>
      </c>
    </row>
    <row r="307" spans="1:59" x14ac:dyDescent="0.2">
      <c r="F307">
        <v>33</v>
      </c>
      <c r="G307">
        <v>45</v>
      </c>
      <c r="I307">
        <v>45</v>
      </c>
    </row>
    <row r="308" spans="1:59" x14ac:dyDescent="0.2">
      <c r="F308">
        <v>36</v>
      </c>
      <c r="G308">
        <v>48</v>
      </c>
      <c r="I308">
        <v>48</v>
      </c>
    </row>
    <row r="309" spans="1:59" x14ac:dyDescent="0.2">
      <c r="F309">
        <v>33</v>
      </c>
      <c r="G309">
        <v>45</v>
      </c>
      <c r="I309">
        <v>45</v>
      </c>
    </row>
    <row r="310" spans="1:59" x14ac:dyDescent="0.2">
      <c r="F310">
        <v>24</v>
      </c>
      <c r="G310">
        <v>36</v>
      </c>
      <c r="I310">
        <v>36</v>
      </c>
    </row>
    <row r="311" spans="1:59" x14ac:dyDescent="0.2">
      <c r="F311">
        <v>9</v>
      </c>
      <c r="G311">
        <v>21</v>
      </c>
      <c r="I311">
        <v>21</v>
      </c>
    </row>
    <row r="312" spans="1:59" x14ac:dyDescent="0.2">
      <c r="A312" t="s">
        <v>87</v>
      </c>
      <c r="B312" s="1" t="s">
        <v>88</v>
      </c>
      <c r="C312" t="s">
        <v>87</v>
      </c>
      <c r="D312" t="s">
        <v>89</v>
      </c>
      <c r="E312">
        <v>6</v>
      </c>
      <c r="F312">
        <v>36</v>
      </c>
      <c r="G312">
        <v>48</v>
      </c>
      <c r="H312">
        <v>18</v>
      </c>
      <c r="I312">
        <v>30</v>
      </c>
      <c r="J312">
        <v>0.51</v>
      </c>
      <c r="K312">
        <v>8</v>
      </c>
      <c r="L312">
        <v>2</v>
      </c>
      <c r="M312" t="s">
        <v>80</v>
      </c>
      <c r="AR312">
        <v>4</v>
      </c>
      <c r="AS312">
        <v>4</v>
      </c>
      <c r="AT312">
        <v>0</v>
      </c>
      <c r="AU312">
        <v>2</v>
      </c>
      <c r="AV312">
        <v>3</v>
      </c>
      <c r="AW312">
        <v>3</v>
      </c>
      <c r="AX312">
        <v>2</v>
      </c>
      <c r="AY312">
        <v>1</v>
      </c>
      <c r="AZ312">
        <v>2</v>
      </c>
      <c r="BA312">
        <v>2</v>
      </c>
      <c r="BB312">
        <v>50647</v>
      </c>
      <c r="BC312">
        <v>53507</v>
      </c>
      <c r="BD312">
        <v>29468</v>
      </c>
      <c r="BE312">
        <v>46208</v>
      </c>
      <c r="BF312">
        <v>48984</v>
      </c>
      <c r="BG312">
        <v>36271</v>
      </c>
    </row>
    <row r="313" spans="1:59" x14ac:dyDescent="0.2">
      <c r="F313">
        <v>33</v>
      </c>
      <c r="G313">
        <v>45</v>
      </c>
      <c r="H313">
        <v>15</v>
      </c>
      <c r="I313">
        <v>30</v>
      </c>
      <c r="M313" t="s">
        <v>81</v>
      </c>
      <c r="AH313">
        <v>1</v>
      </c>
      <c r="AI313">
        <v>2</v>
      </c>
      <c r="AJ313" t="s">
        <v>1357</v>
      </c>
      <c r="AK313" t="s">
        <v>1357</v>
      </c>
      <c r="AL313">
        <v>2</v>
      </c>
      <c r="AM313" t="s">
        <v>1357</v>
      </c>
      <c r="AN313" t="s">
        <v>1357</v>
      </c>
      <c r="AO313" t="s">
        <v>1357</v>
      </c>
      <c r="AP313">
        <v>3</v>
      </c>
      <c r="AQ313" t="s">
        <v>1357</v>
      </c>
      <c r="BG313">
        <v>11763</v>
      </c>
    </row>
    <row r="314" spans="1:59" x14ac:dyDescent="0.2">
      <c r="F314">
        <v>24</v>
      </c>
      <c r="G314">
        <v>36</v>
      </c>
      <c r="H314">
        <v>12</v>
      </c>
      <c r="I314">
        <v>24</v>
      </c>
      <c r="M314" t="s">
        <v>82</v>
      </c>
      <c r="AH314">
        <v>1</v>
      </c>
      <c r="AI314">
        <v>2</v>
      </c>
      <c r="AJ314" t="s">
        <v>1357</v>
      </c>
      <c r="AK314" t="s">
        <v>1357</v>
      </c>
      <c r="AL314">
        <v>2</v>
      </c>
      <c r="AM314" t="s">
        <v>1357</v>
      </c>
      <c r="AN314" t="s">
        <v>1357</v>
      </c>
      <c r="AO314" t="s">
        <v>1357</v>
      </c>
      <c r="AP314">
        <v>2</v>
      </c>
      <c r="AQ314" t="s">
        <v>1357</v>
      </c>
      <c r="BG314">
        <v>7337</v>
      </c>
    </row>
    <row r="315" spans="1:59" x14ac:dyDescent="0.2">
      <c r="F315">
        <v>9</v>
      </c>
      <c r="G315">
        <v>21</v>
      </c>
      <c r="H315">
        <v>1</v>
      </c>
      <c r="I315">
        <v>20</v>
      </c>
      <c r="M315" t="s">
        <v>83</v>
      </c>
      <c r="N315">
        <v>3</v>
      </c>
      <c r="O315">
        <v>1</v>
      </c>
      <c r="P315">
        <v>1</v>
      </c>
      <c r="Q315">
        <v>1</v>
      </c>
      <c r="R315">
        <v>2</v>
      </c>
      <c r="S315">
        <v>1</v>
      </c>
      <c r="T315">
        <v>1</v>
      </c>
      <c r="U315">
        <v>1</v>
      </c>
      <c r="V315">
        <v>2</v>
      </c>
      <c r="W315">
        <v>2</v>
      </c>
      <c r="X315">
        <v>1</v>
      </c>
      <c r="Y315">
        <v>4</v>
      </c>
      <c r="Z315">
        <v>1</v>
      </c>
      <c r="AA315">
        <v>2</v>
      </c>
      <c r="AB315">
        <v>1</v>
      </c>
      <c r="AC315">
        <v>2</v>
      </c>
      <c r="AD315">
        <v>4</v>
      </c>
      <c r="AE315">
        <v>1</v>
      </c>
      <c r="AF315">
        <v>3</v>
      </c>
      <c r="AG315">
        <v>1</v>
      </c>
      <c r="BG315">
        <v>8184</v>
      </c>
    </row>
    <row r="316" spans="1:59" x14ac:dyDescent="0.2">
      <c r="F316">
        <v>33</v>
      </c>
      <c r="G316">
        <v>45</v>
      </c>
      <c r="H316">
        <v>15</v>
      </c>
      <c r="I316">
        <v>30</v>
      </c>
      <c r="M316" t="s">
        <v>84</v>
      </c>
      <c r="N316">
        <v>2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2</v>
      </c>
      <c r="W316">
        <v>2</v>
      </c>
      <c r="X316">
        <v>1</v>
      </c>
      <c r="Y316">
        <v>3</v>
      </c>
      <c r="Z316">
        <v>1</v>
      </c>
      <c r="AA316">
        <v>2</v>
      </c>
      <c r="AB316">
        <v>1</v>
      </c>
      <c r="AC316">
        <v>2</v>
      </c>
      <c r="AD316">
        <v>4</v>
      </c>
      <c r="AE316">
        <v>1</v>
      </c>
      <c r="AF316">
        <v>3</v>
      </c>
      <c r="AG316">
        <v>1</v>
      </c>
      <c r="BG316">
        <v>3677</v>
      </c>
    </row>
    <row r="317" spans="1:59" x14ac:dyDescent="0.2">
      <c r="F317">
        <v>27</v>
      </c>
      <c r="G317">
        <v>39</v>
      </c>
      <c r="H317">
        <v>9</v>
      </c>
      <c r="I317">
        <v>30</v>
      </c>
      <c r="BG317">
        <v>13657</v>
      </c>
    </row>
    <row r="318" spans="1:59" x14ac:dyDescent="0.2">
      <c r="F318">
        <v>3</v>
      </c>
      <c r="G318">
        <v>15</v>
      </c>
      <c r="H318">
        <v>0</v>
      </c>
      <c r="I318">
        <v>15</v>
      </c>
      <c r="BG318">
        <v>4724</v>
      </c>
    </row>
    <row r="319" spans="1:59" x14ac:dyDescent="0.2">
      <c r="F319">
        <v>33</v>
      </c>
      <c r="G319">
        <v>45</v>
      </c>
      <c r="H319">
        <v>15</v>
      </c>
      <c r="I319">
        <v>30</v>
      </c>
      <c r="BG319">
        <v>8308</v>
      </c>
    </row>
    <row r="320" spans="1:59" x14ac:dyDescent="0.2">
      <c r="F320">
        <v>12</v>
      </c>
      <c r="G320">
        <v>24</v>
      </c>
      <c r="H320">
        <v>6</v>
      </c>
      <c r="I320">
        <v>18</v>
      </c>
      <c r="BG320">
        <v>3939</v>
      </c>
    </row>
    <row r="321" spans="1:59" x14ac:dyDescent="0.2">
      <c r="F321">
        <v>30</v>
      </c>
      <c r="G321">
        <v>42</v>
      </c>
      <c r="H321">
        <v>15</v>
      </c>
      <c r="I321">
        <v>27</v>
      </c>
      <c r="BG321">
        <v>6732</v>
      </c>
    </row>
    <row r="322" spans="1:59" x14ac:dyDescent="0.2">
      <c r="A322" t="s">
        <v>142</v>
      </c>
      <c r="B322" s="1" t="s">
        <v>143</v>
      </c>
      <c r="C322" t="s">
        <v>142</v>
      </c>
      <c r="D322" t="s">
        <v>89</v>
      </c>
      <c r="E322">
        <v>4</v>
      </c>
      <c r="F322">
        <v>36</v>
      </c>
      <c r="G322">
        <v>48</v>
      </c>
      <c r="H322">
        <v>12</v>
      </c>
      <c r="I322">
        <v>36</v>
      </c>
      <c r="J322">
        <v>0.56000000000000005</v>
      </c>
      <c r="K322">
        <v>8</v>
      </c>
      <c r="L322">
        <v>4</v>
      </c>
      <c r="M322" t="s">
        <v>80</v>
      </c>
      <c r="AR322">
        <v>5</v>
      </c>
      <c r="AS322">
        <v>4</v>
      </c>
      <c r="AT322">
        <v>0</v>
      </c>
      <c r="AU322">
        <v>3</v>
      </c>
      <c r="AV322">
        <v>3</v>
      </c>
      <c r="AW322">
        <v>2</v>
      </c>
      <c r="AX322">
        <v>3</v>
      </c>
      <c r="AY322">
        <v>3</v>
      </c>
      <c r="AZ322">
        <v>4</v>
      </c>
      <c r="BA322">
        <v>4</v>
      </c>
      <c r="BB322">
        <v>29405</v>
      </c>
      <c r="BC322">
        <v>54578</v>
      </c>
      <c r="BD322">
        <v>11160</v>
      </c>
      <c r="BE322">
        <v>30191</v>
      </c>
      <c r="BF322">
        <v>37687</v>
      </c>
      <c r="BG322">
        <v>10654</v>
      </c>
    </row>
    <row r="323" spans="1:59" x14ac:dyDescent="0.2">
      <c r="F323">
        <v>33</v>
      </c>
      <c r="G323">
        <v>45</v>
      </c>
      <c r="H323">
        <v>11</v>
      </c>
      <c r="I323">
        <v>34</v>
      </c>
      <c r="M323" t="s">
        <v>81</v>
      </c>
      <c r="AH323">
        <v>4</v>
      </c>
      <c r="AI323">
        <v>4</v>
      </c>
      <c r="AJ323" t="s">
        <v>1356</v>
      </c>
      <c r="AK323" t="s">
        <v>1356</v>
      </c>
      <c r="AL323">
        <v>4</v>
      </c>
      <c r="AM323" t="s">
        <v>1355</v>
      </c>
      <c r="AN323" t="s">
        <v>1356</v>
      </c>
      <c r="AO323" t="s">
        <v>1355</v>
      </c>
      <c r="AP323">
        <v>4</v>
      </c>
      <c r="AQ323" t="s">
        <v>1356</v>
      </c>
      <c r="BG323">
        <v>6194</v>
      </c>
    </row>
    <row r="324" spans="1:59" x14ac:dyDescent="0.2">
      <c r="F324">
        <v>24</v>
      </c>
      <c r="G324">
        <v>36</v>
      </c>
      <c r="H324">
        <v>8</v>
      </c>
      <c r="I324">
        <v>28</v>
      </c>
      <c r="M324" t="s">
        <v>82</v>
      </c>
      <c r="AH324">
        <v>4</v>
      </c>
      <c r="AI324">
        <v>4</v>
      </c>
      <c r="AJ324" t="s">
        <v>1356</v>
      </c>
      <c r="AK324" t="s">
        <v>1356</v>
      </c>
      <c r="AL324">
        <v>4</v>
      </c>
      <c r="AM324" t="s">
        <v>1356</v>
      </c>
      <c r="AN324" t="s">
        <v>1356</v>
      </c>
      <c r="AO324" t="s">
        <v>1356</v>
      </c>
      <c r="AP324">
        <v>4</v>
      </c>
      <c r="AQ324" t="s">
        <v>1356</v>
      </c>
      <c r="BG324">
        <v>4944</v>
      </c>
    </row>
    <row r="325" spans="1:59" x14ac:dyDescent="0.2">
      <c r="F325">
        <v>9</v>
      </c>
      <c r="G325">
        <v>21</v>
      </c>
      <c r="H325">
        <v>3</v>
      </c>
      <c r="I325">
        <v>18</v>
      </c>
      <c r="M325" t="s">
        <v>83</v>
      </c>
      <c r="N325">
        <v>2</v>
      </c>
      <c r="O325">
        <v>4</v>
      </c>
      <c r="P325">
        <v>1</v>
      </c>
      <c r="Q325">
        <v>4</v>
      </c>
      <c r="R325">
        <v>1</v>
      </c>
      <c r="S325">
        <v>2</v>
      </c>
      <c r="T325">
        <v>4</v>
      </c>
      <c r="U325">
        <v>4</v>
      </c>
      <c r="V325">
        <v>1</v>
      </c>
      <c r="W325">
        <v>1</v>
      </c>
      <c r="X325">
        <v>4</v>
      </c>
      <c r="Y325">
        <v>2</v>
      </c>
      <c r="Z325">
        <v>4</v>
      </c>
      <c r="AA325">
        <v>1</v>
      </c>
      <c r="AB325">
        <v>5</v>
      </c>
      <c r="AC325">
        <v>1</v>
      </c>
      <c r="AD325">
        <v>3</v>
      </c>
      <c r="AE325">
        <v>4</v>
      </c>
      <c r="AF325">
        <v>1</v>
      </c>
      <c r="AG325">
        <v>3</v>
      </c>
      <c r="BG325">
        <v>3955</v>
      </c>
    </row>
    <row r="326" spans="1:59" x14ac:dyDescent="0.2">
      <c r="F326">
        <v>33</v>
      </c>
      <c r="G326">
        <v>45</v>
      </c>
      <c r="H326">
        <v>11</v>
      </c>
      <c r="I326">
        <v>34</v>
      </c>
      <c r="M326" t="s">
        <v>84</v>
      </c>
      <c r="N326">
        <v>2</v>
      </c>
      <c r="O326">
        <v>4</v>
      </c>
      <c r="P326">
        <v>1</v>
      </c>
      <c r="Q326">
        <v>4</v>
      </c>
      <c r="R326">
        <v>1</v>
      </c>
      <c r="S326">
        <v>2</v>
      </c>
      <c r="T326">
        <v>4</v>
      </c>
      <c r="U326">
        <v>4</v>
      </c>
      <c r="V326">
        <v>1</v>
      </c>
      <c r="W326">
        <v>1</v>
      </c>
      <c r="X326">
        <v>4</v>
      </c>
      <c r="Y326">
        <v>3</v>
      </c>
      <c r="Z326">
        <v>2</v>
      </c>
      <c r="AA326">
        <v>1</v>
      </c>
      <c r="AB326">
        <v>4</v>
      </c>
      <c r="AC326">
        <v>1</v>
      </c>
      <c r="AD326">
        <v>1</v>
      </c>
      <c r="AE326">
        <v>4</v>
      </c>
      <c r="AF326">
        <v>1</v>
      </c>
      <c r="AG326">
        <v>3</v>
      </c>
      <c r="BG326">
        <v>3019</v>
      </c>
    </row>
    <row r="327" spans="1:59" x14ac:dyDescent="0.2">
      <c r="F327">
        <v>27</v>
      </c>
      <c r="G327">
        <v>39</v>
      </c>
      <c r="H327">
        <v>9</v>
      </c>
      <c r="I327">
        <v>30</v>
      </c>
      <c r="BG327">
        <v>34202</v>
      </c>
    </row>
    <row r="328" spans="1:59" x14ac:dyDescent="0.2">
      <c r="F328">
        <v>3</v>
      </c>
      <c r="G328">
        <v>15</v>
      </c>
      <c r="H328">
        <v>1</v>
      </c>
      <c r="I328">
        <v>14</v>
      </c>
      <c r="BG328">
        <v>3488</v>
      </c>
    </row>
    <row r="329" spans="1:59" x14ac:dyDescent="0.2">
      <c r="F329">
        <v>33</v>
      </c>
      <c r="G329">
        <v>45</v>
      </c>
      <c r="H329">
        <v>11</v>
      </c>
      <c r="I329">
        <v>34</v>
      </c>
      <c r="BG329">
        <v>4485</v>
      </c>
    </row>
    <row r="330" spans="1:59" x14ac:dyDescent="0.2">
      <c r="F330">
        <v>12</v>
      </c>
      <c r="G330">
        <v>24</v>
      </c>
      <c r="H330">
        <v>4</v>
      </c>
      <c r="I330">
        <v>20</v>
      </c>
      <c r="BG330">
        <v>3991</v>
      </c>
    </row>
    <row r="331" spans="1:59" x14ac:dyDescent="0.2">
      <c r="F331">
        <v>30</v>
      </c>
      <c r="G331">
        <v>42</v>
      </c>
      <c r="H331">
        <v>10</v>
      </c>
      <c r="I331">
        <v>32</v>
      </c>
      <c r="BG331">
        <v>5881</v>
      </c>
    </row>
    <row r="332" spans="1:59" x14ac:dyDescent="0.2">
      <c r="A332" t="s">
        <v>144</v>
      </c>
      <c r="B332" s="1" t="s">
        <v>145</v>
      </c>
      <c r="C332" t="s">
        <v>144</v>
      </c>
      <c r="D332" t="s">
        <v>89</v>
      </c>
      <c r="E332">
        <v>5</v>
      </c>
      <c r="F332">
        <v>33</v>
      </c>
      <c r="G332">
        <v>45</v>
      </c>
      <c r="H332">
        <v>20</v>
      </c>
      <c r="I332">
        <v>25</v>
      </c>
      <c r="J332">
        <v>0.51</v>
      </c>
      <c r="K332">
        <v>8</v>
      </c>
      <c r="L332">
        <v>3</v>
      </c>
      <c r="M332" t="s">
        <v>80</v>
      </c>
      <c r="AR332">
        <v>2</v>
      </c>
      <c r="AS332">
        <v>3</v>
      </c>
      <c r="AT332">
        <v>1</v>
      </c>
      <c r="AU332">
        <v>4</v>
      </c>
      <c r="AV332">
        <v>4</v>
      </c>
      <c r="AW332">
        <v>1</v>
      </c>
      <c r="AX332">
        <v>4</v>
      </c>
      <c r="AY332">
        <v>3</v>
      </c>
      <c r="AZ332">
        <v>4</v>
      </c>
      <c r="BA332">
        <v>3</v>
      </c>
      <c r="BB332">
        <v>31156</v>
      </c>
      <c r="BC332">
        <v>60627</v>
      </c>
      <c r="BD332">
        <v>16020</v>
      </c>
      <c r="BE332">
        <v>24724</v>
      </c>
      <c r="BF332">
        <v>15999</v>
      </c>
      <c r="BG332">
        <v>18759</v>
      </c>
    </row>
    <row r="333" spans="1:59" x14ac:dyDescent="0.2">
      <c r="F333">
        <v>30</v>
      </c>
      <c r="G333">
        <v>42</v>
      </c>
      <c r="H333">
        <v>15</v>
      </c>
      <c r="I333">
        <v>27</v>
      </c>
      <c r="M333" t="s">
        <v>81</v>
      </c>
      <c r="AH333">
        <v>1</v>
      </c>
      <c r="AI333">
        <v>1</v>
      </c>
      <c r="AJ333" t="s">
        <v>1357</v>
      </c>
      <c r="AK333" t="s">
        <v>1357</v>
      </c>
      <c r="AL333">
        <v>1</v>
      </c>
      <c r="AM333" t="s">
        <v>1357</v>
      </c>
      <c r="AN333" t="s">
        <v>1357</v>
      </c>
      <c r="AO333" t="s">
        <v>1357</v>
      </c>
      <c r="AP333">
        <v>1</v>
      </c>
      <c r="AQ333" t="s">
        <v>1357</v>
      </c>
      <c r="BG333">
        <v>8993</v>
      </c>
    </row>
    <row r="334" spans="1:59" x14ac:dyDescent="0.2">
      <c r="F334">
        <v>12</v>
      </c>
      <c r="G334">
        <v>24</v>
      </c>
      <c r="H334">
        <v>5</v>
      </c>
      <c r="I334">
        <v>19</v>
      </c>
      <c r="M334" t="s">
        <v>82</v>
      </c>
      <c r="AH334">
        <v>1</v>
      </c>
      <c r="AI334">
        <v>1</v>
      </c>
      <c r="AJ334" t="s">
        <v>1357</v>
      </c>
      <c r="AK334" t="s">
        <v>1357</v>
      </c>
      <c r="AL334">
        <v>1</v>
      </c>
      <c r="AM334" t="s">
        <v>1357</v>
      </c>
      <c r="AN334" t="s">
        <v>1357</v>
      </c>
      <c r="AO334" t="s">
        <v>1357</v>
      </c>
      <c r="AP334">
        <v>2</v>
      </c>
      <c r="AQ334" t="s">
        <v>1357</v>
      </c>
      <c r="BG334">
        <v>6993</v>
      </c>
    </row>
    <row r="335" spans="1:59" x14ac:dyDescent="0.2">
      <c r="F335">
        <v>3</v>
      </c>
      <c r="G335">
        <v>15</v>
      </c>
      <c r="H335">
        <v>1</v>
      </c>
      <c r="I335">
        <v>14</v>
      </c>
      <c r="M335" t="s">
        <v>83</v>
      </c>
      <c r="N335">
        <v>3</v>
      </c>
      <c r="O335">
        <v>1</v>
      </c>
      <c r="P335">
        <v>2</v>
      </c>
      <c r="Q335">
        <v>1</v>
      </c>
      <c r="R335">
        <v>4</v>
      </c>
      <c r="S335">
        <v>1</v>
      </c>
      <c r="T335">
        <v>1</v>
      </c>
      <c r="U335">
        <v>1</v>
      </c>
      <c r="V335">
        <v>4</v>
      </c>
      <c r="W335">
        <v>3</v>
      </c>
      <c r="X335">
        <v>1</v>
      </c>
      <c r="Y335">
        <v>4</v>
      </c>
      <c r="Z335">
        <v>1</v>
      </c>
      <c r="AA335">
        <v>3</v>
      </c>
      <c r="AB335">
        <v>1</v>
      </c>
      <c r="AC335">
        <v>1</v>
      </c>
      <c r="AD335">
        <v>4</v>
      </c>
      <c r="AE335">
        <v>1</v>
      </c>
      <c r="AF335">
        <v>4</v>
      </c>
      <c r="AG335">
        <v>1</v>
      </c>
      <c r="BG335">
        <v>5427</v>
      </c>
    </row>
    <row r="336" spans="1:59" x14ac:dyDescent="0.2">
      <c r="F336">
        <v>27</v>
      </c>
      <c r="G336">
        <v>39</v>
      </c>
      <c r="H336">
        <v>10</v>
      </c>
      <c r="I336">
        <v>29</v>
      </c>
      <c r="M336" t="s">
        <v>84</v>
      </c>
      <c r="N336">
        <v>4</v>
      </c>
      <c r="O336">
        <v>1</v>
      </c>
      <c r="P336">
        <v>4</v>
      </c>
      <c r="Q336">
        <v>1</v>
      </c>
      <c r="R336">
        <v>4</v>
      </c>
      <c r="S336">
        <v>1</v>
      </c>
      <c r="T336">
        <v>1</v>
      </c>
      <c r="U336">
        <v>1</v>
      </c>
      <c r="V336">
        <v>4</v>
      </c>
      <c r="W336">
        <v>3</v>
      </c>
      <c r="X336">
        <v>1</v>
      </c>
      <c r="Y336">
        <v>4</v>
      </c>
      <c r="Z336">
        <v>1</v>
      </c>
      <c r="AA336">
        <v>4</v>
      </c>
      <c r="AB336">
        <v>1</v>
      </c>
      <c r="AC336">
        <v>3</v>
      </c>
      <c r="AD336">
        <v>4</v>
      </c>
      <c r="AE336">
        <v>1</v>
      </c>
      <c r="AF336">
        <v>4</v>
      </c>
      <c r="AG336">
        <v>1</v>
      </c>
      <c r="BG336">
        <v>8121</v>
      </c>
    </row>
    <row r="337" spans="1:69" x14ac:dyDescent="0.2">
      <c r="F337">
        <v>33</v>
      </c>
      <c r="G337">
        <v>45</v>
      </c>
      <c r="H337">
        <v>20</v>
      </c>
      <c r="I337">
        <v>25</v>
      </c>
      <c r="BG337">
        <v>6218</v>
      </c>
    </row>
    <row r="338" spans="1:69" x14ac:dyDescent="0.2">
      <c r="F338">
        <v>36</v>
      </c>
      <c r="G338">
        <v>48</v>
      </c>
      <c r="H338">
        <v>20</v>
      </c>
      <c r="I338">
        <v>28</v>
      </c>
      <c r="BG338">
        <v>4667</v>
      </c>
    </row>
    <row r="339" spans="1:69" x14ac:dyDescent="0.2">
      <c r="F339">
        <v>33</v>
      </c>
      <c r="G339">
        <v>45</v>
      </c>
      <c r="H339">
        <v>15</v>
      </c>
      <c r="I339">
        <v>30</v>
      </c>
      <c r="BG339">
        <v>4221</v>
      </c>
    </row>
    <row r="340" spans="1:69" x14ac:dyDescent="0.2">
      <c r="F340">
        <v>24</v>
      </c>
      <c r="G340">
        <v>36</v>
      </c>
      <c r="H340">
        <v>0</v>
      </c>
      <c r="I340">
        <v>36</v>
      </c>
      <c r="BG340">
        <v>2991</v>
      </c>
    </row>
    <row r="341" spans="1:69" x14ac:dyDescent="0.2">
      <c r="F341">
        <v>9</v>
      </c>
      <c r="G341">
        <v>21</v>
      </c>
      <c r="H341">
        <v>0</v>
      </c>
      <c r="I341">
        <v>21</v>
      </c>
      <c r="BG341">
        <v>4260</v>
      </c>
    </row>
    <row r="342" spans="1:69" x14ac:dyDescent="0.2">
      <c r="A342" t="s">
        <v>146</v>
      </c>
      <c r="B342" s="1" t="s">
        <v>147</v>
      </c>
      <c r="C342" t="s">
        <v>146</v>
      </c>
      <c r="D342" t="s">
        <v>79</v>
      </c>
      <c r="E342">
        <v>2</v>
      </c>
      <c r="F342">
        <v>12</v>
      </c>
      <c r="G342">
        <v>24</v>
      </c>
      <c r="I342">
        <v>24</v>
      </c>
      <c r="J342">
        <v>0.72</v>
      </c>
      <c r="K342">
        <v>8</v>
      </c>
      <c r="L342">
        <v>6</v>
      </c>
      <c r="M342" t="s">
        <v>80</v>
      </c>
      <c r="AR342">
        <v>4</v>
      </c>
      <c r="AS342">
        <v>1</v>
      </c>
      <c r="AT342">
        <v>1</v>
      </c>
      <c r="AU342">
        <v>4</v>
      </c>
      <c r="AV342">
        <v>4</v>
      </c>
      <c r="AW342">
        <v>0</v>
      </c>
      <c r="AX342">
        <v>1</v>
      </c>
      <c r="AY342">
        <v>2</v>
      </c>
      <c r="AZ342">
        <v>4</v>
      </c>
      <c r="BA342">
        <v>1</v>
      </c>
      <c r="BB342">
        <v>18808</v>
      </c>
      <c r="BC342">
        <v>31966</v>
      </c>
      <c r="BD342">
        <v>14064</v>
      </c>
      <c r="BE342">
        <v>27430</v>
      </c>
      <c r="BF342">
        <v>51689</v>
      </c>
      <c r="BH342">
        <v>12205</v>
      </c>
      <c r="BI342">
        <v>5322</v>
      </c>
      <c r="BJ342">
        <v>3098</v>
      </c>
      <c r="BK342">
        <v>3207</v>
      </c>
      <c r="BL342">
        <v>2173</v>
      </c>
      <c r="BM342">
        <v>1599</v>
      </c>
      <c r="BN342">
        <v>1420</v>
      </c>
      <c r="BO342">
        <v>1161</v>
      </c>
      <c r="BP342">
        <v>1857</v>
      </c>
      <c r="BQ342">
        <v>1547</v>
      </c>
    </row>
    <row r="343" spans="1:69" x14ac:dyDescent="0.2">
      <c r="F343">
        <v>33</v>
      </c>
      <c r="G343">
        <v>45</v>
      </c>
      <c r="I343">
        <v>45</v>
      </c>
      <c r="M343" t="s">
        <v>81</v>
      </c>
      <c r="AH343">
        <v>2</v>
      </c>
      <c r="AI343">
        <v>2</v>
      </c>
      <c r="AJ343" t="s">
        <v>1358</v>
      </c>
      <c r="AK343" t="s">
        <v>1358</v>
      </c>
      <c r="AL343">
        <v>2</v>
      </c>
      <c r="AM343" t="s">
        <v>1357</v>
      </c>
      <c r="AN343" t="s">
        <v>1358</v>
      </c>
      <c r="AO343" t="s">
        <v>1357</v>
      </c>
      <c r="AP343">
        <v>2</v>
      </c>
      <c r="AQ343" t="s">
        <v>1358</v>
      </c>
    </row>
    <row r="344" spans="1:69" x14ac:dyDescent="0.2">
      <c r="F344">
        <v>30</v>
      </c>
      <c r="G344">
        <v>42</v>
      </c>
      <c r="I344">
        <v>42</v>
      </c>
      <c r="M344" t="s">
        <v>82</v>
      </c>
      <c r="AH344">
        <v>2</v>
      </c>
      <c r="AI344">
        <v>3</v>
      </c>
      <c r="AJ344" t="s">
        <v>1358</v>
      </c>
      <c r="AK344" t="s">
        <v>1357</v>
      </c>
      <c r="AL344">
        <v>3</v>
      </c>
      <c r="AM344" t="s">
        <v>1357</v>
      </c>
      <c r="AN344" t="s">
        <v>1358</v>
      </c>
      <c r="AO344" t="s">
        <v>1358</v>
      </c>
      <c r="AP344">
        <v>2</v>
      </c>
      <c r="AQ344" t="s">
        <v>1357</v>
      </c>
    </row>
    <row r="345" spans="1:69" x14ac:dyDescent="0.2">
      <c r="F345">
        <v>27</v>
      </c>
      <c r="G345">
        <v>39</v>
      </c>
      <c r="I345">
        <v>39</v>
      </c>
      <c r="M345" t="s">
        <v>83</v>
      </c>
      <c r="N345">
        <v>4</v>
      </c>
      <c r="O345">
        <v>1</v>
      </c>
      <c r="P345">
        <v>2</v>
      </c>
      <c r="Q345">
        <v>1</v>
      </c>
      <c r="R345">
        <v>1</v>
      </c>
      <c r="S345">
        <v>2</v>
      </c>
      <c r="T345">
        <v>1</v>
      </c>
      <c r="U345">
        <v>1</v>
      </c>
      <c r="V345">
        <v>2</v>
      </c>
      <c r="W345">
        <v>1</v>
      </c>
      <c r="X345">
        <v>1</v>
      </c>
      <c r="Y345">
        <v>3</v>
      </c>
      <c r="Z345">
        <v>1</v>
      </c>
      <c r="AA345">
        <v>2</v>
      </c>
      <c r="AB345">
        <v>2</v>
      </c>
      <c r="AC345">
        <v>3</v>
      </c>
      <c r="AD345">
        <v>4</v>
      </c>
      <c r="AE345">
        <v>2</v>
      </c>
      <c r="AF345">
        <v>1</v>
      </c>
      <c r="AG345">
        <v>1</v>
      </c>
    </row>
    <row r="346" spans="1:69" x14ac:dyDescent="0.2">
      <c r="F346">
        <v>3</v>
      </c>
      <c r="G346">
        <v>15</v>
      </c>
      <c r="I346">
        <v>15</v>
      </c>
      <c r="M346" t="s">
        <v>84</v>
      </c>
      <c r="N346">
        <v>4</v>
      </c>
      <c r="O346">
        <v>1</v>
      </c>
      <c r="P346">
        <v>2</v>
      </c>
      <c r="Q346">
        <v>1</v>
      </c>
      <c r="R346">
        <v>1</v>
      </c>
      <c r="S346">
        <v>2</v>
      </c>
      <c r="T346">
        <v>1</v>
      </c>
      <c r="U346">
        <v>1</v>
      </c>
      <c r="V346">
        <v>3</v>
      </c>
      <c r="W346">
        <v>1</v>
      </c>
      <c r="X346">
        <v>1</v>
      </c>
      <c r="Y346">
        <v>3</v>
      </c>
      <c r="Z346">
        <v>1</v>
      </c>
      <c r="AA346">
        <v>2</v>
      </c>
      <c r="AB346">
        <v>1</v>
      </c>
      <c r="AC346">
        <v>2</v>
      </c>
      <c r="AD346">
        <v>4</v>
      </c>
      <c r="AE346">
        <v>1</v>
      </c>
      <c r="AF346">
        <v>1</v>
      </c>
      <c r="AG346">
        <v>1</v>
      </c>
    </row>
    <row r="347" spans="1:69" x14ac:dyDescent="0.2">
      <c r="F347">
        <v>33</v>
      </c>
      <c r="G347">
        <v>45</v>
      </c>
      <c r="I347">
        <v>45</v>
      </c>
    </row>
    <row r="348" spans="1:69" x14ac:dyDescent="0.2">
      <c r="F348">
        <v>24</v>
      </c>
      <c r="G348">
        <v>36</v>
      </c>
      <c r="I348">
        <v>36</v>
      </c>
    </row>
    <row r="349" spans="1:69" x14ac:dyDescent="0.2">
      <c r="F349">
        <v>9</v>
      </c>
      <c r="G349">
        <v>21</v>
      </c>
      <c r="I349">
        <v>21</v>
      </c>
    </row>
    <row r="350" spans="1:69" x14ac:dyDescent="0.2">
      <c r="F350">
        <v>36</v>
      </c>
      <c r="G350">
        <v>48</v>
      </c>
      <c r="I350">
        <v>48</v>
      </c>
    </row>
    <row r="351" spans="1:69" x14ac:dyDescent="0.2">
      <c r="F351">
        <v>33</v>
      </c>
      <c r="G351">
        <v>45</v>
      </c>
      <c r="I351">
        <v>45</v>
      </c>
    </row>
    <row r="352" spans="1:69" x14ac:dyDescent="0.2">
      <c r="A352" t="s">
        <v>148</v>
      </c>
      <c r="B352" s="1" t="s">
        <v>149</v>
      </c>
      <c r="C352" t="s">
        <v>148</v>
      </c>
      <c r="D352" t="s">
        <v>89</v>
      </c>
      <c r="E352">
        <v>8</v>
      </c>
      <c r="F352">
        <v>36</v>
      </c>
      <c r="G352">
        <v>48</v>
      </c>
      <c r="H352">
        <v>24</v>
      </c>
      <c r="I352">
        <v>24</v>
      </c>
      <c r="J352">
        <v>0.42</v>
      </c>
      <c r="K352">
        <v>8</v>
      </c>
      <c r="L352">
        <v>0</v>
      </c>
      <c r="M352" t="s">
        <v>80</v>
      </c>
      <c r="AR352">
        <v>2</v>
      </c>
      <c r="AS352">
        <v>3</v>
      </c>
      <c r="AT352">
        <v>2</v>
      </c>
      <c r="AU352">
        <v>3</v>
      </c>
      <c r="AV352">
        <v>4</v>
      </c>
      <c r="AW352">
        <v>1</v>
      </c>
      <c r="AX352">
        <v>3</v>
      </c>
      <c r="AY352">
        <v>3</v>
      </c>
      <c r="AZ352">
        <v>4</v>
      </c>
      <c r="BA352">
        <v>4</v>
      </c>
      <c r="BB352">
        <v>33299</v>
      </c>
      <c r="BC352">
        <v>46363</v>
      </c>
      <c r="BD352">
        <v>34481</v>
      </c>
      <c r="BE352">
        <v>38906</v>
      </c>
      <c r="BF352">
        <v>106821</v>
      </c>
      <c r="BG352">
        <v>17033</v>
      </c>
    </row>
    <row r="353" spans="1:69" x14ac:dyDescent="0.2">
      <c r="F353">
        <v>33</v>
      </c>
      <c r="G353">
        <v>45</v>
      </c>
      <c r="H353">
        <v>20</v>
      </c>
      <c r="I353">
        <v>25</v>
      </c>
      <c r="M353" t="s">
        <v>81</v>
      </c>
      <c r="AH353">
        <v>1</v>
      </c>
      <c r="AI353">
        <v>2</v>
      </c>
      <c r="AJ353" t="s">
        <v>1357</v>
      </c>
      <c r="AK353" t="s">
        <v>1357</v>
      </c>
      <c r="AL353">
        <v>1</v>
      </c>
      <c r="AM353" t="s">
        <v>1357</v>
      </c>
      <c r="AN353" t="s">
        <v>1357</v>
      </c>
      <c r="AO353" t="s">
        <v>1358</v>
      </c>
      <c r="AP353">
        <v>1</v>
      </c>
      <c r="AQ353" t="s">
        <v>1358</v>
      </c>
      <c r="BG353">
        <v>20859</v>
      </c>
    </row>
    <row r="354" spans="1:69" x14ac:dyDescent="0.2">
      <c r="F354">
        <v>24</v>
      </c>
      <c r="G354">
        <v>36</v>
      </c>
      <c r="H354">
        <v>15</v>
      </c>
      <c r="I354">
        <v>21</v>
      </c>
      <c r="M354" t="s">
        <v>82</v>
      </c>
      <c r="AH354">
        <v>1</v>
      </c>
      <c r="AI354">
        <v>2</v>
      </c>
      <c r="AJ354" t="s">
        <v>1357</v>
      </c>
      <c r="AK354" t="s">
        <v>1357</v>
      </c>
      <c r="AL354">
        <v>2</v>
      </c>
      <c r="AM354" t="s">
        <v>1357</v>
      </c>
      <c r="AN354" t="s">
        <v>1358</v>
      </c>
      <c r="AO354" t="s">
        <v>1357</v>
      </c>
      <c r="AP354">
        <v>1</v>
      </c>
      <c r="AQ354" t="s">
        <v>1358</v>
      </c>
      <c r="BG354">
        <v>19724</v>
      </c>
    </row>
    <row r="355" spans="1:69" x14ac:dyDescent="0.2">
      <c r="F355">
        <v>9</v>
      </c>
      <c r="G355">
        <v>21</v>
      </c>
      <c r="H355">
        <v>3</v>
      </c>
      <c r="I355">
        <v>18</v>
      </c>
      <c r="M355" t="s">
        <v>83</v>
      </c>
      <c r="N355">
        <v>4</v>
      </c>
      <c r="O355">
        <v>1</v>
      </c>
      <c r="P355">
        <v>4</v>
      </c>
      <c r="Q355">
        <v>1</v>
      </c>
      <c r="R355">
        <v>3</v>
      </c>
      <c r="S355">
        <v>1</v>
      </c>
      <c r="T355">
        <v>1</v>
      </c>
      <c r="U355">
        <v>1</v>
      </c>
      <c r="V355">
        <v>3</v>
      </c>
      <c r="W355">
        <v>3</v>
      </c>
      <c r="X355">
        <v>2</v>
      </c>
      <c r="Y355">
        <v>4</v>
      </c>
      <c r="Z355">
        <v>1</v>
      </c>
      <c r="AA355">
        <v>2</v>
      </c>
      <c r="AB355">
        <v>2</v>
      </c>
      <c r="AC355">
        <v>4</v>
      </c>
      <c r="AD355">
        <v>4</v>
      </c>
      <c r="AE355">
        <v>1</v>
      </c>
      <c r="AF355">
        <v>4</v>
      </c>
      <c r="AG355">
        <v>1</v>
      </c>
      <c r="BG355">
        <v>11274</v>
      </c>
    </row>
    <row r="356" spans="1:69" x14ac:dyDescent="0.2">
      <c r="F356">
        <v>33</v>
      </c>
      <c r="G356">
        <v>45</v>
      </c>
      <c r="H356">
        <v>20</v>
      </c>
      <c r="I356">
        <v>25</v>
      </c>
      <c r="M356" t="s">
        <v>84</v>
      </c>
      <c r="N356">
        <v>4</v>
      </c>
      <c r="O356">
        <v>1</v>
      </c>
      <c r="P356">
        <v>3</v>
      </c>
      <c r="Q356">
        <v>1</v>
      </c>
      <c r="R356">
        <v>4</v>
      </c>
      <c r="S356">
        <v>3</v>
      </c>
      <c r="T356">
        <v>1</v>
      </c>
      <c r="U356">
        <v>1</v>
      </c>
      <c r="V356">
        <v>2</v>
      </c>
      <c r="W356">
        <v>3</v>
      </c>
      <c r="X356">
        <v>1</v>
      </c>
      <c r="Y356">
        <v>4</v>
      </c>
      <c r="Z356">
        <v>2</v>
      </c>
      <c r="AA356">
        <v>2</v>
      </c>
      <c r="AB356">
        <v>1</v>
      </c>
      <c r="AC356">
        <v>4</v>
      </c>
      <c r="AD356">
        <v>4</v>
      </c>
      <c r="AE356">
        <v>1</v>
      </c>
      <c r="AF356">
        <v>4</v>
      </c>
      <c r="AG356">
        <v>1</v>
      </c>
      <c r="BG356">
        <v>11706</v>
      </c>
    </row>
    <row r="357" spans="1:69" x14ac:dyDescent="0.2">
      <c r="F357">
        <v>27</v>
      </c>
      <c r="G357">
        <v>39</v>
      </c>
      <c r="H357">
        <v>18</v>
      </c>
      <c r="I357">
        <v>21</v>
      </c>
      <c r="BG357">
        <v>19114</v>
      </c>
    </row>
    <row r="358" spans="1:69" x14ac:dyDescent="0.2">
      <c r="F358">
        <v>3</v>
      </c>
      <c r="G358">
        <v>15</v>
      </c>
      <c r="H358">
        <v>1</v>
      </c>
      <c r="I358">
        <v>14</v>
      </c>
      <c r="BG358">
        <v>6904</v>
      </c>
    </row>
    <row r="359" spans="1:69" x14ac:dyDescent="0.2">
      <c r="F359">
        <v>33</v>
      </c>
      <c r="G359">
        <v>45</v>
      </c>
      <c r="H359">
        <v>22</v>
      </c>
      <c r="I359">
        <v>23</v>
      </c>
      <c r="BG359">
        <v>13040</v>
      </c>
    </row>
    <row r="360" spans="1:69" x14ac:dyDescent="0.2">
      <c r="F360">
        <v>12</v>
      </c>
      <c r="G360">
        <v>24</v>
      </c>
      <c r="H360">
        <v>6</v>
      </c>
      <c r="I360">
        <v>18</v>
      </c>
      <c r="BG360">
        <v>4637</v>
      </c>
    </row>
    <row r="361" spans="1:69" x14ac:dyDescent="0.2">
      <c r="F361">
        <v>30</v>
      </c>
      <c r="G361">
        <v>42</v>
      </c>
      <c r="H361">
        <v>20</v>
      </c>
      <c r="I361">
        <v>22</v>
      </c>
      <c r="BG361">
        <v>9886</v>
      </c>
    </row>
    <row r="362" spans="1:69" x14ac:dyDescent="0.2">
      <c r="A362" t="s">
        <v>150</v>
      </c>
      <c r="B362" s="1" t="s">
        <v>151</v>
      </c>
      <c r="C362" t="s">
        <v>150</v>
      </c>
      <c r="D362" t="s">
        <v>79</v>
      </c>
      <c r="E362">
        <v>6</v>
      </c>
      <c r="F362">
        <v>36</v>
      </c>
      <c r="G362">
        <v>48</v>
      </c>
      <c r="I362">
        <v>48</v>
      </c>
      <c r="J362">
        <v>0.72</v>
      </c>
      <c r="K362">
        <v>8</v>
      </c>
      <c r="L362">
        <v>2</v>
      </c>
      <c r="M362" t="s">
        <v>80</v>
      </c>
      <c r="AR362">
        <v>3</v>
      </c>
      <c r="AS362">
        <v>2</v>
      </c>
      <c r="AT362">
        <v>3</v>
      </c>
      <c r="AU362">
        <v>2</v>
      </c>
      <c r="AV362">
        <v>2</v>
      </c>
      <c r="AW362">
        <v>3</v>
      </c>
      <c r="AX362">
        <v>4</v>
      </c>
      <c r="AY362">
        <v>4</v>
      </c>
      <c r="AZ362">
        <v>3</v>
      </c>
      <c r="BA362">
        <v>3</v>
      </c>
      <c r="BB362">
        <v>156297</v>
      </c>
      <c r="BC362">
        <v>99338</v>
      </c>
      <c r="BD362">
        <v>75463</v>
      </c>
      <c r="BE362">
        <v>30254</v>
      </c>
      <c r="BF362">
        <v>35121</v>
      </c>
      <c r="BH362">
        <v>4694</v>
      </c>
      <c r="BI362">
        <v>4546</v>
      </c>
      <c r="BJ362">
        <v>1232</v>
      </c>
      <c r="BK362">
        <v>2183</v>
      </c>
      <c r="BL362">
        <v>4326</v>
      </c>
      <c r="BM362">
        <v>79685</v>
      </c>
      <c r="BN362">
        <v>1832</v>
      </c>
      <c r="BO362">
        <v>5545</v>
      </c>
      <c r="BP362">
        <v>1049</v>
      </c>
      <c r="BQ362">
        <v>795</v>
      </c>
    </row>
    <row r="363" spans="1:69" x14ac:dyDescent="0.2">
      <c r="F363">
        <v>33</v>
      </c>
      <c r="G363">
        <v>45</v>
      </c>
      <c r="I363">
        <v>45</v>
      </c>
      <c r="M363" t="s">
        <v>81</v>
      </c>
      <c r="AH363">
        <v>2</v>
      </c>
      <c r="AI363">
        <v>3</v>
      </c>
      <c r="AJ363" t="s">
        <v>1355</v>
      </c>
      <c r="AK363" t="s">
        <v>1355</v>
      </c>
      <c r="AL363">
        <v>3</v>
      </c>
      <c r="AM363" t="s">
        <v>1357</v>
      </c>
      <c r="AN363" t="s">
        <v>1357</v>
      </c>
      <c r="AO363" t="s">
        <v>1357</v>
      </c>
      <c r="AP363">
        <v>2</v>
      </c>
      <c r="AQ363" t="s">
        <v>1355</v>
      </c>
    </row>
    <row r="364" spans="1:69" x14ac:dyDescent="0.2">
      <c r="F364">
        <v>24</v>
      </c>
      <c r="G364">
        <v>36</v>
      </c>
      <c r="I364">
        <v>36</v>
      </c>
      <c r="M364" t="s">
        <v>82</v>
      </c>
      <c r="AH364">
        <v>2</v>
      </c>
      <c r="AI364">
        <v>2</v>
      </c>
      <c r="AJ364" t="s">
        <v>1357</v>
      </c>
      <c r="AK364" t="s">
        <v>1357</v>
      </c>
      <c r="AL364">
        <v>1</v>
      </c>
      <c r="AM364" t="s">
        <v>1358</v>
      </c>
      <c r="AN364" t="s">
        <v>1358</v>
      </c>
      <c r="AO364" t="s">
        <v>1358</v>
      </c>
      <c r="AP364">
        <v>2</v>
      </c>
      <c r="AQ364" t="s">
        <v>1357</v>
      </c>
    </row>
    <row r="365" spans="1:69" x14ac:dyDescent="0.2">
      <c r="F365">
        <v>9</v>
      </c>
      <c r="G365">
        <v>21</v>
      </c>
      <c r="I365">
        <v>21</v>
      </c>
      <c r="M365" t="s">
        <v>83</v>
      </c>
      <c r="N365">
        <v>3</v>
      </c>
      <c r="O365">
        <v>2</v>
      </c>
      <c r="P365">
        <v>2</v>
      </c>
      <c r="Q365">
        <v>3</v>
      </c>
      <c r="R365">
        <v>3</v>
      </c>
      <c r="S365">
        <v>2</v>
      </c>
      <c r="T365">
        <v>2</v>
      </c>
      <c r="U365">
        <v>3</v>
      </c>
      <c r="V365">
        <v>3</v>
      </c>
      <c r="W365">
        <v>4</v>
      </c>
      <c r="X365">
        <v>4</v>
      </c>
      <c r="Y365">
        <v>3</v>
      </c>
      <c r="Z365">
        <v>4</v>
      </c>
      <c r="AA365">
        <v>4</v>
      </c>
      <c r="AB365">
        <v>4</v>
      </c>
      <c r="AC365">
        <v>3</v>
      </c>
      <c r="AD365">
        <v>3</v>
      </c>
      <c r="AE365">
        <v>4</v>
      </c>
      <c r="AF365">
        <v>4</v>
      </c>
      <c r="AG365">
        <v>3</v>
      </c>
    </row>
    <row r="366" spans="1:69" x14ac:dyDescent="0.2">
      <c r="F366">
        <v>33</v>
      </c>
      <c r="G366">
        <v>45</v>
      </c>
      <c r="I366">
        <v>45</v>
      </c>
      <c r="M366" t="s">
        <v>84</v>
      </c>
      <c r="N366">
        <v>4</v>
      </c>
      <c r="O366">
        <v>1</v>
      </c>
      <c r="P366">
        <v>2</v>
      </c>
      <c r="Q366">
        <v>1</v>
      </c>
      <c r="R366">
        <v>4</v>
      </c>
      <c r="S366">
        <v>1</v>
      </c>
      <c r="T366">
        <v>1</v>
      </c>
      <c r="U366">
        <v>1</v>
      </c>
      <c r="V366">
        <v>4</v>
      </c>
      <c r="W366">
        <v>4</v>
      </c>
      <c r="X366">
        <v>1</v>
      </c>
      <c r="Y366">
        <v>4</v>
      </c>
      <c r="Z366">
        <v>1</v>
      </c>
      <c r="AA366">
        <v>4</v>
      </c>
      <c r="AB366">
        <v>1</v>
      </c>
      <c r="AC366">
        <v>1</v>
      </c>
      <c r="AD366">
        <v>4</v>
      </c>
      <c r="AE366">
        <v>1</v>
      </c>
      <c r="AF366">
        <v>4</v>
      </c>
      <c r="AG366">
        <v>1</v>
      </c>
    </row>
    <row r="367" spans="1:69" x14ac:dyDescent="0.2">
      <c r="F367">
        <v>27</v>
      </c>
      <c r="G367">
        <v>39</v>
      </c>
      <c r="I367">
        <v>39</v>
      </c>
    </row>
    <row r="368" spans="1:69" x14ac:dyDescent="0.2">
      <c r="F368">
        <v>3</v>
      </c>
      <c r="G368">
        <v>15</v>
      </c>
      <c r="I368">
        <v>15</v>
      </c>
    </row>
    <row r="369" spans="1:69" x14ac:dyDescent="0.2">
      <c r="F369">
        <v>33</v>
      </c>
      <c r="G369">
        <v>45</v>
      </c>
      <c r="I369">
        <v>45</v>
      </c>
    </row>
    <row r="370" spans="1:69" x14ac:dyDescent="0.2">
      <c r="F370">
        <v>12</v>
      </c>
      <c r="G370">
        <v>24</v>
      </c>
      <c r="I370">
        <v>24</v>
      </c>
    </row>
    <row r="371" spans="1:69" x14ac:dyDescent="0.2">
      <c r="F371">
        <v>30</v>
      </c>
      <c r="G371">
        <v>42</v>
      </c>
      <c r="I371">
        <v>42</v>
      </c>
    </row>
    <row r="372" spans="1:69" x14ac:dyDescent="0.2">
      <c r="A372" t="s">
        <v>152</v>
      </c>
      <c r="B372" s="1" t="s">
        <v>153</v>
      </c>
      <c r="C372" t="s">
        <v>152</v>
      </c>
      <c r="D372" t="s">
        <v>89</v>
      </c>
      <c r="E372">
        <v>6</v>
      </c>
      <c r="F372">
        <v>33</v>
      </c>
      <c r="G372">
        <v>45</v>
      </c>
      <c r="H372">
        <v>11</v>
      </c>
      <c r="I372">
        <v>34</v>
      </c>
      <c r="J372">
        <v>0.69</v>
      </c>
      <c r="K372">
        <v>8</v>
      </c>
      <c r="L372">
        <v>2</v>
      </c>
      <c r="M372" t="s">
        <v>80</v>
      </c>
      <c r="AR372">
        <v>3</v>
      </c>
      <c r="AS372">
        <v>3</v>
      </c>
      <c r="AT372">
        <v>0</v>
      </c>
      <c r="AU372">
        <v>3</v>
      </c>
      <c r="AV372">
        <v>3</v>
      </c>
      <c r="AW372">
        <v>3</v>
      </c>
      <c r="AX372">
        <v>5</v>
      </c>
      <c r="AY372">
        <v>4</v>
      </c>
      <c r="AZ372">
        <v>4</v>
      </c>
      <c r="BA372">
        <v>5</v>
      </c>
      <c r="BB372">
        <v>38114</v>
      </c>
      <c r="BC372">
        <v>22404</v>
      </c>
      <c r="BD372">
        <v>17057</v>
      </c>
      <c r="BE372">
        <v>24379</v>
      </c>
      <c r="BF372">
        <v>11106</v>
      </c>
      <c r="BG372">
        <v>21111</v>
      </c>
    </row>
    <row r="373" spans="1:69" x14ac:dyDescent="0.2">
      <c r="F373">
        <v>30</v>
      </c>
      <c r="G373">
        <v>42</v>
      </c>
      <c r="H373">
        <v>0</v>
      </c>
      <c r="I373">
        <v>42</v>
      </c>
      <c r="M373" t="s">
        <v>81</v>
      </c>
      <c r="AH373">
        <v>2</v>
      </c>
      <c r="AI373">
        <v>2</v>
      </c>
      <c r="AJ373" t="s">
        <v>1357</v>
      </c>
      <c r="AK373" t="s">
        <v>1357</v>
      </c>
      <c r="AL373">
        <v>2</v>
      </c>
      <c r="AM373" t="s">
        <v>1357</v>
      </c>
      <c r="AN373" t="s">
        <v>1357</v>
      </c>
      <c r="AO373" t="s">
        <v>1357</v>
      </c>
      <c r="AP373">
        <v>2</v>
      </c>
      <c r="AQ373" t="s">
        <v>1357</v>
      </c>
      <c r="BG373">
        <v>5531</v>
      </c>
    </row>
    <row r="374" spans="1:69" x14ac:dyDescent="0.2">
      <c r="F374">
        <v>12</v>
      </c>
      <c r="G374">
        <v>24</v>
      </c>
      <c r="H374">
        <v>0</v>
      </c>
      <c r="I374">
        <v>24</v>
      </c>
      <c r="M374" t="s">
        <v>82</v>
      </c>
      <c r="AH374">
        <v>2</v>
      </c>
      <c r="AI374">
        <v>2</v>
      </c>
      <c r="AJ374" t="s">
        <v>1357</v>
      </c>
      <c r="AK374" t="s">
        <v>1357</v>
      </c>
      <c r="AL374">
        <v>4</v>
      </c>
      <c r="AM374" t="s">
        <v>1357</v>
      </c>
      <c r="AN374" t="s">
        <v>1357</v>
      </c>
      <c r="AO374" t="s">
        <v>1357</v>
      </c>
      <c r="AP374">
        <v>4</v>
      </c>
      <c r="AQ374" t="s">
        <v>1357</v>
      </c>
      <c r="BG374">
        <v>2128</v>
      </c>
    </row>
    <row r="375" spans="1:69" x14ac:dyDescent="0.2">
      <c r="F375">
        <v>3</v>
      </c>
      <c r="G375">
        <v>15</v>
      </c>
      <c r="H375">
        <v>5</v>
      </c>
      <c r="I375">
        <v>10</v>
      </c>
      <c r="M375" t="s">
        <v>83</v>
      </c>
      <c r="N375">
        <v>3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BG375">
        <v>8342</v>
      </c>
    </row>
    <row r="376" spans="1:69" x14ac:dyDescent="0.2">
      <c r="F376">
        <v>27</v>
      </c>
      <c r="G376">
        <v>39</v>
      </c>
      <c r="H376">
        <v>0</v>
      </c>
      <c r="I376">
        <v>39</v>
      </c>
      <c r="M376" t="s">
        <v>84</v>
      </c>
      <c r="N376">
        <v>5</v>
      </c>
      <c r="O376">
        <v>1</v>
      </c>
      <c r="P376">
        <v>4</v>
      </c>
      <c r="Q376">
        <v>1</v>
      </c>
      <c r="R376">
        <v>1</v>
      </c>
      <c r="S376">
        <v>3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4</v>
      </c>
      <c r="AE376">
        <v>1</v>
      </c>
      <c r="AF376">
        <v>1</v>
      </c>
      <c r="AG376">
        <v>1</v>
      </c>
      <c r="BG376">
        <v>2290</v>
      </c>
    </row>
    <row r="377" spans="1:69" x14ac:dyDescent="0.2">
      <c r="F377">
        <v>33</v>
      </c>
      <c r="G377">
        <v>45</v>
      </c>
      <c r="H377">
        <v>0</v>
      </c>
      <c r="I377">
        <v>45</v>
      </c>
      <c r="BG377">
        <v>2772</v>
      </c>
    </row>
    <row r="378" spans="1:69" x14ac:dyDescent="0.2">
      <c r="F378">
        <v>36</v>
      </c>
      <c r="G378">
        <v>48</v>
      </c>
      <c r="H378">
        <v>0</v>
      </c>
      <c r="I378">
        <v>48</v>
      </c>
      <c r="BG378">
        <v>2098</v>
      </c>
    </row>
    <row r="379" spans="1:69" x14ac:dyDescent="0.2">
      <c r="F379">
        <v>33</v>
      </c>
      <c r="G379">
        <v>45</v>
      </c>
      <c r="H379">
        <v>0</v>
      </c>
      <c r="I379">
        <v>45</v>
      </c>
      <c r="BG379">
        <v>2457</v>
      </c>
    </row>
    <row r="380" spans="1:69" x14ac:dyDescent="0.2">
      <c r="F380">
        <v>24</v>
      </c>
      <c r="G380">
        <v>36</v>
      </c>
      <c r="H380">
        <v>0</v>
      </c>
      <c r="I380">
        <v>36</v>
      </c>
      <c r="BG380">
        <v>3220</v>
      </c>
    </row>
    <row r="381" spans="1:69" x14ac:dyDescent="0.2">
      <c r="F381">
        <v>9</v>
      </c>
      <c r="G381">
        <v>21</v>
      </c>
      <c r="H381">
        <v>0</v>
      </c>
      <c r="I381">
        <v>21</v>
      </c>
      <c r="BG381">
        <v>2359</v>
      </c>
    </row>
    <row r="382" spans="1:69" x14ac:dyDescent="0.2">
      <c r="A382" t="s">
        <v>154</v>
      </c>
      <c r="B382" s="1" t="s">
        <v>155</v>
      </c>
      <c r="C382" t="s">
        <v>154</v>
      </c>
      <c r="D382" t="s">
        <v>79</v>
      </c>
      <c r="E382">
        <v>4</v>
      </c>
      <c r="F382">
        <v>33</v>
      </c>
      <c r="G382">
        <v>45</v>
      </c>
      <c r="I382">
        <v>45</v>
      </c>
      <c r="J382">
        <v>0.72</v>
      </c>
      <c r="K382">
        <v>8</v>
      </c>
      <c r="L382">
        <v>4</v>
      </c>
      <c r="M382" t="s">
        <v>80</v>
      </c>
      <c r="AR382">
        <v>2</v>
      </c>
      <c r="AS382">
        <v>3</v>
      </c>
      <c r="AT382">
        <v>1</v>
      </c>
      <c r="AU382">
        <v>3</v>
      </c>
      <c r="AV382">
        <v>3</v>
      </c>
      <c r="AW382">
        <v>1</v>
      </c>
      <c r="AX382">
        <v>5</v>
      </c>
      <c r="AY382">
        <v>3</v>
      </c>
      <c r="AZ382">
        <v>5</v>
      </c>
      <c r="BA382">
        <v>5</v>
      </c>
      <c r="BB382">
        <v>41951</v>
      </c>
      <c r="BC382">
        <v>26413</v>
      </c>
      <c r="BD382">
        <v>14682</v>
      </c>
      <c r="BE382">
        <v>29112</v>
      </c>
      <c r="BF382">
        <v>25860</v>
      </c>
      <c r="BH382">
        <v>4939</v>
      </c>
      <c r="BI382">
        <v>5683</v>
      </c>
      <c r="BJ382">
        <v>4407</v>
      </c>
      <c r="BK382">
        <v>1032</v>
      </c>
      <c r="BL382">
        <v>1644</v>
      </c>
      <c r="BM382">
        <v>2155</v>
      </c>
      <c r="BN382">
        <v>1599</v>
      </c>
      <c r="BO382">
        <v>821</v>
      </c>
      <c r="BP382">
        <v>1116</v>
      </c>
      <c r="BQ382">
        <v>1400</v>
      </c>
    </row>
    <row r="383" spans="1:69" x14ac:dyDescent="0.2">
      <c r="F383">
        <v>30</v>
      </c>
      <c r="G383">
        <v>42</v>
      </c>
      <c r="I383">
        <v>42</v>
      </c>
      <c r="M383" t="s">
        <v>81</v>
      </c>
      <c r="AH383">
        <v>4</v>
      </c>
      <c r="AI383">
        <v>4</v>
      </c>
      <c r="AJ383" t="s">
        <v>1355</v>
      </c>
      <c r="AK383" t="s">
        <v>1356</v>
      </c>
      <c r="AL383">
        <v>4</v>
      </c>
      <c r="AM383" t="s">
        <v>1358</v>
      </c>
      <c r="AN383" t="s">
        <v>1358</v>
      </c>
      <c r="AO383" t="s">
        <v>1358</v>
      </c>
      <c r="AP383">
        <v>4</v>
      </c>
      <c r="AQ383" t="s">
        <v>1355</v>
      </c>
    </row>
    <row r="384" spans="1:69" x14ac:dyDescent="0.2">
      <c r="F384">
        <v>12</v>
      </c>
      <c r="G384">
        <v>24</v>
      </c>
      <c r="I384">
        <v>24</v>
      </c>
      <c r="M384" t="s">
        <v>82</v>
      </c>
      <c r="AH384">
        <v>3</v>
      </c>
      <c r="AI384">
        <v>2</v>
      </c>
      <c r="AJ384" t="s">
        <v>1358</v>
      </c>
      <c r="AK384" t="s">
        <v>1357</v>
      </c>
      <c r="AL384">
        <v>3</v>
      </c>
      <c r="AM384" t="s">
        <v>1357</v>
      </c>
      <c r="AN384" t="s">
        <v>1358</v>
      </c>
      <c r="AO384" t="s">
        <v>1357</v>
      </c>
      <c r="AP384">
        <v>3</v>
      </c>
      <c r="AQ384" t="s">
        <v>1357</v>
      </c>
    </row>
    <row r="385" spans="1:59" x14ac:dyDescent="0.2">
      <c r="F385">
        <v>3</v>
      </c>
      <c r="G385">
        <v>15</v>
      </c>
      <c r="I385">
        <v>15</v>
      </c>
      <c r="M385" t="s">
        <v>83</v>
      </c>
      <c r="N385">
        <v>1</v>
      </c>
      <c r="O385">
        <v>3</v>
      </c>
      <c r="P385">
        <v>1</v>
      </c>
      <c r="Q385">
        <v>2</v>
      </c>
      <c r="R385">
        <v>1</v>
      </c>
      <c r="S385">
        <v>1</v>
      </c>
      <c r="T385">
        <v>2</v>
      </c>
      <c r="U385">
        <v>4</v>
      </c>
      <c r="V385">
        <v>1</v>
      </c>
      <c r="W385">
        <v>1</v>
      </c>
      <c r="X385">
        <v>4</v>
      </c>
      <c r="Y385">
        <v>1</v>
      </c>
      <c r="Z385">
        <v>1</v>
      </c>
      <c r="AA385">
        <v>1</v>
      </c>
      <c r="AB385">
        <v>3</v>
      </c>
      <c r="AC385">
        <v>2</v>
      </c>
      <c r="AD385">
        <v>1</v>
      </c>
      <c r="AE385">
        <v>3</v>
      </c>
      <c r="AF385">
        <v>1</v>
      </c>
      <c r="AG385">
        <v>2</v>
      </c>
    </row>
    <row r="386" spans="1:59" x14ac:dyDescent="0.2">
      <c r="F386">
        <v>27</v>
      </c>
      <c r="G386">
        <v>39</v>
      </c>
      <c r="I386">
        <v>39</v>
      </c>
      <c r="M386" t="s">
        <v>84</v>
      </c>
      <c r="N386">
        <v>3</v>
      </c>
      <c r="O386">
        <v>1</v>
      </c>
      <c r="P386">
        <v>2</v>
      </c>
      <c r="Q386">
        <v>1</v>
      </c>
      <c r="R386">
        <v>3</v>
      </c>
      <c r="S386">
        <v>1</v>
      </c>
      <c r="T386">
        <v>2</v>
      </c>
      <c r="U386">
        <v>3</v>
      </c>
      <c r="V386">
        <v>2</v>
      </c>
      <c r="W386">
        <v>2</v>
      </c>
      <c r="X386">
        <v>3</v>
      </c>
      <c r="Y386">
        <v>2</v>
      </c>
      <c r="Z386">
        <v>1</v>
      </c>
      <c r="AA386">
        <v>3</v>
      </c>
      <c r="AB386">
        <v>1</v>
      </c>
      <c r="AC386">
        <v>2</v>
      </c>
      <c r="AD386">
        <v>2</v>
      </c>
      <c r="AE386">
        <v>1</v>
      </c>
      <c r="AF386">
        <v>2</v>
      </c>
      <c r="AG386">
        <v>1</v>
      </c>
    </row>
    <row r="387" spans="1:59" x14ac:dyDescent="0.2">
      <c r="F387">
        <v>33</v>
      </c>
      <c r="G387">
        <v>45</v>
      </c>
      <c r="I387">
        <v>45</v>
      </c>
    </row>
    <row r="388" spans="1:59" x14ac:dyDescent="0.2">
      <c r="F388">
        <v>36</v>
      </c>
      <c r="G388">
        <v>48</v>
      </c>
      <c r="I388">
        <v>48</v>
      </c>
    </row>
    <row r="389" spans="1:59" x14ac:dyDescent="0.2">
      <c r="F389">
        <v>33</v>
      </c>
      <c r="G389">
        <v>45</v>
      </c>
      <c r="I389">
        <v>45</v>
      </c>
    </row>
    <row r="390" spans="1:59" x14ac:dyDescent="0.2">
      <c r="F390">
        <v>24</v>
      </c>
      <c r="G390">
        <v>36</v>
      </c>
      <c r="I390">
        <v>36</v>
      </c>
    </row>
    <row r="391" spans="1:59" x14ac:dyDescent="0.2">
      <c r="F391">
        <v>9</v>
      </c>
      <c r="G391">
        <v>21</v>
      </c>
      <c r="I391">
        <v>21</v>
      </c>
    </row>
    <row r="392" spans="1:59" x14ac:dyDescent="0.2">
      <c r="A392" t="s">
        <v>156</v>
      </c>
      <c r="B392" s="1" t="s">
        <v>157</v>
      </c>
      <c r="C392" t="s">
        <v>156</v>
      </c>
      <c r="D392" t="s">
        <v>89</v>
      </c>
      <c r="E392">
        <v>12</v>
      </c>
      <c r="F392">
        <v>36</v>
      </c>
      <c r="G392">
        <v>48</v>
      </c>
      <c r="H392">
        <v>24</v>
      </c>
      <c r="I392">
        <v>24</v>
      </c>
      <c r="J392">
        <v>0.5</v>
      </c>
      <c r="K392">
        <v>8</v>
      </c>
      <c r="L392">
        <v>-4</v>
      </c>
      <c r="M392" t="s">
        <v>80</v>
      </c>
      <c r="AR392">
        <v>1</v>
      </c>
      <c r="AS392">
        <v>2</v>
      </c>
      <c r="AT392">
        <v>0</v>
      </c>
      <c r="AU392">
        <v>1</v>
      </c>
      <c r="AV392">
        <v>1</v>
      </c>
      <c r="AW392">
        <v>2</v>
      </c>
      <c r="AX392">
        <v>1</v>
      </c>
      <c r="AY392">
        <v>0</v>
      </c>
      <c r="AZ392">
        <v>1</v>
      </c>
      <c r="BA392">
        <v>1</v>
      </c>
      <c r="BB392">
        <v>138559</v>
      </c>
      <c r="BC392">
        <v>23546</v>
      </c>
      <c r="BD392">
        <v>12318</v>
      </c>
      <c r="BE392">
        <v>40768</v>
      </c>
      <c r="BF392">
        <v>9628</v>
      </c>
      <c r="BG392">
        <v>15690</v>
      </c>
    </row>
    <row r="393" spans="1:59" x14ac:dyDescent="0.2">
      <c r="F393">
        <v>33</v>
      </c>
      <c r="G393">
        <v>45</v>
      </c>
      <c r="H393">
        <v>11</v>
      </c>
      <c r="I393">
        <v>34</v>
      </c>
      <c r="M393" t="s">
        <v>81</v>
      </c>
      <c r="AH393">
        <v>2</v>
      </c>
      <c r="AI393">
        <v>3</v>
      </c>
      <c r="AJ393" t="s">
        <v>1357</v>
      </c>
      <c r="AK393" t="s">
        <v>1357</v>
      </c>
      <c r="AL393">
        <v>2</v>
      </c>
      <c r="AM393" t="s">
        <v>1357</v>
      </c>
      <c r="AN393" t="s">
        <v>1357</v>
      </c>
      <c r="AO393" t="s">
        <v>1357</v>
      </c>
      <c r="AP393">
        <v>3</v>
      </c>
      <c r="AQ393" t="s">
        <v>1357</v>
      </c>
      <c r="BG393">
        <v>8660</v>
      </c>
    </row>
    <row r="394" spans="1:59" x14ac:dyDescent="0.2">
      <c r="F394">
        <v>24</v>
      </c>
      <c r="G394">
        <v>36</v>
      </c>
      <c r="H394">
        <v>12</v>
      </c>
      <c r="I394">
        <v>24</v>
      </c>
      <c r="M394" t="s">
        <v>82</v>
      </c>
      <c r="AH394">
        <v>2</v>
      </c>
      <c r="AI394">
        <v>2</v>
      </c>
      <c r="AJ394" t="s">
        <v>1357</v>
      </c>
      <c r="AK394" t="s">
        <v>1357</v>
      </c>
      <c r="AL394">
        <v>3</v>
      </c>
      <c r="AM394" t="s">
        <v>1357</v>
      </c>
      <c r="AN394" t="s">
        <v>1357</v>
      </c>
      <c r="AO394" t="s">
        <v>1357</v>
      </c>
      <c r="AP394">
        <v>3</v>
      </c>
      <c r="AQ394" t="s">
        <v>1357</v>
      </c>
      <c r="BG394">
        <v>7558</v>
      </c>
    </row>
    <row r="395" spans="1:59" x14ac:dyDescent="0.2">
      <c r="F395">
        <v>9</v>
      </c>
      <c r="G395">
        <v>21</v>
      </c>
      <c r="H395">
        <v>3</v>
      </c>
      <c r="I395">
        <v>18</v>
      </c>
      <c r="M395" t="s">
        <v>83</v>
      </c>
      <c r="N395">
        <v>3</v>
      </c>
      <c r="O395">
        <v>1</v>
      </c>
      <c r="P395">
        <v>2</v>
      </c>
      <c r="Q395">
        <v>1</v>
      </c>
      <c r="R395">
        <v>2</v>
      </c>
      <c r="S395">
        <v>1</v>
      </c>
      <c r="T395">
        <v>1</v>
      </c>
      <c r="U395">
        <v>1</v>
      </c>
      <c r="V395">
        <v>2</v>
      </c>
      <c r="W395">
        <v>1</v>
      </c>
      <c r="X395">
        <v>1</v>
      </c>
      <c r="Y395">
        <v>1</v>
      </c>
      <c r="Z395">
        <v>1</v>
      </c>
      <c r="AA395">
        <v>2</v>
      </c>
      <c r="AB395">
        <v>1</v>
      </c>
      <c r="AC395">
        <v>3</v>
      </c>
      <c r="AD395">
        <v>3</v>
      </c>
      <c r="AE395">
        <v>1</v>
      </c>
      <c r="AF395">
        <v>2</v>
      </c>
      <c r="AG395">
        <v>1</v>
      </c>
      <c r="BG395">
        <v>3970</v>
      </c>
    </row>
    <row r="396" spans="1:59" x14ac:dyDescent="0.2">
      <c r="F396">
        <v>33</v>
      </c>
      <c r="G396">
        <v>45</v>
      </c>
      <c r="H396">
        <v>12</v>
      </c>
      <c r="I396">
        <v>33</v>
      </c>
      <c r="M396" t="s">
        <v>84</v>
      </c>
      <c r="N396">
        <v>3</v>
      </c>
      <c r="O396">
        <v>1</v>
      </c>
      <c r="P396">
        <v>4</v>
      </c>
      <c r="Q396">
        <v>1</v>
      </c>
      <c r="R396">
        <v>3</v>
      </c>
      <c r="S396">
        <v>1</v>
      </c>
      <c r="T396">
        <v>1</v>
      </c>
      <c r="U396">
        <v>1</v>
      </c>
      <c r="V396">
        <v>3</v>
      </c>
      <c r="W396">
        <v>1</v>
      </c>
      <c r="X396">
        <v>1</v>
      </c>
      <c r="Y396">
        <v>2</v>
      </c>
      <c r="Z396">
        <v>1</v>
      </c>
      <c r="AA396">
        <v>2</v>
      </c>
      <c r="AB396">
        <v>1</v>
      </c>
      <c r="AC396">
        <v>2</v>
      </c>
      <c r="AD396">
        <v>3</v>
      </c>
      <c r="AE396">
        <v>1</v>
      </c>
      <c r="AF396">
        <v>2</v>
      </c>
      <c r="AG396">
        <v>1</v>
      </c>
      <c r="BG396">
        <v>2677</v>
      </c>
    </row>
    <row r="397" spans="1:59" x14ac:dyDescent="0.2">
      <c r="F397">
        <v>27</v>
      </c>
      <c r="G397">
        <v>39</v>
      </c>
      <c r="H397">
        <v>13</v>
      </c>
      <c r="I397">
        <v>26</v>
      </c>
      <c r="BG397">
        <v>3131</v>
      </c>
    </row>
    <row r="398" spans="1:59" x14ac:dyDescent="0.2">
      <c r="F398">
        <v>3</v>
      </c>
      <c r="G398">
        <v>15</v>
      </c>
      <c r="H398">
        <v>1</v>
      </c>
      <c r="I398">
        <v>14</v>
      </c>
      <c r="BG398">
        <v>2490</v>
      </c>
    </row>
    <row r="399" spans="1:59" x14ac:dyDescent="0.2">
      <c r="F399">
        <v>33</v>
      </c>
      <c r="G399">
        <v>45</v>
      </c>
      <c r="H399">
        <v>11</v>
      </c>
      <c r="I399">
        <v>34</v>
      </c>
      <c r="BG399">
        <v>2090</v>
      </c>
    </row>
    <row r="400" spans="1:59" x14ac:dyDescent="0.2">
      <c r="F400">
        <v>12</v>
      </c>
      <c r="G400">
        <v>24</v>
      </c>
      <c r="H400">
        <v>6</v>
      </c>
      <c r="I400">
        <v>18</v>
      </c>
      <c r="BG400">
        <v>2990</v>
      </c>
    </row>
    <row r="401" spans="1:69" x14ac:dyDescent="0.2">
      <c r="F401">
        <v>30</v>
      </c>
      <c r="G401">
        <v>42</v>
      </c>
      <c r="H401">
        <v>15</v>
      </c>
      <c r="I401">
        <v>27</v>
      </c>
      <c r="BG401">
        <v>15821</v>
      </c>
    </row>
    <row r="402" spans="1:69" x14ac:dyDescent="0.2">
      <c r="A402" t="s">
        <v>158</v>
      </c>
      <c r="B402" s="1" t="s">
        <v>159</v>
      </c>
      <c r="C402" t="s">
        <v>158</v>
      </c>
      <c r="D402" t="s">
        <v>89</v>
      </c>
      <c r="E402">
        <v>10</v>
      </c>
      <c r="F402">
        <v>12</v>
      </c>
      <c r="G402">
        <v>24</v>
      </c>
      <c r="H402">
        <v>8</v>
      </c>
      <c r="I402">
        <v>16</v>
      </c>
      <c r="J402">
        <v>0.4</v>
      </c>
      <c r="K402">
        <v>8</v>
      </c>
      <c r="L402">
        <v>-2</v>
      </c>
      <c r="M402" t="s">
        <v>80</v>
      </c>
      <c r="AR402">
        <v>2</v>
      </c>
      <c r="AS402">
        <v>3</v>
      </c>
      <c r="AT402">
        <v>1</v>
      </c>
      <c r="AU402">
        <v>4</v>
      </c>
      <c r="AV402">
        <v>2</v>
      </c>
      <c r="AW402">
        <v>0</v>
      </c>
      <c r="AX402">
        <v>1</v>
      </c>
      <c r="AY402">
        <v>1</v>
      </c>
      <c r="AZ402">
        <v>2</v>
      </c>
      <c r="BA402">
        <v>1</v>
      </c>
      <c r="BB402">
        <v>34702</v>
      </c>
      <c r="BC402">
        <v>33561</v>
      </c>
      <c r="BD402">
        <v>22572</v>
      </c>
      <c r="BE402">
        <v>23963</v>
      </c>
      <c r="BF402">
        <v>11387</v>
      </c>
      <c r="BG402">
        <v>48181</v>
      </c>
    </row>
    <row r="403" spans="1:69" x14ac:dyDescent="0.2">
      <c r="F403">
        <v>33</v>
      </c>
      <c r="G403">
        <v>45</v>
      </c>
      <c r="H403">
        <v>22</v>
      </c>
      <c r="I403">
        <v>23</v>
      </c>
      <c r="M403" t="s">
        <v>81</v>
      </c>
      <c r="AH403">
        <v>2</v>
      </c>
      <c r="AI403">
        <v>3</v>
      </c>
      <c r="AJ403" t="s">
        <v>1357</v>
      </c>
      <c r="AK403" t="s">
        <v>1357</v>
      </c>
      <c r="AL403">
        <v>2</v>
      </c>
      <c r="AM403" t="s">
        <v>1357</v>
      </c>
      <c r="AN403" t="s">
        <v>1357</v>
      </c>
      <c r="AO403" t="s">
        <v>1357</v>
      </c>
      <c r="AP403">
        <v>1</v>
      </c>
      <c r="AQ403" t="s">
        <v>1357</v>
      </c>
      <c r="BG403">
        <v>21562</v>
      </c>
    </row>
    <row r="404" spans="1:69" x14ac:dyDescent="0.2">
      <c r="F404">
        <v>30</v>
      </c>
      <c r="G404">
        <v>42</v>
      </c>
      <c r="H404">
        <v>20</v>
      </c>
      <c r="I404">
        <v>22</v>
      </c>
      <c r="M404" t="s">
        <v>82</v>
      </c>
      <c r="AH404">
        <v>1</v>
      </c>
      <c r="AI404">
        <v>2</v>
      </c>
      <c r="AJ404" t="s">
        <v>1357</v>
      </c>
      <c r="AK404" t="s">
        <v>1357</v>
      </c>
      <c r="AL404">
        <v>1</v>
      </c>
      <c r="AM404" t="s">
        <v>1357</v>
      </c>
      <c r="AN404" t="s">
        <v>1357</v>
      </c>
      <c r="AO404" t="s">
        <v>1357</v>
      </c>
      <c r="AP404">
        <v>1</v>
      </c>
      <c r="AQ404" t="s">
        <v>1357</v>
      </c>
      <c r="BG404">
        <v>28483</v>
      </c>
    </row>
    <row r="405" spans="1:69" x14ac:dyDescent="0.2">
      <c r="F405">
        <v>27</v>
      </c>
      <c r="G405">
        <v>39</v>
      </c>
      <c r="H405">
        <v>18</v>
      </c>
      <c r="I405">
        <v>21</v>
      </c>
      <c r="M405" t="s">
        <v>83</v>
      </c>
      <c r="N405">
        <v>3</v>
      </c>
      <c r="O405">
        <v>1</v>
      </c>
      <c r="P405">
        <v>3</v>
      </c>
      <c r="Q405">
        <v>1</v>
      </c>
      <c r="R405">
        <v>3</v>
      </c>
      <c r="S405">
        <v>2</v>
      </c>
      <c r="T405">
        <v>1</v>
      </c>
      <c r="U405">
        <v>1</v>
      </c>
      <c r="V405">
        <v>3</v>
      </c>
      <c r="W405">
        <v>2</v>
      </c>
      <c r="X405">
        <v>1</v>
      </c>
      <c r="Y405">
        <v>4</v>
      </c>
      <c r="Z405">
        <v>2</v>
      </c>
      <c r="AA405">
        <v>3</v>
      </c>
      <c r="AB405">
        <v>1</v>
      </c>
      <c r="AC405">
        <v>3</v>
      </c>
      <c r="AD405">
        <v>4</v>
      </c>
      <c r="AE405">
        <v>1</v>
      </c>
      <c r="AF405">
        <v>4</v>
      </c>
      <c r="AG405">
        <v>1</v>
      </c>
      <c r="BG405">
        <v>27828</v>
      </c>
    </row>
    <row r="406" spans="1:69" x14ac:dyDescent="0.2">
      <c r="F406">
        <v>3</v>
      </c>
      <c r="G406">
        <v>15</v>
      </c>
      <c r="H406">
        <v>0</v>
      </c>
      <c r="I406">
        <v>15</v>
      </c>
      <c r="M406" t="s">
        <v>84</v>
      </c>
      <c r="N406">
        <v>4</v>
      </c>
      <c r="O406">
        <v>1</v>
      </c>
      <c r="P406">
        <v>3</v>
      </c>
      <c r="Q406">
        <v>1</v>
      </c>
      <c r="R406">
        <v>3</v>
      </c>
      <c r="S406">
        <v>1</v>
      </c>
      <c r="T406">
        <v>1</v>
      </c>
      <c r="U406">
        <v>1</v>
      </c>
      <c r="V406">
        <v>4</v>
      </c>
      <c r="W406">
        <v>3</v>
      </c>
      <c r="X406">
        <v>1</v>
      </c>
      <c r="Y406">
        <v>4</v>
      </c>
      <c r="Z406">
        <v>1</v>
      </c>
      <c r="AA406">
        <v>3</v>
      </c>
      <c r="AB406">
        <v>1</v>
      </c>
      <c r="AC406">
        <v>3</v>
      </c>
      <c r="AD406">
        <v>4</v>
      </c>
      <c r="AE406">
        <v>1</v>
      </c>
      <c r="AF406">
        <v>4</v>
      </c>
      <c r="AG406">
        <v>1</v>
      </c>
      <c r="BG406">
        <v>13080</v>
      </c>
    </row>
    <row r="407" spans="1:69" x14ac:dyDescent="0.2">
      <c r="F407">
        <v>33</v>
      </c>
      <c r="G407">
        <v>45</v>
      </c>
      <c r="H407">
        <v>22</v>
      </c>
      <c r="I407">
        <v>23</v>
      </c>
      <c r="BG407">
        <v>19473</v>
      </c>
    </row>
    <row r="408" spans="1:69" x14ac:dyDescent="0.2">
      <c r="F408">
        <v>24</v>
      </c>
      <c r="G408">
        <v>36</v>
      </c>
      <c r="H408">
        <v>16</v>
      </c>
      <c r="I408">
        <v>20</v>
      </c>
      <c r="BG408">
        <v>25276</v>
      </c>
    </row>
    <row r="409" spans="1:69" x14ac:dyDescent="0.2">
      <c r="F409">
        <v>9</v>
      </c>
      <c r="G409">
        <v>21</v>
      </c>
      <c r="H409">
        <v>6</v>
      </c>
      <c r="I409">
        <v>15</v>
      </c>
      <c r="BG409">
        <v>15630</v>
      </c>
    </row>
    <row r="410" spans="1:69" x14ac:dyDescent="0.2">
      <c r="F410">
        <v>36</v>
      </c>
      <c r="G410">
        <v>48</v>
      </c>
      <c r="H410">
        <v>24</v>
      </c>
      <c r="I410">
        <v>24</v>
      </c>
      <c r="BG410">
        <v>13274</v>
      </c>
    </row>
    <row r="411" spans="1:69" x14ac:dyDescent="0.2">
      <c r="F411">
        <v>33</v>
      </c>
      <c r="G411">
        <v>45</v>
      </c>
      <c r="H411">
        <v>23</v>
      </c>
      <c r="I411">
        <v>22</v>
      </c>
      <c r="BG411">
        <v>6683</v>
      </c>
    </row>
    <row r="412" spans="1:69" x14ac:dyDescent="0.2">
      <c r="A412" t="s">
        <v>160</v>
      </c>
      <c r="B412" s="1" t="s">
        <v>161</v>
      </c>
      <c r="C412" t="s">
        <v>160</v>
      </c>
      <c r="D412" t="s">
        <v>79</v>
      </c>
      <c r="E412">
        <v>6</v>
      </c>
      <c r="F412">
        <v>36</v>
      </c>
      <c r="G412">
        <v>48</v>
      </c>
      <c r="I412">
        <v>48</v>
      </c>
      <c r="J412">
        <v>0.72</v>
      </c>
      <c r="K412">
        <v>8</v>
      </c>
      <c r="L412">
        <v>2</v>
      </c>
      <c r="M412" t="s">
        <v>80</v>
      </c>
      <c r="AR412">
        <v>2</v>
      </c>
      <c r="AS412">
        <v>3</v>
      </c>
      <c r="AT412">
        <v>0</v>
      </c>
      <c r="AU412">
        <v>3</v>
      </c>
      <c r="AV412">
        <v>3</v>
      </c>
      <c r="AW412">
        <v>0</v>
      </c>
      <c r="AX412">
        <v>1</v>
      </c>
      <c r="AY412">
        <v>3</v>
      </c>
      <c r="AZ412">
        <v>4</v>
      </c>
      <c r="BA412">
        <v>3</v>
      </c>
      <c r="BB412">
        <v>39774</v>
      </c>
      <c r="BC412">
        <v>55134</v>
      </c>
      <c r="BD412">
        <v>21641</v>
      </c>
      <c r="BE412">
        <v>33135</v>
      </c>
      <c r="BF412">
        <v>15613</v>
      </c>
      <c r="BH412">
        <v>20931</v>
      </c>
      <c r="BI412">
        <v>18015</v>
      </c>
      <c r="BJ412">
        <v>5240</v>
      </c>
      <c r="BK412">
        <v>8430</v>
      </c>
      <c r="BL412">
        <v>2847</v>
      </c>
      <c r="BM412">
        <v>4001</v>
      </c>
      <c r="BN412">
        <v>6922</v>
      </c>
      <c r="BO412">
        <v>5681</v>
      </c>
      <c r="BP412">
        <v>3507</v>
      </c>
      <c r="BQ412">
        <v>4795</v>
      </c>
    </row>
    <row r="413" spans="1:69" x14ac:dyDescent="0.2">
      <c r="F413">
        <v>33</v>
      </c>
      <c r="G413">
        <v>45</v>
      </c>
      <c r="I413">
        <v>45</v>
      </c>
      <c r="M413" t="s">
        <v>81</v>
      </c>
      <c r="AH413">
        <v>1</v>
      </c>
      <c r="AI413">
        <v>1</v>
      </c>
      <c r="AJ413" t="s">
        <v>1357</v>
      </c>
      <c r="AK413" t="s">
        <v>1357</v>
      </c>
      <c r="AL413">
        <v>1</v>
      </c>
      <c r="AM413" t="s">
        <v>1357</v>
      </c>
      <c r="AN413" t="s">
        <v>1357</v>
      </c>
      <c r="AO413" t="s">
        <v>1357</v>
      </c>
      <c r="AP413">
        <v>1</v>
      </c>
      <c r="AQ413" t="s">
        <v>1357</v>
      </c>
    </row>
    <row r="414" spans="1:69" x14ac:dyDescent="0.2">
      <c r="F414">
        <v>24</v>
      </c>
      <c r="G414">
        <v>36</v>
      </c>
      <c r="I414">
        <v>36</v>
      </c>
      <c r="M414" t="s">
        <v>82</v>
      </c>
      <c r="AH414">
        <v>1</v>
      </c>
      <c r="AI414">
        <v>1</v>
      </c>
      <c r="AJ414" t="s">
        <v>1357</v>
      </c>
      <c r="AK414" t="s">
        <v>1357</v>
      </c>
      <c r="AL414">
        <v>1</v>
      </c>
      <c r="AM414" t="s">
        <v>1357</v>
      </c>
      <c r="AN414" t="s">
        <v>1357</v>
      </c>
      <c r="AO414" t="s">
        <v>1357</v>
      </c>
      <c r="AP414">
        <v>1</v>
      </c>
      <c r="AQ414" t="s">
        <v>1357</v>
      </c>
    </row>
    <row r="415" spans="1:69" x14ac:dyDescent="0.2">
      <c r="F415">
        <v>9</v>
      </c>
      <c r="G415">
        <v>21</v>
      </c>
      <c r="I415">
        <v>21</v>
      </c>
      <c r="M415" t="s">
        <v>83</v>
      </c>
      <c r="N415">
        <v>4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3</v>
      </c>
      <c r="Z415">
        <v>1</v>
      </c>
      <c r="AA415">
        <v>1</v>
      </c>
      <c r="AB415">
        <v>1</v>
      </c>
      <c r="AC415">
        <v>1</v>
      </c>
      <c r="AD415">
        <v>4</v>
      </c>
      <c r="AE415">
        <v>2</v>
      </c>
      <c r="AF415">
        <v>1</v>
      </c>
      <c r="AG415">
        <v>1</v>
      </c>
    </row>
    <row r="416" spans="1:69" x14ac:dyDescent="0.2">
      <c r="F416">
        <v>33</v>
      </c>
      <c r="G416">
        <v>45</v>
      </c>
      <c r="I416">
        <v>45</v>
      </c>
      <c r="M416" t="s">
        <v>84</v>
      </c>
      <c r="N416">
        <v>3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2</v>
      </c>
      <c r="W416">
        <v>1</v>
      </c>
      <c r="X416">
        <v>1</v>
      </c>
      <c r="Y416">
        <v>3</v>
      </c>
      <c r="Z416">
        <v>1</v>
      </c>
      <c r="AA416">
        <v>1</v>
      </c>
      <c r="AB416">
        <v>1</v>
      </c>
      <c r="AC416">
        <v>1</v>
      </c>
      <c r="AD416">
        <v>3</v>
      </c>
      <c r="AE416">
        <v>2</v>
      </c>
      <c r="AF416">
        <v>1</v>
      </c>
      <c r="AG416">
        <v>1</v>
      </c>
    </row>
    <row r="417" spans="1:69" x14ac:dyDescent="0.2">
      <c r="F417">
        <v>27</v>
      </c>
      <c r="G417">
        <v>39</v>
      </c>
      <c r="I417">
        <v>39</v>
      </c>
    </row>
    <row r="418" spans="1:69" x14ac:dyDescent="0.2">
      <c r="F418">
        <v>3</v>
      </c>
      <c r="G418">
        <v>15</v>
      </c>
      <c r="I418">
        <v>15</v>
      </c>
    </row>
    <row r="419" spans="1:69" x14ac:dyDescent="0.2">
      <c r="F419">
        <v>33</v>
      </c>
      <c r="G419">
        <v>45</v>
      </c>
      <c r="I419">
        <v>45</v>
      </c>
    </row>
    <row r="420" spans="1:69" x14ac:dyDescent="0.2">
      <c r="F420">
        <v>12</v>
      </c>
      <c r="G420">
        <v>24</v>
      </c>
      <c r="I420">
        <v>24</v>
      </c>
    </row>
    <row r="421" spans="1:69" x14ac:dyDescent="0.2">
      <c r="F421">
        <v>30</v>
      </c>
      <c r="G421">
        <v>42</v>
      </c>
      <c r="I421">
        <v>42</v>
      </c>
    </row>
    <row r="422" spans="1:69" x14ac:dyDescent="0.2">
      <c r="A422" t="s">
        <v>162</v>
      </c>
      <c r="B422" s="1" t="s">
        <v>163</v>
      </c>
      <c r="C422" t="s">
        <v>162</v>
      </c>
      <c r="D422" t="s">
        <v>79</v>
      </c>
      <c r="E422">
        <v>8</v>
      </c>
      <c r="F422">
        <v>33</v>
      </c>
      <c r="G422">
        <v>45</v>
      </c>
      <c r="I422">
        <v>45</v>
      </c>
      <c r="J422">
        <v>0.72</v>
      </c>
      <c r="K422">
        <v>8</v>
      </c>
      <c r="L422">
        <v>0</v>
      </c>
      <c r="M422" t="s">
        <v>80</v>
      </c>
      <c r="AR422">
        <v>3</v>
      </c>
      <c r="AS422">
        <v>3</v>
      </c>
      <c r="AT422">
        <v>0</v>
      </c>
      <c r="AU422">
        <v>3</v>
      </c>
      <c r="AV422">
        <v>2</v>
      </c>
      <c r="AW422">
        <v>1</v>
      </c>
      <c r="AX422">
        <v>2</v>
      </c>
      <c r="AY422">
        <v>3</v>
      </c>
      <c r="AZ422">
        <v>4</v>
      </c>
      <c r="BA422">
        <v>3</v>
      </c>
      <c r="BB422">
        <v>97520</v>
      </c>
      <c r="BC422">
        <v>150843</v>
      </c>
      <c r="BD422">
        <v>87454</v>
      </c>
      <c r="BE422">
        <v>39052</v>
      </c>
      <c r="BF422">
        <v>290405</v>
      </c>
      <c r="BH422">
        <v>23667</v>
      </c>
      <c r="BI422">
        <v>194799</v>
      </c>
      <c r="BJ422">
        <v>6137</v>
      </c>
      <c r="BK422">
        <v>3742</v>
      </c>
      <c r="BL422">
        <v>2477</v>
      </c>
      <c r="BM422">
        <v>2170</v>
      </c>
      <c r="BN422">
        <v>4015</v>
      </c>
      <c r="BO422">
        <v>15043</v>
      </c>
      <c r="BP422">
        <v>6465</v>
      </c>
      <c r="BQ422">
        <v>1787</v>
      </c>
    </row>
    <row r="423" spans="1:69" x14ac:dyDescent="0.2">
      <c r="F423">
        <v>30</v>
      </c>
      <c r="G423">
        <v>42</v>
      </c>
      <c r="I423">
        <v>42</v>
      </c>
      <c r="M423" t="s">
        <v>81</v>
      </c>
      <c r="AH423">
        <v>2</v>
      </c>
      <c r="AI423">
        <v>3</v>
      </c>
      <c r="AJ423" t="s">
        <v>1357</v>
      </c>
      <c r="AK423" t="s">
        <v>1357</v>
      </c>
      <c r="AL423">
        <v>2</v>
      </c>
      <c r="AM423" t="s">
        <v>1357</v>
      </c>
      <c r="AN423" t="s">
        <v>1357</v>
      </c>
      <c r="AO423" t="s">
        <v>1357</v>
      </c>
      <c r="AP423">
        <v>3</v>
      </c>
      <c r="AQ423" t="s">
        <v>1357</v>
      </c>
    </row>
    <row r="424" spans="1:69" x14ac:dyDescent="0.2">
      <c r="F424">
        <v>12</v>
      </c>
      <c r="G424">
        <v>24</v>
      </c>
      <c r="I424">
        <v>24</v>
      </c>
      <c r="M424" t="s">
        <v>82</v>
      </c>
      <c r="AH424">
        <v>2</v>
      </c>
      <c r="AI424">
        <v>2</v>
      </c>
      <c r="AJ424" t="s">
        <v>1357</v>
      </c>
      <c r="AK424" t="s">
        <v>1357</v>
      </c>
      <c r="AL424">
        <v>2</v>
      </c>
      <c r="AM424" t="s">
        <v>1357</v>
      </c>
      <c r="AN424" t="s">
        <v>1357</v>
      </c>
      <c r="AO424" t="s">
        <v>1357</v>
      </c>
      <c r="AP424">
        <v>1</v>
      </c>
      <c r="AQ424" t="s">
        <v>1357</v>
      </c>
    </row>
    <row r="425" spans="1:69" x14ac:dyDescent="0.2">
      <c r="F425">
        <v>3</v>
      </c>
      <c r="G425">
        <v>15</v>
      </c>
      <c r="I425">
        <v>15</v>
      </c>
      <c r="M425" t="s">
        <v>83</v>
      </c>
      <c r="N425">
        <v>4</v>
      </c>
      <c r="O425">
        <v>1</v>
      </c>
      <c r="P425">
        <v>2</v>
      </c>
      <c r="Q425">
        <v>1</v>
      </c>
      <c r="R425">
        <v>2</v>
      </c>
      <c r="S425">
        <v>1</v>
      </c>
      <c r="T425">
        <v>1</v>
      </c>
      <c r="U425">
        <v>1</v>
      </c>
      <c r="V425">
        <v>3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2</v>
      </c>
      <c r="AD425">
        <v>4</v>
      </c>
      <c r="AE425">
        <v>1</v>
      </c>
      <c r="AF425">
        <v>1</v>
      </c>
      <c r="AG425">
        <v>1</v>
      </c>
    </row>
    <row r="426" spans="1:69" x14ac:dyDescent="0.2">
      <c r="F426">
        <v>27</v>
      </c>
      <c r="G426">
        <v>39</v>
      </c>
      <c r="I426">
        <v>39</v>
      </c>
      <c r="M426" t="s">
        <v>84</v>
      </c>
      <c r="N426">
        <v>5</v>
      </c>
      <c r="O426">
        <v>1</v>
      </c>
      <c r="P426">
        <v>1</v>
      </c>
      <c r="Q426">
        <v>1</v>
      </c>
      <c r="R426">
        <v>2</v>
      </c>
      <c r="S426">
        <v>2</v>
      </c>
      <c r="T426">
        <v>1</v>
      </c>
      <c r="U426">
        <v>1</v>
      </c>
      <c r="V426">
        <v>2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5</v>
      </c>
      <c r="AE426">
        <v>1</v>
      </c>
      <c r="AF426">
        <v>1</v>
      </c>
      <c r="AG426">
        <v>1</v>
      </c>
    </row>
    <row r="427" spans="1:69" x14ac:dyDescent="0.2">
      <c r="F427">
        <v>33</v>
      </c>
      <c r="G427">
        <v>45</v>
      </c>
      <c r="I427">
        <v>45</v>
      </c>
    </row>
    <row r="428" spans="1:69" x14ac:dyDescent="0.2">
      <c r="F428">
        <v>36</v>
      </c>
      <c r="G428">
        <v>48</v>
      </c>
      <c r="I428">
        <v>48</v>
      </c>
    </row>
    <row r="429" spans="1:69" x14ac:dyDescent="0.2">
      <c r="F429">
        <v>33</v>
      </c>
      <c r="G429">
        <v>45</v>
      </c>
      <c r="I429">
        <v>45</v>
      </c>
    </row>
    <row r="430" spans="1:69" x14ac:dyDescent="0.2">
      <c r="F430">
        <v>24</v>
      </c>
      <c r="G430">
        <v>36</v>
      </c>
      <c r="I430">
        <v>36</v>
      </c>
    </row>
    <row r="431" spans="1:69" x14ac:dyDescent="0.2">
      <c r="F431">
        <v>9</v>
      </c>
      <c r="G431">
        <v>21</v>
      </c>
      <c r="I431">
        <v>21</v>
      </c>
    </row>
    <row r="432" spans="1:69" x14ac:dyDescent="0.2">
      <c r="A432" t="s">
        <v>164</v>
      </c>
      <c r="B432" s="1" t="s">
        <v>165</v>
      </c>
      <c r="C432" t="s">
        <v>164</v>
      </c>
      <c r="D432" t="s">
        <v>79</v>
      </c>
      <c r="E432">
        <v>10</v>
      </c>
      <c r="F432">
        <v>36</v>
      </c>
      <c r="G432">
        <v>48</v>
      </c>
      <c r="I432">
        <v>48</v>
      </c>
      <c r="J432">
        <v>0.67</v>
      </c>
      <c r="K432" t="s">
        <v>166</v>
      </c>
      <c r="L432" t="s">
        <v>167</v>
      </c>
      <c r="M432" t="s">
        <v>80</v>
      </c>
      <c r="AR432">
        <v>4</v>
      </c>
      <c r="AS432">
        <v>4</v>
      </c>
      <c r="AT432">
        <v>2</v>
      </c>
      <c r="AU432">
        <v>5</v>
      </c>
      <c r="AV432">
        <v>5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53572</v>
      </c>
      <c r="BC432">
        <v>42393</v>
      </c>
      <c r="BD432">
        <v>13458</v>
      </c>
      <c r="BE432">
        <v>28626</v>
      </c>
      <c r="BF432">
        <v>13519</v>
      </c>
      <c r="BH432">
        <v>4246</v>
      </c>
      <c r="BI432">
        <v>1416</v>
      </c>
      <c r="BJ432">
        <v>8154</v>
      </c>
      <c r="BK432">
        <v>3908</v>
      </c>
      <c r="BL432">
        <v>1560</v>
      </c>
      <c r="BM432">
        <v>1341</v>
      </c>
      <c r="BN432">
        <v>1317</v>
      </c>
      <c r="BO432">
        <v>6885</v>
      </c>
      <c r="BP432">
        <v>3383</v>
      </c>
      <c r="BQ432">
        <v>1416</v>
      </c>
    </row>
    <row r="433" spans="1:59" x14ac:dyDescent="0.2">
      <c r="F433">
        <v>36</v>
      </c>
      <c r="G433">
        <v>48</v>
      </c>
      <c r="I433">
        <v>48</v>
      </c>
      <c r="M433" t="s">
        <v>81</v>
      </c>
      <c r="AH433">
        <v>2</v>
      </c>
      <c r="AI433">
        <v>2</v>
      </c>
      <c r="AJ433" t="s">
        <v>1358</v>
      </c>
      <c r="AK433" t="s">
        <v>1358</v>
      </c>
      <c r="AL433">
        <v>2</v>
      </c>
      <c r="AM433" t="s">
        <v>1357</v>
      </c>
      <c r="AN433" t="s">
        <v>1358</v>
      </c>
      <c r="AO433" t="s">
        <v>1358</v>
      </c>
      <c r="AP433">
        <v>2</v>
      </c>
      <c r="AQ433" t="s">
        <v>1358</v>
      </c>
    </row>
    <row r="434" spans="1:59" x14ac:dyDescent="0.2">
      <c r="F434">
        <v>36</v>
      </c>
      <c r="G434">
        <v>48</v>
      </c>
      <c r="I434">
        <v>48</v>
      </c>
      <c r="M434" t="s">
        <v>82</v>
      </c>
      <c r="AH434">
        <v>2</v>
      </c>
      <c r="AI434">
        <v>3</v>
      </c>
      <c r="AJ434" t="s">
        <v>1358</v>
      </c>
      <c r="AK434" t="s">
        <v>1358</v>
      </c>
      <c r="AL434">
        <v>2</v>
      </c>
      <c r="AM434" t="s">
        <v>1357</v>
      </c>
      <c r="AN434" t="s">
        <v>1358</v>
      </c>
      <c r="AO434" t="s">
        <v>1358</v>
      </c>
      <c r="AP434">
        <v>2</v>
      </c>
      <c r="AQ434" t="s">
        <v>1358</v>
      </c>
    </row>
    <row r="435" spans="1:59" x14ac:dyDescent="0.2">
      <c r="F435">
        <v>9</v>
      </c>
      <c r="G435">
        <v>21</v>
      </c>
      <c r="I435">
        <v>21</v>
      </c>
      <c r="M435" t="s">
        <v>83</v>
      </c>
      <c r="N435">
        <v>4</v>
      </c>
      <c r="O435">
        <v>2</v>
      </c>
      <c r="P435">
        <v>2</v>
      </c>
      <c r="Q435">
        <v>1</v>
      </c>
      <c r="R435">
        <v>4</v>
      </c>
      <c r="S435">
        <v>2</v>
      </c>
      <c r="T435">
        <v>2</v>
      </c>
      <c r="U435">
        <v>2</v>
      </c>
      <c r="V435">
        <v>3</v>
      </c>
      <c r="W435">
        <v>3</v>
      </c>
      <c r="X435">
        <v>3</v>
      </c>
      <c r="Y435">
        <v>4</v>
      </c>
      <c r="Z435">
        <v>2</v>
      </c>
      <c r="AA435">
        <v>4</v>
      </c>
      <c r="AB435">
        <v>2</v>
      </c>
      <c r="AC435">
        <v>4</v>
      </c>
      <c r="AD435">
        <v>4</v>
      </c>
      <c r="AE435">
        <v>1</v>
      </c>
      <c r="AF435">
        <v>3</v>
      </c>
      <c r="AG435">
        <v>2</v>
      </c>
    </row>
    <row r="436" spans="1:59" x14ac:dyDescent="0.2">
      <c r="F436">
        <v>33</v>
      </c>
      <c r="G436">
        <v>45</v>
      </c>
      <c r="I436">
        <v>45</v>
      </c>
      <c r="M436" t="s">
        <v>84</v>
      </c>
      <c r="N436">
        <v>4</v>
      </c>
      <c r="O436">
        <v>1</v>
      </c>
      <c r="P436">
        <v>3</v>
      </c>
      <c r="Q436">
        <v>1</v>
      </c>
      <c r="R436">
        <v>4</v>
      </c>
      <c r="S436">
        <v>2</v>
      </c>
      <c r="T436">
        <v>2</v>
      </c>
      <c r="U436">
        <v>2</v>
      </c>
      <c r="V436">
        <v>4</v>
      </c>
      <c r="W436">
        <v>2</v>
      </c>
      <c r="X436">
        <v>2</v>
      </c>
      <c r="Y436">
        <v>4</v>
      </c>
      <c r="Z436">
        <v>2</v>
      </c>
      <c r="AA436">
        <v>4</v>
      </c>
      <c r="AB436">
        <v>2</v>
      </c>
      <c r="AC436">
        <v>4</v>
      </c>
      <c r="AD436">
        <v>4</v>
      </c>
      <c r="AE436">
        <v>2</v>
      </c>
      <c r="AF436">
        <v>4</v>
      </c>
      <c r="AG436">
        <v>2</v>
      </c>
    </row>
    <row r="437" spans="1:59" x14ac:dyDescent="0.2">
      <c r="F437">
        <v>27</v>
      </c>
      <c r="G437">
        <v>39</v>
      </c>
      <c r="I437">
        <v>39</v>
      </c>
    </row>
    <row r="438" spans="1:59" x14ac:dyDescent="0.2">
      <c r="F438">
        <v>3</v>
      </c>
      <c r="G438">
        <v>15</v>
      </c>
      <c r="I438">
        <v>15</v>
      </c>
    </row>
    <row r="439" spans="1:59" x14ac:dyDescent="0.2">
      <c r="F439">
        <v>3</v>
      </c>
      <c r="G439">
        <v>15</v>
      </c>
      <c r="I439">
        <v>15</v>
      </c>
    </row>
    <row r="440" spans="1:59" x14ac:dyDescent="0.2">
      <c r="F440">
        <v>3</v>
      </c>
      <c r="G440">
        <v>15</v>
      </c>
      <c r="I440">
        <v>15</v>
      </c>
    </row>
    <row r="441" spans="1:59" x14ac:dyDescent="0.2">
      <c r="F441">
        <v>30</v>
      </c>
      <c r="G441">
        <v>42</v>
      </c>
      <c r="I441">
        <v>42</v>
      </c>
    </row>
    <row r="442" spans="1:59" x14ac:dyDescent="0.2">
      <c r="A442" t="s">
        <v>168</v>
      </c>
      <c r="B442" s="1" t="s">
        <v>169</v>
      </c>
      <c r="C442" t="s">
        <v>168</v>
      </c>
      <c r="D442" t="s">
        <v>89</v>
      </c>
      <c r="E442">
        <v>3</v>
      </c>
      <c r="F442">
        <v>12</v>
      </c>
      <c r="G442">
        <v>24</v>
      </c>
      <c r="H442">
        <v>0</v>
      </c>
      <c r="I442">
        <v>24</v>
      </c>
      <c r="J442">
        <v>0.72</v>
      </c>
      <c r="K442">
        <v>8</v>
      </c>
      <c r="L442">
        <v>5</v>
      </c>
      <c r="M442" t="s">
        <v>80</v>
      </c>
      <c r="AR442">
        <v>2</v>
      </c>
      <c r="AS442">
        <v>4</v>
      </c>
      <c r="AT442">
        <v>3</v>
      </c>
      <c r="AU442">
        <v>3</v>
      </c>
      <c r="AV442">
        <v>4</v>
      </c>
      <c r="AW442">
        <v>0</v>
      </c>
      <c r="AX442">
        <v>4</v>
      </c>
      <c r="AY442">
        <v>2</v>
      </c>
      <c r="AZ442">
        <v>4</v>
      </c>
      <c r="BA442">
        <v>4</v>
      </c>
      <c r="BB442">
        <v>25331</v>
      </c>
      <c r="BC442">
        <v>48354</v>
      </c>
      <c r="BD442">
        <v>20190</v>
      </c>
      <c r="BE442">
        <v>25994</v>
      </c>
      <c r="BF442">
        <v>14375</v>
      </c>
      <c r="BG442">
        <v>15937</v>
      </c>
    </row>
    <row r="443" spans="1:59" x14ac:dyDescent="0.2">
      <c r="F443">
        <v>33</v>
      </c>
      <c r="G443">
        <v>45</v>
      </c>
      <c r="H443">
        <v>0</v>
      </c>
      <c r="I443">
        <v>45</v>
      </c>
      <c r="M443" t="s">
        <v>81</v>
      </c>
      <c r="AH443">
        <v>1</v>
      </c>
      <c r="AI443">
        <v>1</v>
      </c>
      <c r="AJ443" t="s">
        <v>1357</v>
      </c>
      <c r="AK443" t="s">
        <v>1357</v>
      </c>
      <c r="AL443">
        <v>2</v>
      </c>
      <c r="AM443" t="s">
        <v>1357</v>
      </c>
      <c r="AN443" t="s">
        <v>1357</v>
      </c>
      <c r="AO443" t="s">
        <v>1357</v>
      </c>
      <c r="AP443">
        <v>2</v>
      </c>
      <c r="AQ443" t="s">
        <v>1357</v>
      </c>
      <c r="BG443">
        <v>3053</v>
      </c>
    </row>
    <row r="444" spans="1:59" x14ac:dyDescent="0.2">
      <c r="F444">
        <v>30</v>
      </c>
      <c r="G444">
        <v>42</v>
      </c>
      <c r="H444">
        <v>0</v>
      </c>
      <c r="I444">
        <v>42</v>
      </c>
      <c r="M444" t="s">
        <v>82</v>
      </c>
      <c r="AH444">
        <v>1</v>
      </c>
      <c r="AI444">
        <v>1</v>
      </c>
      <c r="AJ444" t="s">
        <v>1357</v>
      </c>
      <c r="AK444" t="s">
        <v>1357</v>
      </c>
      <c r="AL444">
        <v>2</v>
      </c>
      <c r="AM444" t="s">
        <v>1357</v>
      </c>
      <c r="AN444" t="s">
        <v>1357</v>
      </c>
      <c r="AO444" t="s">
        <v>1357</v>
      </c>
      <c r="AP444">
        <v>3</v>
      </c>
      <c r="AQ444" t="s">
        <v>1357</v>
      </c>
      <c r="BG444">
        <v>2817</v>
      </c>
    </row>
    <row r="445" spans="1:59" x14ac:dyDescent="0.2">
      <c r="F445">
        <v>27</v>
      </c>
      <c r="G445">
        <v>39</v>
      </c>
      <c r="H445">
        <v>0</v>
      </c>
      <c r="I445">
        <v>39</v>
      </c>
      <c r="M445" t="s">
        <v>83</v>
      </c>
      <c r="N445">
        <v>4</v>
      </c>
      <c r="O445">
        <v>4</v>
      </c>
      <c r="P445">
        <v>4</v>
      </c>
      <c r="Q445">
        <v>1</v>
      </c>
      <c r="R445">
        <v>4</v>
      </c>
      <c r="S445">
        <v>1</v>
      </c>
      <c r="T445">
        <v>1</v>
      </c>
      <c r="U445">
        <v>1</v>
      </c>
      <c r="V445">
        <v>4</v>
      </c>
      <c r="W445">
        <v>3</v>
      </c>
      <c r="X445">
        <v>4</v>
      </c>
      <c r="Y445">
        <v>3</v>
      </c>
      <c r="Z445">
        <v>1</v>
      </c>
      <c r="AA445">
        <v>4</v>
      </c>
      <c r="AB445">
        <v>1</v>
      </c>
      <c r="AC445">
        <v>4</v>
      </c>
      <c r="AD445">
        <v>3</v>
      </c>
      <c r="AE445">
        <v>3</v>
      </c>
      <c r="AF445">
        <v>4</v>
      </c>
      <c r="AG445">
        <v>1</v>
      </c>
      <c r="BG445">
        <v>2765</v>
      </c>
    </row>
    <row r="446" spans="1:59" x14ac:dyDescent="0.2">
      <c r="F446">
        <v>3</v>
      </c>
      <c r="G446">
        <v>15</v>
      </c>
      <c r="H446">
        <v>0</v>
      </c>
      <c r="I446">
        <v>15</v>
      </c>
      <c r="M446" t="s">
        <v>84</v>
      </c>
      <c r="N446">
        <v>4</v>
      </c>
      <c r="O446">
        <v>3</v>
      </c>
      <c r="P446">
        <v>4</v>
      </c>
      <c r="Q446">
        <v>1</v>
      </c>
      <c r="R446">
        <v>4</v>
      </c>
      <c r="S446">
        <v>1</v>
      </c>
      <c r="T446">
        <v>1</v>
      </c>
      <c r="U446">
        <v>1</v>
      </c>
      <c r="V446">
        <v>4</v>
      </c>
      <c r="W446">
        <v>4</v>
      </c>
      <c r="X446">
        <v>2</v>
      </c>
      <c r="Y446">
        <v>2</v>
      </c>
      <c r="Z446">
        <v>1</v>
      </c>
      <c r="AA446">
        <v>4</v>
      </c>
      <c r="AB446">
        <v>1</v>
      </c>
      <c r="AC446">
        <v>4</v>
      </c>
      <c r="AD446">
        <v>4</v>
      </c>
      <c r="AE446">
        <v>1</v>
      </c>
      <c r="AF446">
        <v>4</v>
      </c>
      <c r="AG446">
        <v>1</v>
      </c>
      <c r="BG446">
        <v>2269</v>
      </c>
    </row>
    <row r="447" spans="1:59" x14ac:dyDescent="0.2">
      <c r="F447">
        <v>33</v>
      </c>
      <c r="G447">
        <v>45</v>
      </c>
      <c r="H447">
        <v>0</v>
      </c>
      <c r="I447">
        <v>45</v>
      </c>
      <c r="BG447">
        <v>1162</v>
      </c>
    </row>
    <row r="448" spans="1:59" x14ac:dyDescent="0.2">
      <c r="F448">
        <v>24</v>
      </c>
      <c r="G448">
        <v>36</v>
      </c>
      <c r="H448">
        <v>0</v>
      </c>
      <c r="I448">
        <v>36</v>
      </c>
      <c r="BG448">
        <v>1730</v>
      </c>
    </row>
    <row r="449" spans="1:69" x14ac:dyDescent="0.2">
      <c r="F449">
        <v>9</v>
      </c>
      <c r="G449">
        <v>21</v>
      </c>
      <c r="H449">
        <v>0</v>
      </c>
      <c r="I449">
        <v>21</v>
      </c>
      <c r="BG449">
        <v>1581</v>
      </c>
    </row>
    <row r="450" spans="1:69" x14ac:dyDescent="0.2">
      <c r="F450">
        <v>36</v>
      </c>
      <c r="G450">
        <v>48</v>
      </c>
      <c r="H450">
        <v>0</v>
      </c>
      <c r="I450">
        <v>48</v>
      </c>
      <c r="BG450">
        <v>1921</v>
      </c>
    </row>
    <row r="451" spans="1:69" x14ac:dyDescent="0.2">
      <c r="F451">
        <v>33</v>
      </c>
      <c r="G451">
        <v>45</v>
      </c>
      <c r="H451">
        <v>0</v>
      </c>
      <c r="I451">
        <v>45</v>
      </c>
      <c r="BG451">
        <v>1838</v>
      </c>
    </row>
    <row r="452" spans="1:69" x14ac:dyDescent="0.2">
      <c r="A452" t="s">
        <v>170</v>
      </c>
      <c r="B452" s="1" t="s">
        <v>171</v>
      </c>
      <c r="C452" t="s">
        <v>170</v>
      </c>
      <c r="D452" t="s">
        <v>79</v>
      </c>
      <c r="E452">
        <v>5</v>
      </c>
      <c r="F452">
        <v>12</v>
      </c>
      <c r="G452">
        <v>24</v>
      </c>
      <c r="I452">
        <v>24</v>
      </c>
      <c r="J452">
        <v>0.72</v>
      </c>
      <c r="K452">
        <v>8</v>
      </c>
      <c r="L452">
        <v>3</v>
      </c>
      <c r="M452" t="s">
        <v>80</v>
      </c>
      <c r="AR452">
        <v>5</v>
      </c>
      <c r="AS452">
        <v>3</v>
      </c>
      <c r="AT452">
        <v>0</v>
      </c>
      <c r="AU452">
        <v>3</v>
      </c>
      <c r="AV452">
        <v>4</v>
      </c>
      <c r="AW452">
        <v>0</v>
      </c>
      <c r="AX452">
        <v>2</v>
      </c>
      <c r="AY452">
        <v>1</v>
      </c>
      <c r="AZ452">
        <v>2</v>
      </c>
      <c r="BA452">
        <v>5</v>
      </c>
      <c r="BB452">
        <v>53619</v>
      </c>
      <c r="BC452">
        <v>64765</v>
      </c>
      <c r="BD452">
        <v>31966</v>
      </c>
      <c r="BE452">
        <v>32785</v>
      </c>
      <c r="BF452">
        <v>17360</v>
      </c>
      <c r="BH452">
        <v>7481</v>
      </c>
      <c r="BI452">
        <v>4715</v>
      </c>
      <c r="BJ452">
        <v>3291</v>
      </c>
      <c r="BK452">
        <v>6192</v>
      </c>
      <c r="BL452">
        <v>6103</v>
      </c>
      <c r="BM452">
        <v>4785</v>
      </c>
      <c r="BN452">
        <v>4234</v>
      </c>
      <c r="BO452">
        <v>2670</v>
      </c>
      <c r="BP452">
        <v>5056</v>
      </c>
      <c r="BQ452">
        <v>2206</v>
      </c>
    </row>
    <row r="453" spans="1:69" x14ac:dyDescent="0.2">
      <c r="F453">
        <v>33</v>
      </c>
      <c r="G453">
        <v>45</v>
      </c>
      <c r="I453">
        <v>45</v>
      </c>
      <c r="M453" t="s">
        <v>81</v>
      </c>
      <c r="AH453">
        <v>3</v>
      </c>
      <c r="AI453">
        <v>3</v>
      </c>
      <c r="AJ453" t="s">
        <v>1355</v>
      </c>
      <c r="AK453" t="s">
        <v>1357</v>
      </c>
      <c r="AL453">
        <v>3</v>
      </c>
      <c r="AM453" t="s">
        <v>1357</v>
      </c>
      <c r="AN453" t="s">
        <v>1357</v>
      </c>
      <c r="AO453" t="s">
        <v>1357</v>
      </c>
      <c r="AP453">
        <v>3</v>
      </c>
      <c r="AQ453" t="s">
        <v>1358</v>
      </c>
    </row>
    <row r="454" spans="1:69" x14ac:dyDescent="0.2">
      <c r="F454">
        <v>30</v>
      </c>
      <c r="G454">
        <v>42</v>
      </c>
      <c r="I454">
        <v>42</v>
      </c>
      <c r="M454" t="s">
        <v>82</v>
      </c>
      <c r="AH454">
        <v>2</v>
      </c>
      <c r="AI454">
        <v>3</v>
      </c>
      <c r="AJ454" t="s">
        <v>1357</v>
      </c>
      <c r="AK454" t="s">
        <v>1357</v>
      </c>
      <c r="AL454">
        <v>2</v>
      </c>
      <c r="AM454" t="s">
        <v>1357</v>
      </c>
      <c r="AN454" t="s">
        <v>1357</v>
      </c>
      <c r="AO454" t="s">
        <v>1357</v>
      </c>
      <c r="AP454">
        <v>2</v>
      </c>
      <c r="AQ454" t="s">
        <v>1357</v>
      </c>
    </row>
    <row r="455" spans="1:69" x14ac:dyDescent="0.2">
      <c r="F455">
        <v>27</v>
      </c>
      <c r="G455">
        <v>39</v>
      </c>
      <c r="I455">
        <v>39</v>
      </c>
      <c r="M455" t="s">
        <v>83</v>
      </c>
      <c r="N455">
        <v>3</v>
      </c>
      <c r="O455">
        <v>1</v>
      </c>
      <c r="P455">
        <v>2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2</v>
      </c>
      <c r="W455">
        <v>1</v>
      </c>
      <c r="X455">
        <v>2</v>
      </c>
      <c r="Y455">
        <v>3</v>
      </c>
      <c r="Z455">
        <v>1</v>
      </c>
      <c r="AA455">
        <v>2</v>
      </c>
      <c r="AB455">
        <v>3</v>
      </c>
      <c r="AC455">
        <v>3</v>
      </c>
      <c r="AD455">
        <v>4</v>
      </c>
      <c r="AE455">
        <v>2</v>
      </c>
      <c r="AF455">
        <v>2</v>
      </c>
      <c r="AG455">
        <v>1</v>
      </c>
    </row>
    <row r="456" spans="1:69" x14ac:dyDescent="0.2">
      <c r="F456">
        <v>3</v>
      </c>
      <c r="G456">
        <v>15</v>
      </c>
      <c r="I456">
        <v>15</v>
      </c>
      <c r="M456" t="s">
        <v>84</v>
      </c>
      <c r="N456">
        <v>3</v>
      </c>
      <c r="O456">
        <v>1</v>
      </c>
      <c r="P456">
        <v>3</v>
      </c>
      <c r="Q456">
        <v>1</v>
      </c>
      <c r="R456">
        <v>2</v>
      </c>
      <c r="S456">
        <v>1</v>
      </c>
      <c r="T456">
        <v>1</v>
      </c>
      <c r="U456">
        <v>1</v>
      </c>
      <c r="V456">
        <v>3</v>
      </c>
      <c r="W456">
        <v>1</v>
      </c>
      <c r="X456">
        <v>1</v>
      </c>
      <c r="Y456">
        <v>3</v>
      </c>
      <c r="Z456">
        <v>1</v>
      </c>
      <c r="AA456">
        <v>2</v>
      </c>
      <c r="AB456">
        <v>1</v>
      </c>
      <c r="AC456">
        <v>2</v>
      </c>
      <c r="AD456">
        <v>3</v>
      </c>
      <c r="AE456">
        <v>1</v>
      </c>
      <c r="AF456">
        <v>2</v>
      </c>
      <c r="AG456">
        <v>1</v>
      </c>
    </row>
    <row r="457" spans="1:69" x14ac:dyDescent="0.2">
      <c r="F457">
        <v>33</v>
      </c>
      <c r="G457">
        <v>45</v>
      </c>
      <c r="I457">
        <v>45</v>
      </c>
    </row>
    <row r="458" spans="1:69" x14ac:dyDescent="0.2">
      <c r="F458">
        <v>24</v>
      </c>
      <c r="G458">
        <v>36</v>
      </c>
      <c r="I458">
        <v>36</v>
      </c>
    </row>
    <row r="459" spans="1:69" x14ac:dyDescent="0.2">
      <c r="F459">
        <v>9</v>
      </c>
      <c r="G459">
        <v>21</v>
      </c>
      <c r="I459">
        <v>21</v>
      </c>
    </row>
    <row r="460" spans="1:69" x14ac:dyDescent="0.2">
      <c r="F460">
        <v>36</v>
      </c>
      <c r="G460">
        <v>48</v>
      </c>
      <c r="I460">
        <v>48</v>
      </c>
    </row>
    <row r="461" spans="1:69" x14ac:dyDescent="0.2">
      <c r="F461">
        <v>33</v>
      </c>
      <c r="G461">
        <v>45</v>
      </c>
      <c r="I461">
        <v>45</v>
      </c>
    </row>
    <row r="462" spans="1:69" x14ac:dyDescent="0.2">
      <c r="A462" t="s">
        <v>172</v>
      </c>
      <c r="B462" s="1" t="s">
        <v>173</v>
      </c>
      <c r="C462" t="s">
        <v>172</v>
      </c>
      <c r="D462" t="s">
        <v>79</v>
      </c>
      <c r="E462">
        <v>6</v>
      </c>
      <c r="F462">
        <v>12</v>
      </c>
      <c r="G462">
        <v>24</v>
      </c>
      <c r="I462">
        <v>24</v>
      </c>
      <c r="J462">
        <v>0.72</v>
      </c>
      <c r="K462">
        <v>8</v>
      </c>
      <c r="L462">
        <v>2</v>
      </c>
      <c r="M462" t="s">
        <v>80</v>
      </c>
      <c r="AR462">
        <v>2</v>
      </c>
      <c r="AS462">
        <v>4</v>
      </c>
      <c r="AT462">
        <v>1</v>
      </c>
      <c r="AU462">
        <v>5</v>
      </c>
      <c r="AV462">
        <v>5</v>
      </c>
      <c r="AW462">
        <v>1</v>
      </c>
      <c r="AX462">
        <v>4</v>
      </c>
      <c r="AY462">
        <v>3</v>
      </c>
      <c r="AZ462">
        <v>2</v>
      </c>
      <c r="BA462">
        <v>0</v>
      </c>
      <c r="BB462">
        <v>28715</v>
      </c>
      <c r="BC462">
        <v>41099</v>
      </c>
      <c r="BD462">
        <v>30106</v>
      </c>
      <c r="BE462">
        <v>29723</v>
      </c>
      <c r="BF462">
        <v>26776</v>
      </c>
      <c r="BH462">
        <v>4170</v>
      </c>
      <c r="BI462">
        <v>1876</v>
      </c>
      <c r="BJ462">
        <v>2543</v>
      </c>
      <c r="BK462">
        <v>959</v>
      </c>
      <c r="BL462">
        <v>863</v>
      </c>
      <c r="BM462">
        <v>979</v>
      </c>
      <c r="BN462">
        <v>2015</v>
      </c>
      <c r="BO462">
        <v>4221</v>
      </c>
      <c r="BP462">
        <v>7160</v>
      </c>
      <c r="BQ462">
        <v>23101</v>
      </c>
    </row>
    <row r="463" spans="1:69" x14ac:dyDescent="0.2">
      <c r="F463">
        <v>33</v>
      </c>
      <c r="G463">
        <v>45</v>
      </c>
      <c r="I463">
        <v>45</v>
      </c>
      <c r="M463" t="s">
        <v>81</v>
      </c>
      <c r="AH463">
        <v>3</v>
      </c>
      <c r="AI463">
        <v>3</v>
      </c>
      <c r="AJ463" t="s">
        <v>1355</v>
      </c>
      <c r="AK463" t="s">
        <v>1355</v>
      </c>
      <c r="AL463">
        <v>3</v>
      </c>
      <c r="AM463" t="s">
        <v>1358</v>
      </c>
      <c r="AN463" t="s">
        <v>1356</v>
      </c>
      <c r="AO463" t="s">
        <v>1355</v>
      </c>
      <c r="AP463">
        <v>4</v>
      </c>
      <c r="AQ463" t="s">
        <v>1355</v>
      </c>
    </row>
    <row r="464" spans="1:69" x14ac:dyDescent="0.2">
      <c r="F464">
        <v>30</v>
      </c>
      <c r="G464">
        <v>42</v>
      </c>
      <c r="I464">
        <v>42</v>
      </c>
      <c r="M464" t="s">
        <v>82</v>
      </c>
      <c r="AH464">
        <v>3</v>
      </c>
      <c r="AI464">
        <v>3</v>
      </c>
      <c r="AJ464" t="s">
        <v>1355</v>
      </c>
      <c r="AK464" t="s">
        <v>1355</v>
      </c>
      <c r="AL464">
        <v>3</v>
      </c>
      <c r="AM464" t="s">
        <v>1355</v>
      </c>
      <c r="AN464" t="s">
        <v>1356</v>
      </c>
      <c r="AO464" t="s">
        <v>1355</v>
      </c>
      <c r="AP464">
        <v>4</v>
      </c>
      <c r="AQ464" t="s">
        <v>1355</v>
      </c>
    </row>
    <row r="465" spans="1:59" x14ac:dyDescent="0.2">
      <c r="F465">
        <v>27</v>
      </c>
      <c r="G465">
        <v>39</v>
      </c>
      <c r="I465">
        <v>39</v>
      </c>
      <c r="M465" t="s">
        <v>83</v>
      </c>
      <c r="N465">
        <v>2</v>
      </c>
      <c r="O465">
        <v>1</v>
      </c>
      <c r="P465">
        <v>2</v>
      </c>
      <c r="Q465">
        <v>2</v>
      </c>
      <c r="R465">
        <v>1</v>
      </c>
      <c r="S465">
        <v>2</v>
      </c>
      <c r="T465">
        <v>3</v>
      </c>
      <c r="U465">
        <v>1</v>
      </c>
      <c r="V465">
        <v>1</v>
      </c>
      <c r="W465">
        <v>1</v>
      </c>
      <c r="X465">
        <v>2</v>
      </c>
      <c r="Y465">
        <v>2</v>
      </c>
      <c r="Z465">
        <v>2</v>
      </c>
      <c r="AA465">
        <v>1</v>
      </c>
      <c r="AB465">
        <v>3</v>
      </c>
      <c r="AC465">
        <v>1</v>
      </c>
      <c r="AD465">
        <v>2</v>
      </c>
      <c r="AE465">
        <v>1</v>
      </c>
      <c r="AF465">
        <v>2</v>
      </c>
      <c r="AG465">
        <v>2</v>
      </c>
    </row>
    <row r="466" spans="1:59" x14ac:dyDescent="0.2">
      <c r="F466">
        <v>3</v>
      </c>
      <c r="G466">
        <v>15</v>
      </c>
      <c r="I466">
        <v>15</v>
      </c>
      <c r="M466" t="s">
        <v>84</v>
      </c>
      <c r="N466">
        <v>2</v>
      </c>
      <c r="O466">
        <v>2</v>
      </c>
      <c r="P466">
        <v>2</v>
      </c>
      <c r="Q466">
        <v>2</v>
      </c>
      <c r="R466">
        <v>1</v>
      </c>
      <c r="S466">
        <v>3</v>
      </c>
      <c r="T466">
        <v>2</v>
      </c>
      <c r="U466">
        <v>1</v>
      </c>
      <c r="V466">
        <v>2</v>
      </c>
      <c r="W466">
        <v>1</v>
      </c>
      <c r="X466">
        <v>2</v>
      </c>
      <c r="Y466">
        <v>2</v>
      </c>
      <c r="Z466">
        <v>2</v>
      </c>
      <c r="AA466">
        <v>1</v>
      </c>
      <c r="AB466">
        <v>3</v>
      </c>
      <c r="AC466">
        <v>1</v>
      </c>
      <c r="AD466">
        <v>2</v>
      </c>
      <c r="AE466">
        <v>1</v>
      </c>
      <c r="AF466">
        <v>2</v>
      </c>
      <c r="AG466">
        <v>2</v>
      </c>
    </row>
    <row r="467" spans="1:59" x14ac:dyDescent="0.2">
      <c r="F467">
        <v>33</v>
      </c>
      <c r="G467">
        <v>45</v>
      </c>
      <c r="I467">
        <v>45</v>
      </c>
    </row>
    <row r="468" spans="1:59" x14ac:dyDescent="0.2">
      <c r="F468">
        <v>24</v>
      </c>
      <c r="G468">
        <v>36</v>
      </c>
      <c r="I468">
        <v>36</v>
      </c>
    </row>
    <row r="469" spans="1:59" x14ac:dyDescent="0.2">
      <c r="F469">
        <v>9</v>
      </c>
      <c r="G469">
        <v>21</v>
      </c>
      <c r="I469">
        <v>21</v>
      </c>
    </row>
    <row r="470" spans="1:59" x14ac:dyDescent="0.2">
      <c r="F470">
        <v>36</v>
      </c>
      <c r="G470">
        <v>48</v>
      </c>
      <c r="I470">
        <v>48</v>
      </c>
    </row>
    <row r="471" spans="1:59" x14ac:dyDescent="0.2">
      <c r="F471">
        <v>33</v>
      </c>
      <c r="G471">
        <v>45</v>
      </c>
      <c r="I471">
        <v>45</v>
      </c>
    </row>
    <row r="472" spans="1:59" x14ac:dyDescent="0.2">
      <c r="A472" t="s">
        <v>174</v>
      </c>
      <c r="B472" s="1" t="s">
        <v>175</v>
      </c>
      <c r="C472" t="s">
        <v>174</v>
      </c>
      <c r="D472" t="s">
        <v>89</v>
      </c>
      <c r="E472">
        <v>6</v>
      </c>
      <c r="F472">
        <v>36</v>
      </c>
      <c r="G472">
        <v>48</v>
      </c>
      <c r="H472">
        <v>24</v>
      </c>
      <c r="I472">
        <v>24</v>
      </c>
      <c r="J472">
        <v>0.4</v>
      </c>
      <c r="K472">
        <v>8</v>
      </c>
      <c r="L472">
        <v>2</v>
      </c>
      <c r="M472" t="s">
        <v>80</v>
      </c>
      <c r="AR472">
        <v>4</v>
      </c>
      <c r="AS472">
        <v>5</v>
      </c>
      <c r="AT472">
        <v>1</v>
      </c>
      <c r="AU472">
        <v>4</v>
      </c>
      <c r="AV472">
        <v>4</v>
      </c>
      <c r="AW472">
        <v>1</v>
      </c>
      <c r="AX472">
        <v>3</v>
      </c>
      <c r="AY472">
        <v>1</v>
      </c>
      <c r="AZ472">
        <v>5</v>
      </c>
      <c r="BA472">
        <v>4</v>
      </c>
      <c r="BB472">
        <v>24640</v>
      </c>
      <c r="BC472">
        <v>31463</v>
      </c>
      <c r="BD472">
        <v>14063</v>
      </c>
      <c r="BE472">
        <v>27614</v>
      </c>
      <c r="BF472">
        <v>12178</v>
      </c>
      <c r="BG472">
        <v>7518</v>
      </c>
    </row>
    <row r="473" spans="1:59" x14ac:dyDescent="0.2">
      <c r="F473">
        <v>33</v>
      </c>
      <c r="G473">
        <v>45</v>
      </c>
      <c r="H473">
        <v>22</v>
      </c>
      <c r="I473">
        <v>23</v>
      </c>
      <c r="M473" t="s">
        <v>81</v>
      </c>
      <c r="AH473">
        <v>1</v>
      </c>
      <c r="AI473">
        <v>1</v>
      </c>
      <c r="AJ473" t="s">
        <v>1357</v>
      </c>
      <c r="AK473" t="s">
        <v>1357</v>
      </c>
      <c r="AL473">
        <v>1</v>
      </c>
      <c r="AM473" t="s">
        <v>1357</v>
      </c>
      <c r="AN473" t="s">
        <v>1357</v>
      </c>
      <c r="AO473" t="s">
        <v>1357</v>
      </c>
      <c r="AP473">
        <v>1</v>
      </c>
      <c r="AQ473" t="s">
        <v>1357</v>
      </c>
      <c r="BG473">
        <v>11128</v>
      </c>
    </row>
    <row r="474" spans="1:59" x14ac:dyDescent="0.2">
      <c r="F474">
        <v>24</v>
      </c>
      <c r="G474">
        <v>36</v>
      </c>
      <c r="H474">
        <v>16</v>
      </c>
      <c r="I474">
        <v>20</v>
      </c>
      <c r="M474" t="s">
        <v>82</v>
      </c>
      <c r="AH474">
        <v>1</v>
      </c>
      <c r="AI474">
        <v>1</v>
      </c>
      <c r="AJ474" t="s">
        <v>1357</v>
      </c>
      <c r="AK474" t="s">
        <v>1357</v>
      </c>
      <c r="AL474">
        <v>1</v>
      </c>
      <c r="AM474" t="s">
        <v>1357</v>
      </c>
      <c r="AN474" t="s">
        <v>1357</v>
      </c>
      <c r="AO474" t="s">
        <v>1357</v>
      </c>
      <c r="AP474">
        <v>1</v>
      </c>
      <c r="AQ474" t="s">
        <v>1357</v>
      </c>
      <c r="BG474">
        <v>10646</v>
      </c>
    </row>
    <row r="475" spans="1:59" x14ac:dyDescent="0.2">
      <c r="F475">
        <v>9</v>
      </c>
      <c r="G475">
        <v>21</v>
      </c>
      <c r="H475">
        <v>6</v>
      </c>
      <c r="I475">
        <v>15</v>
      </c>
      <c r="M475" t="s">
        <v>83</v>
      </c>
      <c r="N475">
        <v>5</v>
      </c>
      <c r="O475">
        <v>1</v>
      </c>
      <c r="P475">
        <v>3</v>
      </c>
      <c r="Q475">
        <v>1</v>
      </c>
      <c r="R475">
        <v>3</v>
      </c>
      <c r="S475">
        <v>1</v>
      </c>
      <c r="T475">
        <v>1</v>
      </c>
      <c r="U475">
        <v>1</v>
      </c>
      <c r="V475">
        <v>4</v>
      </c>
      <c r="W475">
        <v>3</v>
      </c>
      <c r="X475">
        <v>1</v>
      </c>
      <c r="Y475">
        <v>4</v>
      </c>
      <c r="Z475">
        <v>1</v>
      </c>
      <c r="AA475">
        <v>3</v>
      </c>
      <c r="AB475">
        <v>1</v>
      </c>
      <c r="AC475">
        <v>4</v>
      </c>
      <c r="AD475">
        <v>4</v>
      </c>
      <c r="AE475">
        <v>1</v>
      </c>
      <c r="AF475">
        <v>4</v>
      </c>
      <c r="AG475">
        <v>1</v>
      </c>
      <c r="BG475">
        <v>11594</v>
      </c>
    </row>
    <row r="476" spans="1:59" x14ac:dyDescent="0.2">
      <c r="F476">
        <v>33</v>
      </c>
      <c r="G476">
        <v>45</v>
      </c>
      <c r="H476">
        <v>22</v>
      </c>
      <c r="I476">
        <v>23</v>
      </c>
      <c r="M476" t="s">
        <v>84</v>
      </c>
      <c r="N476">
        <v>5</v>
      </c>
      <c r="O476">
        <v>1</v>
      </c>
      <c r="P476">
        <v>5</v>
      </c>
      <c r="Q476">
        <v>1</v>
      </c>
      <c r="R476">
        <v>3</v>
      </c>
      <c r="S476">
        <v>1</v>
      </c>
      <c r="T476">
        <v>1</v>
      </c>
      <c r="U476">
        <v>1</v>
      </c>
      <c r="V476">
        <v>4</v>
      </c>
      <c r="W476">
        <v>3</v>
      </c>
      <c r="X476">
        <v>1</v>
      </c>
      <c r="Y476">
        <v>5</v>
      </c>
      <c r="Z476">
        <v>1</v>
      </c>
      <c r="AA476">
        <v>3</v>
      </c>
      <c r="AB476">
        <v>1</v>
      </c>
      <c r="AC476">
        <v>3</v>
      </c>
      <c r="AD476">
        <v>4</v>
      </c>
      <c r="AE476">
        <v>1</v>
      </c>
      <c r="AF476">
        <v>4</v>
      </c>
      <c r="AG476">
        <v>1</v>
      </c>
      <c r="BG476">
        <v>4856</v>
      </c>
    </row>
    <row r="477" spans="1:59" x14ac:dyDescent="0.2">
      <c r="F477">
        <v>27</v>
      </c>
      <c r="G477">
        <v>39</v>
      </c>
      <c r="H477">
        <v>18</v>
      </c>
      <c r="I477">
        <v>21</v>
      </c>
      <c r="BG477">
        <v>7243</v>
      </c>
    </row>
    <row r="478" spans="1:59" x14ac:dyDescent="0.2">
      <c r="F478">
        <v>3</v>
      </c>
      <c r="G478">
        <v>15</v>
      </c>
      <c r="H478">
        <v>1</v>
      </c>
      <c r="I478">
        <v>14</v>
      </c>
      <c r="BG478">
        <v>6601</v>
      </c>
    </row>
    <row r="479" spans="1:59" x14ac:dyDescent="0.2">
      <c r="F479">
        <v>33</v>
      </c>
      <c r="G479">
        <v>45</v>
      </c>
      <c r="H479">
        <v>22</v>
      </c>
      <c r="I479">
        <v>23</v>
      </c>
      <c r="BG479">
        <v>3658</v>
      </c>
    </row>
    <row r="480" spans="1:59" x14ac:dyDescent="0.2">
      <c r="F480">
        <v>12</v>
      </c>
      <c r="G480">
        <v>24</v>
      </c>
      <c r="H480">
        <v>8</v>
      </c>
      <c r="I480">
        <v>16</v>
      </c>
      <c r="BG480">
        <v>4044</v>
      </c>
    </row>
    <row r="481" spans="1:59" x14ac:dyDescent="0.2">
      <c r="F481">
        <v>30</v>
      </c>
      <c r="G481">
        <v>42</v>
      </c>
      <c r="H481">
        <v>20</v>
      </c>
      <c r="I481">
        <v>22</v>
      </c>
      <c r="BG481">
        <v>3367</v>
      </c>
    </row>
    <row r="482" spans="1:59" x14ac:dyDescent="0.2">
      <c r="A482" t="s">
        <v>176</v>
      </c>
      <c r="B482" s="1" t="s">
        <v>177</v>
      </c>
      <c r="C482" t="s">
        <v>176</v>
      </c>
      <c r="D482" t="s">
        <v>89</v>
      </c>
      <c r="E482">
        <v>3</v>
      </c>
      <c r="F482">
        <v>36</v>
      </c>
      <c r="G482">
        <v>48</v>
      </c>
      <c r="H482">
        <v>24</v>
      </c>
      <c r="I482">
        <v>24</v>
      </c>
      <c r="J482">
        <v>0.45</v>
      </c>
      <c r="K482">
        <v>8</v>
      </c>
      <c r="L482">
        <v>5</v>
      </c>
      <c r="M482" t="s">
        <v>80</v>
      </c>
      <c r="AR482">
        <v>3</v>
      </c>
      <c r="AS482">
        <v>4</v>
      </c>
      <c r="AT482">
        <v>0</v>
      </c>
      <c r="AU482">
        <v>5</v>
      </c>
      <c r="AV482">
        <v>5</v>
      </c>
      <c r="AW482">
        <v>4</v>
      </c>
      <c r="AX482">
        <v>1</v>
      </c>
      <c r="AY482">
        <v>1</v>
      </c>
      <c r="AZ482">
        <v>5</v>
      </c>
      <c r="BA482">
        <v>3</v>
      </c>
      <c r="BB482">
        <v>42204</v>
      </c>
      <c r="BC482">
        <v>34322</v>
      </c>
      <c r="BD482">
        <v>22895</v>
      </c>
      <c r="BE482">
        <v>33728</v>
      </c>
      <c r="BF482">
        <v>15996</v>
      </c>
      <c r="BG482">
        <v>13312</v>
      </c>
    </row>
    <row r="483" spans="1:59" x14ac:dyDescent="0.2">
      <c r="F483">
        <v>33</v>
      </c>
      <c r="G483">
        <v>45</v>
      </c>
      <c r="H483">
        <v>20</v>
      </c>
      <c r="I483">
        <v>25</v>
      </c>
      <c r="M483" t="s">
        <v>81</v>
      </c>
      <c r="AH483">
        <v>1</v>
      </c>
      <c r="AI483">
        <v>1</v>
      </c>
      <c r="AJ483" t="s">
        <v>1358</v>
      </c>
      <c r="AK483" t="s">
        <v>1357</v>
      </c>
      <c r="AL483">
        <v>2</v>
      </c>
      <c r="AM483" t="s">
        <v>1357</v>
      </c>
      <c r="AN483" t="s">
        <v>1357</v>
      </c>
      <c r="AO483" t="s">
        <v>1357</v>
      </c>
      <c r="AP483">
        <v>1</v>
      </c>
      <c r="AQ483" t="s">
        <v>1357</v>
      </c>
      <c r="BG483">
        <v>6565</v>
      </c>
    </row>
    <row r="484" spans="1:59" x14ac:dyDescent="0.2">
      <c r="F484">
        <v>24</v>
      </c>
      <c r="G484">
        <v>36</v>
      </c>
      <c r="H484">
        <v>6</v>
      </c>
      <c r="I484">
        <v>30</v>
      </c>
      <c r="M484" t="s">
        <v>82</v>
      </c>
      <c r="AH484">
        <v>1</v>
      </c>
      <c r="AI484">
        <v>1</v>
      </c>
      <c r="AJ484" t="s">
        <v>1358</v>
      </c>
      <c r="AK484" t="s">
        <v>1357</v>
      </c>
      <c r="AL484">
        <v>2</v>
      </c>
      <c r="AM484" t="s">
        <v>1357</v>
      </c>
      <c r="AN484" t="s">
        <v>1357</v>
      </c>
      <c r="AO484" t="s">
        <v>1357</v>
      </c>
      <c r="AP484">
        <v>2</v>
      </c>
      <c r="AQ484" t="s">
        <v>1357</v>
      </c>
      <c r="BG484">
        <v>8738</v>
      </c>
    </row>
    <row r="485" spans="1:59" x14ac:dyDescent="0.2">
      <c r="F485">
        <v>9</v>
      </c>
      <c r="G485">
        <v>21</v>
      </c>
      <c r="H485">
        <v>3</v>
      </c>
      <c r="I485">
        <v>18</v>
      </c>
      <c r="M485" t="s">
        <v>83</v>
      </c>
      <c r="N485">
        <v>4</v>
      </c>
      <c r="O485">
        <v>1</v>
      </c>
      <c r="P485">
        <v>3</v>
      </c>
      <c r="Q485">
        <v>1</v>
      </c>
      <c r="R485">
        <v>3</v>
      </c>
      <c r="S485">
        <v>1</v>
      </c>
      <c r="T485">
        <v>1</v>
      </c>
      <c r="U485">
        <v>1</v>
      </c>
      <c r="V485">
        <v>3</v>
      </c>
      <c r="W485">
        <v>3</v>
      </c>
      <c r="X485">
        <v>1</v>
      </c>
      <c r="Y485">
        <v>4</v>
      </c>
      <c r="Z485">
        <v>1</v>
      </c>
      <c r="AA485">
        <v>4</v>
      </c>
      <c r="AB485">
        <v>1</v>
      </c>
      <c r="AC485">
        <v>3</v>
      </c>
      <c r="AD485">
        <v>3</v>
      </c>
      <c r="AE485">
        <v>1</v>
      </c>
      <c r="AF485">
        <v>4</v>
      </c>
      <c r="AG485">
        <v>1</v>
      </c>
      <c r="BG485">
        <v>7417</v>
      </c>
    </row>
    <row r="486" spans="1:59" x14ac:dyDescent="0.2">
      <c r="F486">
        <v>33</v>
      </c>
      <c r="G486">
        <v>45</v>
      </c>
      <c r="H486">
        <v>20</v>
      </c>
      <c r="I486">
        <v>25</v>
      </c>
      <c r="M486" t="s">
        <v>84</v>
      </c>
      <c r="N486">
        <v>4</v>
      </c>
      <c r="O486">
        <v>1</v>
      </c>
      <c r="P486">
        <v>3</v>
      </c>
      <c r="Q486">
        <v>1</v>
      </c>
      <c r="R486">
        <v>3</v>
      </c>
      <c r="S486">
        <v>1</v>
      </c>
      <c r="T486">
        <v>1</v>
      </c>
      <c r="U486">
        <v>1</v>
      </c>
      <c r="V486">
        <v>3</v>
      </c>
      <c r="W486">
        <v>4</v>
      </c>
      <c r="X486">
        <v>1</v>
      </c>
      <c r="Y486">
        <v>3</v>
      </c>
      <c r="Z486">
        <v>1</v>
      </c>
      <c r="AA486">
        <v>4</v>
      </c>
      <c r="AB486">
        <v>1</v>
      </c>
      <c r="AC486">
        <v>4</v>
      </c>
      <c r="AD486">
        <v>2</v>
      </c>
      <c r="AE486">
        <v>1</v>
      </c>
      <c r="AF486">
        <v>3</v>
      </c>
      <c r="AG486">
        <v>1</v>
      </c>
      <c r="BG486">
        <v>5092</v>
      </c>
    </row>
    <row r="487" spans="1:59" x14ac:dyDescent="0.2">
      <c r="F487">
        <v>27</v>
      </c>
      <c r="G487">
        <v>39</v>
      </c>
      <c r="H487">
        <v>15</v>
      </c>
      <c r="I487">
        <v>24</v>
      </c>
      <c r="BG487">
        <v>4411</v>
      </c>
    </row>
    <row r="488" spans="1:59" x14ac:dyDescent="0.2">
      <c r="F488">
        <v>3</v>
      </c>
      <c r="G488">
        <v>15</v>
      </c>
      <c r="H488">
        <v>1</v>
      </c>
      <c r="I488">
        <v>14</v>
      </c>
      <c r="BG488">
        <v>3557</v>
      </c>
    </row>
    <row r="489" spans="1:59" x14ac:dyDescent="0.2">
      <c r="F489">
        <v>33</v>
      </c>
      <c r="G489">
        <v>45</v>
      </c>
      <c r="H489">
        <v>20</v>
      </c>
      <c r="I489">
        <v>25</v>
      </c>
      <c r="BG489">
        <v>3793</v>
      </c>
    </row>
    <row r="490" spans="1:59" x14ac:dyDescent="0.2">
      <c r="F490">
        <v>12</v>
      </c>
      <c r="G490">
        <v>24</v>
      </c>
      <c r="H490">
        <v>4</v>
      </c>
      <c r="I490">
        <v>20</v>
      </c>
      <c r="BG490">
        <v>3345</v>
      </c>
    </row>
    <row r="491" spans="1:59" x14ac:dyDescent="0.2">
      <c r="F491">
        <v>30</v>
      </c>
      <c r="G491">
        <v>42</v>
      </c>
      <c r="H491">
        <v>20</v>
      </c>
      <c r="I491">
        <v>22</v>
      </c>
      <c r="BG491">
        <v>4000</v>
      </c>
    </row>
    <row r="492" spans="1:59" x14ac:dyDescent="0.2">
      <c r="A492" t="s">
        <v>178</v>
      </c>
      <c r="B492" s="1" t="s">
        <v>179</v>
      </c>
      <c r="C492" t="s">
        <v>178</v>
      </c>
      <c r="D492" t="s">
        <v>89</v>
      </c>
      <c r="E492">
        <v>6</v>
      </c>
      <c r="F492">
        <v>36</v>
      </c>
      <c r="G492">
        <v>48</v>
      </c>
      <c r="H492">
        <v>15</v>
      </c>
      <c r="I492">
        <v>33</v>
      </c>
      <c r="J492">
        <v>0.61</v>
      </c>
      <c r="K492">
        <v>8</v>
      </c>
      <c r="L492">
        <v>2</v>
      </c>
      <c r="M492" t="s">
        <v>80</v>
      </c>
      <c r="AR492">
        <v>3</v>
      </c>
      <c r="AS492">
        <v>5</v>
      </c>
      <c r="AT492">
        <v>0</v>
      </c>
      <c r="AU492">
        <v>4</v>
      </c>
      <c r="AV492">
        <v>4</v>
      </c>
      <c r="AW492">
        <v>3</v>
      </c>
      <c r="AX492">
        <v>5</v>
      </c>
      <c r="AY492">
        <v>1</v>
      </c>
      <c r="AZ492">
        <v>5</v>
      </c>
      <c r="BA492">
        <v>5</v>
      </c>
      <c r="BB492">
        <v>26147</v>
      </c>
      <c r="BC492">
        <v>25740</v>
      </c>
      <c r="BD492">
        <v>13935</v>
      </c>
      <c r="BE492">
        <v>24454</v>
      </c>
      <c r="BF492">
        <v>10797</v>
      </c>
      <c r="BG492">
        <v>7622</v>
      </c>
    </row>
    <row r="493" spans="1:59" x14ac:dyDescent="0.2">
      <c r="F493">
        <v>33</v>
      </c>
      <c r="G493">
        <v>45</v>
      </c>
      <c r="H493">
        <v>15</v>
      </c>
      <c r="I493">
        <v>30</v>
      </c>
      <c r="M493" t="s">
        <v>81</v>
      </c>
      <c r="AH493">
        <v>3</v>
      </c>
      <c r="AI493">
        <v>3</v>
      </c>
      <c r="AJ493" t="s">
        <v>1357</v>
      </c>
      <c r="AK493" t="s">
        <v>1357</v>
      </c>
      <c r="AL493">
        <v>3</v>
      </c>
      <c r="AM493" t="s">
        <v>1357</v>
      </c>
      <c r="AN493" t="s">
        <v>1357</v>
      </c>
      <c r="AO493" t="s">
        <v>1357</v>
      </c>
      <c r="AP493">
        <v>3</v>
      </c>
      <c r="AQ493" t="s">
        <v>1357</v>
      </c>
      <c r="BG493">
        <v>5017</v>
      </c>
    </row>
    <row r="494" spans="1:59" x14ac:dyDescent="0.2">
      <c r="F494">
        <v>24</v>
      </c>
      <c r="G494">
        <v>36</v>
      </c>
      <c r="H494">
        <v>3</v>
      </c>
      <c r="I494">
        <v>33</v>
      </c>
      <c r="M494" t="s">
        <v>82</v>
      </c>
      <c r="AH494">
        <v>3</v>
      </c>
      <c r="AI494">
        <v>3</v>
      </c>
      <c r="AJ494" t="s">
        <v>1357</v>
      </c>
      <c r="AK494" t="s">
        <v>1357</v>
      </c>
      <c r="AL494">
        <v>4</v>
      </c>
      <c r="AM494" t="s">
        <v>1357</v>
      </c>
      <c r="AN494" t="s">
        <v>1357</v>
      </c>
      <c r="AO494" t="s">
        <v>1357</v>
      </c>
      <c r="AP494">
        <v>3</v>
      </c>
      <c r="AQ494" t="s">
        <v>1357</v>
      </c>
      <c r="BG494">
        <v>5241</v>
      </c>
    </row>
    <row r="495" spans="1:59" x14ac:dyDescent="0.2">
      <c r="F495">
        <v>9</v>
      </c>
      <c r="G495">
        <v>21</v>
      </c>
      <c r="H495">
        <v>0</v>
      </c>
      <c r="I495">
        <v>21</v>
      </c>
      <c r="M495" t="s">
        <v>83</v>
      </c>
      <c r="N495">
        <v>1</v>
      </c>
      <c r="O495">
        <v>1</v>
      </c>
      <c r="P495">
        <v>2</v>
      </c>
      <c r="Q495">
        <v>1</v>
      </c>
      <c r="R495">
        <v>2</v>
      </c>
      <c r="S495">
        <v>1</v>
      </c>
      <c r="T495">
        <v>1</v>
      </c>
      <c r="U495">
        <v>1</v>
      </c>
      <c r="V495">
        <v>2</v>
      </c>
      <c r="W495">
        <v>1</v>
      </c>
      <c r="X495">
        <v>1</v>
      </c>
      <c r="Y495">
        <v>2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BG495">
        <v>2841</v>
      </c>
    </row>
    <row r="496" spans="1:59" x14ac:dyDescent="0.2">
      <c r="F496">
        <v>33</v>
      </c>
      <c r="G496">
        <v>45</v>
      </c>
      <c r="H496">
        <v>6</v>
      </c>
      <c r="I496">
        <v>39</v>
      </c>
      <c r="M496" t="s">
        <v>84</v>
      </c>
      <c r="N496">
        <v>2</v>
      </c>
      <c r="O496">
        <v>1</v>
      </c>
      <c r="P496">
        <v>2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2</v>
      </c>
      <c r="W496">
        <v>1</v>
      </c>
      <c r="X496">
        <v>1</v>
      </c>
      <c r="Y496">
        <v>2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BG496">
        <v>3274</v>
      </c>
    </row>
    <row r="497" spans="1:69" x14ac:dyDescent="0.2">
      <c r="F497">
        <v>27</v>
      </c>
      <c r="G497">
        <v>39</v>
      </c>
      <c r="H497">
        <v>5</v>
      </c>
      <c r="I497">
        <v>34</v>
      </c>
      <c r="BG497">
        <v>2412</v>
      </c>
    </row>
    <row r="498" spans="1:69" x14ac:dyDescent="0.2">
      <c r="F498">
        <v>3</v>
      </c>
      <c r="G498">
        <v>15</v>
      </c>
      <c r="H498">
        <v>0</v>
      </c>
      <c r="I498">
        <v>15</v>
      </c>
      <c r="BG498">
        <v>2002</v>
      </c>
    </row>
    <row r="499" spans="1:69" x14ac:dyDescent="0.2">
      <c r="F499">
        <v>33</v>
      </c>
      <c r="G499">
        <v>45</v>
      </c>
      <c r="H499">
        <v>4</v>
      </c>
      <c r="I499">
        <v>41</v>
      </c>
      <c r="BG499">
        <v>3004</v>
      </c>
    </row>
    <row r="500" spans="1:69" x14ac:dyDescent="0.2">
      <c r="F500">
        <v>12</v>
      </c>
      <c r="G500">
        <v>24</v>
      </c>
      <c r="H500">
        <v>2</v>
      </c>
      <c r="I500">
        <v>22</v>
      </c>
      <c r="BG500">
        <v>2185</v>
      </c>
    </row>
    <row r="501" spans="1:69" x14ac:dyDescent="0.2">
      <c r="F501">
        <v>30</v>
      </c>
      <c r="G501">
        <v>42</v>
      </c>
      <c r="H501">
        <v>4</v>
      </c>
      <c r="I501">
        <v>38</v>
      </c>
      <c r="BG501">
        <v>4167</v>
      </c>
    </row>
    <row r="502" spans="1:69" x14ac:dyDescent="0.2">
      <c r="A502" t="s">
        <v>180</v>
      </c>
      <c r="B502" s="1" t="s">
        <v>181</v>
      </c>
      <c r="C502" t="s">
        <v>180</v>
      </c>
      <c r="D502" t="s">
        <v>89</v>
      </c>
      <c r="E502">
        <v>6</v>
      </c>
      <c r="F502">
        <v>12</v>
      </c>
      <c r="G502">
        <v>24</v>
      </c>
      <c r="H502">
        <v>4</v>
      </c>
      <c r="I502">
        <v>20</v>
      </c>
      <c r="J502">
        <v>0.56000000000000005</v>
      </c>
      <c r="K502">
        <v>8</v>
      </c>
      <c r="L502">
        <v>2</v>
      </c>
      <c r="M502" t="s">
        <v>80</v>
      </c>
      <c r="AR502">
        <v>3</v>
      </c>
      <c r="AS502">
        <v>3</v>
      </c>
      <c r="AT502">
        <v>0</v>
      </c>
      <c r="AU502">
        <v>2</v>
      </c>
      <c r="AV502">
        <v>3</v>
      </c>
      <c r="AW502">
        <v>3</v>
      </c>
      <c r="AX502">
        <v>3</v>
      </c>
      <c r="AY502">
        <v>2</v>
      </c>
      <c r="AZ502">
        <v>3</v>
      </c>
      <c r="BA502">
        <v>3</v>
      </c>
      <c r="BB502">
        <v>39390</v>
      </c>
      <c r="BC502">
        <v>50736</v>
      </c>
      <c r="BD502">
        <v>34243</v>
      </c>
      <c r="BE502">
        <v>37178</v>
      </c>
      <c r="BF502">
        <v>17837</v>
      </c>
      <c r="BG502">
        <v>28098</v>
      </c>
    </row>
    <row r="503" spans="1:69" x14ac:dyDescent="0.2">
      <c r="F503">
        <v>33</v>
      </c>
      <c r="G503">
        <v>45</v>
      </c>
      <c r="H503">
        <v>11</v>
      </c>
      <c r="I503">
        <v>34</v>
      </c>
      <c r="M503" t="s">
        <v>81</v>
      </c>
      <c r="AH503">
        <v>2</v>
      </c>
      <c r="AI503">
        <v>2</v>
      </c>
      <c r="AJ503" t="s">
        <v>1357</v>
      </c>
      <c r="AK503" t="s">
        <v>1357</v>
      </c>
      <c r="AL503">
        <v>2</v>
      </c>
      <c r="AM503" t="s">
        <v>1357</v>
      </c>
      <c r="AN503" t="s">
        <v>1357</v>
      </c>
      <c r="AO503" t="s">
        <v>1357</v>
      </c>
      <c r="AP503">
        <v>2</v>
      </c>
      <c r="AQ503" t="s">
        <v>1357</v>
      </c>
      <c r="BG503">
        <v>9250</v>
      </c>
    </row>
    <row r="504" spans="1:69" x14ac:dyDescent="0.2">
      <c r="F504">
        <v>30</v>
      </c>
      <c r="G504">
        <v>42</v>
      </c>
      <c r="H504">
        <v>10</v>
      </c>
      <c r="I504">
        <v>32</v>
      </c>
      <c r="M504" t="s">
        <v>82</v>
      </c>
      <c r="AH504">
        <v>2</v>
      </c>
      <c r="AI504">
        <v>2</v>
      </c>
      <c r="AJ504" t="s">
        <v>1357</v>
      </c>
      <c r="AK504" t="s">
        <v>1357</v>
      </c>
      <c r="AL504">
        <v>2</v>
      </c>
      <c r="AM504" t="s">
        <v>1357</v>
      </c>
      <c r="AN504" t="s">
        <v>1357</v>
      </c>
      <c r="AO504" t="s">
        <v>1357</v>
      </c>
      <c r="AP504">
        <v>2</v>
      </c>
      <c r="AQ504" t="s">
        <v>1357</v>
      </c>
      <c r="BG504">
        <v>5911</v>
      </c>
    </row>
    <row r="505" spans="1:69" x14ac:dyDescent="0.2">
      <c r="F505">
        <v>27</v>
      </c>
      <c r="G505">
        <v>39</v>
      </c>
      <c r="H505">
        <v>9</v>
      </c>
      <c r="I505">
        <v>30</v>
      </c>
      <c r="M505" t="s">
        <v>83</v>
      </c>
      <c r="N505">
        <v>4</v>
      </c>
      <c r="O505">
        <v>1</v>
      </c>
      <c r="P505">
        <v>1</v>
      </c>
      <c r="Q505">
        <v>1</v>
      </c>
      <c r="R505">
        <v>2</v>
      </c>
      <c r="S505">
        <v>1</v>
      </c>
      <c r="T505">
        <v>1</v>
      </c>
      <c r="U505">
        <v>1</v>
      </c>
      <c r="V505">
        <v>2</v>
      </c>
      <c r="W505">
        <v>2</v>
      </c>
      <c r="X505">
        <v>1</v>
      </c>
      <c r="Y505">
        <v>3</v>
      </c>
      <c r="Z505">
        <v>1</v>
      </c>
      <c r="AA505">
        <v>2</v>
      </c>
      <c r="AB505">
        <v>1</v>
      </c>
      <c r="AC505">
        <v>3</v>
      </c>
      <c r="AD505">
        <v>4</v>
      </c>
      <c r="AE505">
        <v>1</v>
      </c>
      <c r="AF505">
        <v>3</v>
      </c>
      <c r="AG505">
        <v>1</v>
      </c>
      <c r="BG505">
        <v>7316</v>
      </c>
    </row>
    <row r="506" spans="1:69" x14ac:dyDescent="0.2">
      <c r="F506">
        <v>3</v>
      </c>
      <c r="G506">
        <v>15</v>
      </c>
      <c r="H506">
        <v>1</v>
      </c>
      <c r="I506">
        <v>14</v>
      </c>
      <c r="M506" t="s">
        <v>84</v>
      </c>
      <c r="N506">
        <v>3</v>
      </c>
      <c r="O506">
        <v>1</v>
      </c>
      <c r="P506">
        <v>2</v>
      </c>
      <c r="Q506">
        <v>1</v>
      </c>
      <c r="R506">
        <v>2</v>
      </c>
      <c r="S506">
        <v>1</v>
      </c>
      <c r="T506">
        <v>1</v>
      </c>
      <c r="U506">
        <v>1</v>
      </c>
      <c r="V506">
        <v>2</v>
      </c>
      <c r="W506">
        <v>3</v>
      </c>
      <c r="X506">
        <v>1</v>
      </c>
      <c r="Y506">
        <v>4</v>
      </c>
      <c r="Z506">
        <v>1</v>
      </c>
      <c r="AA506">
        <v>2</v>
      </c>
      <c r="AB506">
        <v>1</v>
      </c>
      <c r="AC506">
        <v>3</v>
      </c>
      <c r="AD506">
        <v>3</v>
      </c>
      <c r="AE506">
        <v>1</v>
      </c>
      <c r="AF506">
        <v>3</v>
      </c>
      <c r="AG506">
        <v>1</v>
      </c>
      <c r="BG506">
        <v>4574</v>
      </c>
    </row>
    <row r="507" spans="1:69" x14ac:dyDescent="0.2">
      <c r="F507">
        <v>33</v>
      </c>
      <c r="G507">
        <v>45</v>
      </c>
      <c r="H507">
        <v>11</v>
      </c>
      <c r="I507">
        <v>34</v>
      </c>
      <c r="BG507">
        <v>6660</v>
      </c>
    </row>
    <row r="508" spans="1:69" x14ac:dyDescent="0.2">
      <c r="F508">
        <v>24</v>
      </c>
      <c r="G508">
        <v>36</v>
      </c>
      <c r="H508">
        <v>8</v>
      </c>
      <c r="I508">
        <v>28</v>
      </c>
      <c r="BG508">
        <v>3595</v>
      </c>
    </row>
    <row r="509" spans="1:69" x14ac:dyDescent="0.2">
      <c r="F509">
        <v>9</v>
      </c>
      <c r="G509">
        <v>21</v>
      </c>
      <c r="H509">
        <v>3</v>
      </c>
      <c r="I509">
        <v>18</v>
      </c>
      <c r="BG509">
        <v>4427</v>
      </c>
    </row>
    <row r="510" spans="1:69" x14ac:dyDescent="0.2">
      <c r="F510">
        <v>36</v>
      </c>
      <c r="G510">
        <v>48</v>
      </c>
      <c r="H510">
        <v>12</v>
      </c>
      <c r="I510">
        <v>36</v>
      </c>
      <c r="BG510">
        <v>4619</v>
      </c>
    </row>
    <row r="511" spans="1:69" x14ac:dyDescent="0.2">
      <c r="F511">
        <v>33</v>
      </c>
      <c r="G511">
        <v>45</v>
      </c>
      <c r="H511">
        <v>11</v>
      </c>
      <c r="I511">
        <v>34</v>
      </c>
      <c r="BG511">
        <v>4015</v>
      </c>
    </row>
    <row r="512" spans="1:69" x14ac:dyDescent="0.2">
      <c r="A512" t="s">
        <v>90</v>
      </c>
      <c r="B512" s="1" t="s">
        <v>91</v>
      </c>
      <c r="C512" t="s">
        <v>90</v>
      </c>
      <c r="D512" t="s">
        <v>79</v>
      </c>
      <c r="E512">
        <v>2</v>
      </c>
      <c r="F512">
        <v>12</v>
      </c>
      <c r="G512">
        <v>24</v>
      </c>
      <c r="I512">
        <v>24</v>
      </c>
      <c r="J512">
        <v>0.72</v>
      </c>
      <c r="K512">
        <v>8</v>
      </c>
      <c r="L512">
        <v>6</v>
      </c>
      <c r="M512" t="s">
        <v>80</v>
      </c>
      <c r="AR512">
        <v>4</v>
      </c>
      <c r="AS512">
        <v>4</v>
      </c>
      <c r="AT512">
        <v>1</v>
      </c>
      <c r="AU512">
        <v>5</v>
      </c>
      <c r="AV512">
        <v>5</v>
      </c>
      <c r="AW512">
        <v>2</v>
      </c>
      <c r="AX512">
        <v>1</v>
      </c>
      <c r="AY512">
        <v>2</v>
      </c>
      <c r="AZ512">
        <v>2</v>
      </c>
      <c r="BA512">
        <v>2</v>
      </c>
      <c r="BB512">
        <v>28702</v>
      </c>
      <c r="BC512">
        <v>35185</v>
      </c>
      <c r="BD512">
        <v>19499</v>
      </c>
      <c r="BE512">
        <v>34907</v>
      </c>
      <c r="BF512">
        <v>23046</v>
      </c>
      <c r="BH512">
        <v>6886</v>
      </c>
      <c r="BI512">
        <v>2915</v>
      </c>
      <c r="BJ512">
        <v>6085</v>
      </c>
      <c r="BK512">
        <v>771</v>
      </c>
      <c r="BL512">
        <v>690</v>
      </c>
      <c r="BM512">
        <v>128846</v>
      </c>
      <c r="BN512">
        <v>7765</v>
      </c>
      <c r="BO512">
        <v>2099</v>
      </c>
      <c r="BP512">
        <v>5864</v>
      </c>
      <c r="BQ512">
        <v>10284</v>
      </c>
    </row>
    <row r="513" spans="1:69" x14ac:dyDescent="0.2">
      <c r="F513">
        <v>33</v>
      </c>
      <c r="G513">
        <v>45</v>
      </c>
      <c r="I513">
        <v>45</v>
      </c>
      <c r="M513" t="s">
        <v>81</v>
      </c>
      <c r="AH513">
        <v>1</v>
      </c>
      <c r="AI513">
        <v>1</v>
      </c>
      <c r="AJ513" t="s">
        <v>1357</v>
      </c>
      <c r="AK513" t="s">
        <v>1357</v>
      </c>
      <c r="AL513">
        <v>2</v>
      </c>
      <c r="AM513" t="s">
        <v>1357</v>
      </c>
      <c r="AN513" t="s">
        <v>1357</v>
      </c>
      <c r="AO513" t="s">
        <v>1357</v>
      </c>
      <c r="AP513">
        <v>1</v>
      </c>
      <c r="AQ513" t="s">
        <v>1357</v>
      </c>
    </row>
    <row r="514" spans="1:69" x14ac:dyDescent="0.2">
      <c r="F514">
        <v>30</v>
      </c>
      <c r="G514">
        <v>42</v>
      </c>
      <c r="I514">
        <v>42</v>
      </c>
      <c r="M514" t="s">
        <v>82</v>
      </c>
      <c r="AH514">
        <v>1</v>
      </c>
      <c r="AI514">
        <v>1</v>
      </c>
      <c r="AJ514" t="s">
        <v>1357</v>
      </c>
      <c r="AK514" t="s">
        <v>1357</v>
      </c>
      <c r="AL514">
        <v>1</v>
      </c>
      <c r="AM514" t="s">
        <v>1357</v>
      </c>
      <c r="AN514" t="s">
        <v>1357</v>
      </c>
      <c r="AO514" t="s">
        <v>1358</v>
      </c>
      <c r="AP514">
        <v>1</v>
      </c>
      <c r="AQ514" t="s">
        <v>1357</v>
      </c>
    </row>
    <row r="515" spans="1:69" x14ac:dyDescent="0.2">
      <c r="F515">
        <v>27</v>
      </c>
      <c r="G515">
        <v>39</v>
      </c>
      <c r="I515">
        <v>39</v>
      </c>
      <c r="M515" t="s">
        <v>83</v>
      </c>
      <c r="N515">
        <v>3</v>
      </c>
      <c r="O515">
        <v>1</v>
      </c>
      <c r="P515">
        <v>2</v>
      </c>
      <c r="Q515">
        <v>1</v>
      </c>
      <c r="R515">
        <v>3</v>
      </c>
      <c r="S515">
        <v>1</v>
      </c>
      <c r="T515">
        <v>1</v>
      </c>
      <c r="U515">
        <v>1</v>
      </c>
      <c r="V515">
        <v>2</v>
      </c>
      <c r="W515">
        <v>1</v>
      </c>
      <c r="X515">
        <v>1</v>
      </c>
      <c r="Y515">
        <v>3</v>
      </c>
      <c r="Z515">
        <v>1</v>
      </c>
      <c r="AA515">
        <v>2</v>
      </c>
      <c r="AB515">
        <v>1</v>
      </c>
      <c r="AC515">
        <v>3</v>
      </c>
      <c r="AD515">
        <v>3</v>
      </c>
      <c r="AE515">
        <v>3</v>
      </c>
      <c r="AF515">
        <v>2</v>
      </c>
      <c r="AG515">
        <v>1</v>
      </c>
    </row>
    <row r="516" spans="1:69" x14ac:dyDescent="0.2">
      <c r="F516">
        <v>3</v>
      </c>
      <c r="G516">
        <v>15</v>
      </c>
      <c r="I516">
        <v>15</v>
      </c>
      <c r="M516" t="s">
        <v>84</v>
      </c>
      <c r="N516">
        <v>3</v>
      </c>
      <c r="O516">
        <v>1</v>
      </c>
      <c r="P516">
        <v>2</v>
      </c>
      <c r="Q516">
        <v>1</v>
      </c>
      <c r="R516">
        <v>3</v>
      </c>
      <c r="S516">
        <v>1</v>
      </c>
      <c r="T516">
        <v>1</v>
      </c>
      <c r="U516">
        <v>1</v>
      </c>
      <c r="V516">
        <v>2</v>
      </c>
      <c r="W516">
        <v>3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3</v>
      </c>
      <c r="AD516">
        <v>2</v>
      </c>
      <c r="AE516">
        <v>1</v>
      </c>
      <c r="AF516">
        <v>2</v>
      </c>
      <c r="AG516">
        <v>1</v>
      </c>
    </row>
    <row r="517" spans="1:69" x14ac:dyDescent="0.2">
      <c r="F517">
        <v>33</v>
      </c>
      <c r="G517">
        <v>45</v>
      </c>
      <c r="I517">
        <v>45</v>
      </c>
    </row>
    <row r="518" spans="1:69" x14ac:dyDescent="0.2">
      <c r="F518">
        <v>24</v>
      </c>
      <c r="G518">
        <v>36</v>
      </c>
      <c r="I518">
        <v>36</v>
      </c>
    </row>
    <row r="519" spans="1:69" x14ac:dyDescent="0.2">
      <c r="F519">
        <v>9</v>
      </c>
      <c r="G519">
        <v>21</v>
      </c>
      <c r="I519">
        <v>21</v>
      </c>
    </row>
    <row r="520" spans="1:69" x14ac:dyDescent="0.2">
      <c r="F520">
        <v>36</v>
      </c>
      <c r="G520">
        <v>48</v>
      </c>
      <c r="I520">
        <v>48</v>
      </c>
    </row>
    <row r="521" spans="1:69" x14ac:dyDescent="0.2">
      <c r="F521">
        <v>33</v>
      </c>
      <c r="G521">
        <v>45</v>
      </c>
      <c r="I521">
        <v>45</v>
      </c>
    </row>
    <row r="522" spans="1:69" x14ac:dyDescent="0.2">
      <c r="A522" t="s">
        <v>182</v>
      </c>
      <c r="B522" s="1" t="s">
        <v>183</v>
      </c>
      <c r="C522" t="s">
        <v>182</v>
      </c>
      <c r="D522" t="s">
        <v>79</v>
      </c>
      <c r="E522">
        <v>3</v>
      </c>
      <c r="F522">
        <v>12</v>
      </c>
      <c r="G522">
        <v>24</v>
      </c>
      <c r="I522">
        <v>24</v>
      </c>
      <c r="J522">
        <v>0.72</v>
      </c>
      <c r="K522">
        <v>8</v>
      </c>
      <c r="L522">
        <v>5</v>
      </c>
      <c r="M522" t="s">
        <v>80</v>
      </c>
      <c r="AR522">
        <v>4</v>
      </c>
      <c r="AS522">
        <v>4</v>
      </c>
      <c r="AT522">
        <v>0</v>
      </c>
      <c r="AU522">
        <v>4</v>
      </c>
      <c r="AV522">
        <v>4</v>
      </c>
      <c r="AW522">
        <v>0</v>
      </c>
      <c r="AX522">
        <v>3</v>
      </c>
      <c r="AY522">
        <v>1</v>
      </c>
      <c r="AZ522">
        <v>4</v>
      </c>
      <c r="BA522">
        <v>5</v>
      </c>
      <c r="BB522">
        <v>25293</v>
      </c>
      <c r="BC522">
        <v>40228</v>
      </c>
      <c r="BD522">
        <v>21249</v>
      </c>
      <c r="BE522">
        <v>28841</v>
      </c>
      <c r="BF522">
        <v>16209</v>
      </c>
      <c r="BH522">
        <v>11246</v>
      </c>
      <c r="BI522">
        <v>6887</v>
      </c>
      <c r="BJ522">
        <v>8803</v>
      </c>
      <c r="BK522">
        <v>3478</v>
      </c>
      <c r="BL522">
        <v>2843</v>
      </c>
      <c r="BM522">
        <v>2809</v>
      </c>
      <c r="BN522">
        <v>2173</v>
      </c>
      <c r="BO522">
        <v>2380</v>
      </c>
      <c r="BP522">
        <v>2566</v>
      </c>
      <c r="BQ522">
        <v>3082</v>
      </c>
    </row>
    <row r="523" spans="1:69" x14ac:dyDescent="0.2">
      <c r="F523">
        <v>33</v>
      </c>
      <c r="G523">
        <v>45</v>
      </c>
      <c r="I523">
        <v>45</v>
      </c>
      <c r="M523" t="s">
        <v>81</v>
      </c>
      <c r="AH523">
        <v>1</v>
      </c>
      <c r="AI523">
        <v>3</v>
      </c>
      <c r="AJ523" t="s">
        <v>1357</v>
      </c>
      <c r="AK523" t="s">
        <v>1357</v>
      </c>
      <c r="AL523">
        <v>2</v>
      </c>
      <c r="AM523" t="s">
        <v>1357</v>
      </c>
      <c r="AN523" t="s">
        <v>1357</v>
      </c>
      <c r="AO523" t="s">
        <v>1357</v>
      </c>
      <c r="AP523">
        <v>2</v>
      </c>
      <c r="AQ523" t="s">
        <v>1357</v>
      </c>
    </row>
    <row r="524" spans="1:69" x14ac:dyDescent="0.2">
      <c r="F524">
        <v>30</v>
      </c>
      <c r="G524">
        <v>42</v>
      </c>
      <c r="I524">
        <v>42</v>
      </c>
      <c r="M524" t="s">
        <v>82</v>
      </c>
      <c r="AH524">
        <v>2</v>
      </c>
      <c r="AI524">
        <v>3</v>
      </c>
      <c r="AJ524" t="s">
        <v>1357</v>
      </c>
      <c r="AK524" t="s">
        <v>1357</v>
      </c>
      <c r="AL524">
        <v>2</v>
      </c>
      <c r="AM524" t="s">
        <v>1357</v>
      </c>
      <c r="AN524" t="s">
        <v>1357</v>
      </c>
      <c r="AO524" t="s">
        <v>1357</v>
      </c>
      <c r="AP524">
        <v>3</v>
      </c>
      <c r="AQ524" t="s">
        <v>1357</v>
      </c>
    </row>
    <row r="525" spans="1:69" x14ac:dyDescent="0.2">
      <c r="F525">
        <v>27</v>
      </c>
      <c r="G525">
        <v>39</v>
      </c>
      <c r="I525">
        <v>39</v>
      </c>
      <c r="M525" t="s">
        <v>83</v>
      </c>
      <c r="N525">
        <v>3</v>
      </c>
      <c r="O525">
        <v>1</v>
      </c>
      <c r="P525">
        <v>2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2</v>
      </c>
      <c r="W525">
        <v>1</v>
      </c>
      <c r="X525">
        <v>1</v>
      </c>
      <c r="Y525">
        <v>3</v>
      </c>
      <c r="Z525">
        <v>1</v>
      </c>
      <c r="AA525">
        <v>1</v>
      </c>
      <c r="AB525">
        <v>1</v>
      </c>
      <c r="AC525">
        <v>1</v>
      </c>
      <c r="AD525">
        <v>2</v>
      </c>
      <c r="AE525">
        <v>1</v>
      </c>
      <c r="AF525">
        <v>1</v>
      </c>
      <c r="AG525">
        <v>1</v>
      </c>
    </row>
    <row r="526" spans="1:69" x14ac:dyDescent="0.2">
      <c r="F526">
        <v>3</v>
      </c>
      <c r="G526">
        <v>15</v>
      </c>
      <c r="I526">
        <v>15</v>
      </c>
      <c r="M526" t="s">
        <v>84</v>
      </c>
      <c r="N526">
        <v>3</v>
      </c>
      <c r="O526">
        <v>1</v>
      </c>
      <c r="P526">
        <v>2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2</v>
      </c>
      <c r="W526">
        <v>1</v>
      </c>
      <c r="X526">
        <v>1</v>
      </c>
      <c r="Y526">
        <v>2</v>
      </c>
      <c r="Z526">
        <v>1</v>
      </c>
      <c r="AA526">
        <v>1</v>
      </c>
      <c r="AB526">
        <v>1</v>
      </c>
      <c r="AC526">
        <v>1</v>
      </c>
      <c r="AD526">
        <v>3</v>
      </c>
      <c r="AE526">
        <v>1</v>
      </c>
      <c r="AF526">
        <v>2</v>
      </c>
      <c r="AG526">
        <v>1</v>
      </c>
    </row>
    <row r="527" spans="1:69" x14ac:dyDescent="0.2">
      <c r="F527">
        <v>33</v>
      </c>
      <c r="G527">
        <v>45</v>
      </c>
      <c r="I527">
        <v>45</v>
      </c>
    </row>
    <row r="528" spans="1:69" x14ac:dyDescent="0.2">
      <c r="F528">
        <v>24</v>
      </c>
      <c r="G528">
        <v>36</v>
      </c>
      <c r="I528">
        <v>36</v>
      </c>
    </row>
    <row r="529" spans="1:69" x14ac:dyDescent="0.2">
      <c r="F529">
        <v>9</v>
      </c>
      <c r="G529">
        <v>21</v>
      </c>
      <c r="I529">
        <v>21</v>
      </c>
    </row>
    <row r="530" spans="1:69" x14ac:dyDescent="0.2">
      <c r="F530">
        <v>36</v>
      </c>
      <c r="G530">
        <v>48</v>
      </c>
      <c r="I530">
        <v>48</v>
      </c>
    </row>
    <row r="531" spans="1:69" x14ac:dyDescent="0.2">
      <c r="F531">
        <v>33</v>
      </c>
      <c r="G531">
        <v>45</v>
      </c>
      <c r="I531">
        <v>45</v>
      </c>
    </row>
    <row r="532" spans="1:69" x14ac:dyDescent="0.2">
      <c r="A532" t="s">
        <v>184</v>
      </c>
      <c r="B532" s="1" t="s">
        <v>185</v>
      </c>
      <c r="C532" t="s">
        <v>184</v>
      </c>
      <c r="D532" t="s">
        <v>89</v>
      </c>
      <c r="E532">
        <v>6</v>
      </c>
      <c r="F532">
        <v>12</v>
      </c>
      <c r="G532">
        <v>24</v>
      </c>
      <c r="H532">
        <v>6</v>
      </c>
      <c r="I532">
        <v>18</v>
      </c>
      <c r="J532">
        <v>0.49</v>
      </c>
      <c r="K532">
        <v>8</v>
      </c>
      <c r="L532">
        <v>2</v>
      </c>
      <c r="M532" t="s">
        <v>80</v>
      </c>
      <c r="AR532">
        <v>3</v>
      </c>
      <c r="AS532">
        <v>3</v>
      </c>
      <c r="AT532">
        <v>2</v>
      </c>
      <c r="AU532">
        <v>4</v>
      </c>
      <c r="AV532">
        <v>4</v>
      </c>
      <c r="AW532">
        <v>4</v>
      </c>
      <c r="AX532">
        <v>4</v>
      </c>
      <c r="AY532">
        <v>4</v>
      </c>
      <c r="AZ532">
        <v>5</v>
      </c>
      <c r="BA532">
        <v>5</v>
      </c>
      <c r="BB532">
        <v>108337</v>
      </c>
      <c r="BC532">
        <v>32677</v>
      </c>
      <c r="BD532">
        <v>23602</v>
      </c>
      <c r="BE532">
        <v>29658</v>
      </c>
      <c r="BF532">
        <v>27080</v>
      </c>
      <c r="BG532">
        <v>44927</v>
      </c>
    </row>
    <row r="533" spans="1:69" x14ac:dyDescent="0.2">
      <c r="F533">
        <v>33</v>
      </c>
      <c r="G533">
        <v>45</v>
      </c>
      <c r="H533">
        <v>15</v>
      </c>
      <c r="I533">
        <v>30</v>
      </c>
      <c r="M533" t="s">
        <v>81</v>
      </c>
      <c r="AH533">
        <v>2</v>
      </c>
      <c r="AI533">
        <v>2</v>
      </c>
      <c r="AJ533" t="s">
        <v>1357</v>
      </c>
      <c r="AK533" t="s">
        <v>1357</v>
      </c>
      <c r="AL533">
        <v>2</v>
      </c>
      <c r="AM533" t="s">
        <v>1357</v>
      </c>
      <c r="AN533" t="s">
        <v>1357</v>
      </c>
      <c r="AO533" t="s">
        <v>1357</v>
      </c>
      <c r="AP533">
        <v>1</v>
      </c>
      <c r="AQ533" t="s">
        <v>1357</v>
      </c>
      <c r="BG533">
        <v>22653</v>
      </c>
    </row>
    <row r="534" spans="1:69" x14ac:dyDescent="0.2">
      <c r="F534">
        <v>30</v>
      </c>
      <c r="G534">
        <v>42</v>
      </c>
      <c r="H534">
        <v>14</v>
      </c>
      <c r="I534">
        <v>28</v>
      </c>
      <c r="M534" t="s">
        <v>82</v>
      </c>
      <c r="AH534">
        <v>1</v>
      </c>
      <c r="AI534">
        <v>2</v>
      </c>
      <c r="AJ534" t="s">
        <v>1357</v>
      </c>
      <c r="AK534" t="s">
        <v>1357</v>
      </c>
      <c r="AL534">
        <v>1</v>
      </c>
      <c r="AM534" t="s">
        <v>1357</v>
      </c>
      <c r="AN534" t="s">
        <v>1357</v>
      </c>
      <c r="AO534" t="s">
        <v>1357</v>
      </c>
      <c r="AP534">
        <v>1</v>
      </c>
      <c r="AQ534" t="s">
        <v>1357</v>
      </c>
      <c r="BG534">
        <v>22026</v>
      </c>
    </row>
    <row r="535" spans="1:69" x14ac:dyDescent="0.2">
      <c r="F535">
        <v>27</v>
      </c>
      <c r="G535">
        <v>39</v>
      </c>
      <c r="H535">
        <v>15</v>
      </c>
      <c r="I535">
        <v>24</v>
      </c>
      <c r="M535" t="s">
        <v>83</v>
      </c>
      <c r="N535">
        <v>5</v>
      </c>
      <c r="O535">
        <v>1</v>
      </c>
      <c r="P535">
        <v>4</v>
      </c>
      <c r="Q535">
        <v>1</v>
      </c>
      <c r="R535">
        <v>3</v>
      </c>
      <c r="S535">
        <v>1</v>
      </c>
      <c r="T535">
        <v>1</v>
      </c>
      <c r="U535">
        <v>1</v>
      </c>
      <c r="V535">
        <v>5</v>
      </c>
      <c r="W535">
        <v>4</v>
      </c>
      <c r="X535">
        <v>1</v>
      </c>
      <c r="Y535">
        <v>5</v>
      </c>
      <c r="Z535">
        <v>1</v>
      </c>
      <c r="AA535">
        <v>4</v>
      </c>
      <c r="AB535">
        <v>1</v>
      </c>
      <c r="AC535">
        <v>4</v>
      </c>
      <c r="AD535">
        <v>5</v>
      </c>
      <c r="AE535">
        <v>1</v>
      </c>
      <c r="AF535">
        <v>4</v>
      </c>
      <c r="AG535">
        <v>1</v>
      </c>
      <c r="BG535">
        <v>21189</v>
      </c>
    </row>
    <row r="536" spans="1:69" x14ac:dyDescent="0.2">
      <c r="F536">
        <v>3</v>
      </c>
      <c r="G536">
        <v>15</v>
      </c>
      <c r="H536">
        <v>2</v>
      </c>
      <c r="I536">
        <v>13</v>
      </c>
      <c r="M536" t="s">
        <v>84</v>
      </c>
      <c r="N536">
        <v>5</v>
      </c>
      <c r="O536">
        <v>1</v>
      </c>
      <c r="P536">
        <v>4</v>
      </c>
      <c r="Q536">
        <v>1</v>
      </c>
      <c r="R536">
        <v>4</v>
      </c>
      <c r="S536">
        <v>1</v>
      </c>
      <c r="T536">
        <v>1</v>
      </c>
      <c r="U536">
        <v>1</v>
      </c>
      <c r="V536">
        <v>5</v>
      </c>
      <c r="W536">
        <v>4</v>
      </c>
      <c r="X536">
        <v>1</v>
      </c>
      <c r="Y536">
        <v>5</v>
      </c>
      <c r="Z536">
        <v>1</v>
      </c>
      <c r="AA536">
        <v>4</v>
      </c>
      <c r="AB536">
        <v>1</v>
      </c>
      <c r="AC536">
        <v>4</v>
      </c>
      <c r="AD536">
        <v>5</v>
      </c>
      <c r="AE536">
        <v>1</v>
      </c>
      <c r="AF536">
        <v>4</v>
      </c>
      <c r="AG536">
        <v>1</v>
      </c>
      <c r="BG536">
        <v>21493</v>
      </c>
    </row>
    <row r="537" spans="1:69" x14ac:dyDescent="0.2">
      <c r="F537">
        <v>33</v>
      </c>
      <c r="G537">
        <v>45</v>
      </c>
      <c r="H537">
        <v>16</v>
      </c>
      <c r="I537">
        <v>29</v>
      </c>
      <c r="BG537">
        <v>18014</v>
      </c>
    </row>
    <row r="538" spans="1:69" x14ac:dyDescent="0.2">
      <c r="F538">
        <v>24</v>
      </c>
      <c r="G538">
        <v>36</v>
      </c>
      <c r="H538">
        <v>11</v>
      </c>
      <c r="I538">
        <v>25</v>
      </c>
      <c r="BG538">
        <v>18100</v>
      </c>
    </row>
    <row r="539" spans="1:69" x14ac:dyDescent="0.2">
      <c r="F539">
        <v>9</v>
      </c>
      <c r="G539">
        <v>21</v>
      </c>
      <c r="H539">
        <v>5</v>
      </c>
      <c r="I539">
        <v>16</v>
      </c>
      <c r="BG539">
        <v>45102</v>
      </c>
    </row>
    <row r="540" spans="1:69" x14ac:dyDescent="0.2">
      <c r="F540">
        <v>36</v>
      </c>
      <c r="G540">
        <v>48</v>
      </c>
      <c r="H540">
        <v>12</v>
      </c>
      <c r="I540">
        <v>36</v>
      </c>
      <c r="BG540">
        <v>21739</v>
      </c>
    </row>
    <row r="541" spans="1:69" x14ac:dyDescent="0.2">
      <c r="F541">
        <v>33</v>
      </c>
      <c r="G541">
        <v>45</v>
      </c>
      <c r="H541">
        <v>17</v>
      </c>
      <c r="I541">
        <v>28</v>
      </c>
      <c r="BG541">
        <v>20627</v>
      </c>
    </row>
    <row r="542" spans="1:69" x14ac:dyDescent="0.2">
      <c r="A542" t="s">
        <v>186</v>
      </c>
      <c r="B542" s="1" t="s">
        <v>187</v>
      </c>
      <c r="C542" t="s">
        <v>186</v>
      </c>
      <c r="D542" t="s">
        <v>79</v>
      </c>
      <c r="E542">
        <v>6</v>
      </c>
      <c r="F542">
        <v>33</v>
      </c>
      <c r="G542">
        <v>45</v>
      </c>
      <c r="I542">
        <v>45</v>
      </c>
      <c r="J542">
        <v>0.72</v>
      </c>
      <c r="K542">
        <v>8</v>
      </c>
      <c r="L542">
        <v>2</v>
      </c>
      <c r="M542" t="s">
        <v>80</v>
      </c>
      <c r="AR542">
        <v>3</v>
      </c>
      <c r="AS542">
        <v>1</v>
      </c>
      <c r="AT542">
        <v>2</v>
      </c>
      <c r="AU542">
        <v>1</v>
      </c>
      <c r="AV542">
        <v>4</v>
      </c>
      <c r="AW542">
        <v>0</v>
      </c>
      <c r="AX542">
        <v>1</v>
      </c>
      <c r="AY542">
        <v>2</v>
      </c>
      <c r="AZ542">
        <v>2</v>
      </c>
      <c r="BA542">
        <v>2</v>
      </c>
      <c r="BB542">
        <v>35793</v>
      </c>
      <c r="BC542">
        <v>140392</v>
      </c>
      <c r="BD542">
        <v>13315</v>
      </c>
      <c r="BE542">
        <v>23915</v>
      </c>
      <c r="BF542">
        <v>11592</v>
      </c>
      <c r="BH542">
        <v>6523</v>
      </c>
      <c r="BI542">
        <v>2796</v>
      </c>
      <c r="BJ542">
        <v>4760</v>
      </c>
      <c r="BK542">
        <v>4434</v>
      </c>
      <c r="BL542">
        <v>4051</v>
      </c>
      <c r="BM542">
        <v>5904</v>
      </c>
      <c r="BN542">
        <v>1367</v>
      </c>
      <c r="BO542">
        <v>1777</v>
      </c>
      <c r="BP542">
        <v>4310</v>
      </c>
      <c r="BQ542">
        <v>38836</v>
      </c>
    </row>
    <row r="543" spans="1:69" x14ac:dyDescent="0.2">
      <c r="F543">
        <v>30</v>
      </c>
      <c r="G543">
        <v>42</v>
      </c>
      <c r="I543">
        <v>42</v>
      </c>
      <c r="M543" t="s">
        <v>81</v>
      </c>
      <c r="AH543">
        <v>1</v>
      </c>
      <c r="AI543">
        <v>1</v>
      </c>
      <c r="AJ543" t="s">
        <v>1357</v>
      </c>
      <c r="AK543" t="s">
        <v>1357</v>
      </c>
      <c r="AL543">
        <v>1</v>
      </c>
      <c r="AM543" t="s">
        <v>1357</v>
      </c>
      <c r="AN543" t="s">
        <v>1357</v>
      </c>
      <c r="AO543" t="s">
        <v>1357</v>
      </c>
      <c r="AP543">
        <v>1</v>
      </c>
      <c r="AQ543" t="s">
        <v>1357</v>
      </c>
    </row>
    <row r="544" spans="1:69" x14ac:dyDescent="0.2">
      <c r="F544">
        <v>12</v>
      </c>
      <c r="G544">
        <v>24</v>
      </c>
      <c r="I544">
        <v>24</v>
      </c>
      <c r="M544" t="s">
        <v>82</v>
      </c>
      <c r="AH544">
        <v>1</v>
      </c>
      <c r="AI544">
        <v>1</v>
      </c>
      <c r="AJ544" t="s">
        <v>1357</v>
      </c>
      <c r="AK544" t="s">
        <v>1357</v>
      </c>
      <c r="AL544">
        <v>1</v>
      </c>
      <c r="AM544" t="s">
        <v>1357</v>
      </c>
      <c r="AN544" t="s">
        <v>1357</v>
      </c>
      <c r="AO544" t="s">
        <v>1357</v>
      </c>
      <c r="AP544">
        <v>1</v>
      </c>
      <c r="AQ544" t="s">
        <v>1357</v>
      </c>
    </row>
    <row r="545" spans="1:59" x14ac:dyDescent="0.2">
      <c r="F545">
        <v>3</v>
      </c>
      <c r="G545">
        <v>15</v>
      </c>
      <c r="I545">
        <v>15</v>
      </c>
      <c r="M545" t="s">
        <v>83</v>
      </c>
      <c r="N545">
        <v>4</v>
      </c>
      <c r="O545">
        <v>1</v>
      </c>
      <c r="P545">
        <v>4</v>
      </c>
      <c r="Q545">
        <v>1</v>
      </c>
      <c r="R545">
        <v>5</v>
      </c>
      <c r="S545">
        <v>1</v>
      </c>
      <c r="T545">
        <v>1</v>
      </c>
      <c r="U545">
        <v>1</v>
      </c>
      <c r="V545">
        <v>5</v>
      </c>
      <c r="W545">
        <v>3</v>
      </c>
      <c r="X545">
        <v>1</v>
      </c>
      <c r="Y545">
        <v>5</v>
      </c>
      <c r="Z545">
        <v>1</v>
      </c>
      <c r="AA545">
        <v>4</v>
      </c>
      <c r="AB545">
        <v>1</v>
      </c>
      <c r="AC545">
        <v>4</v>
      </c>
      <c r="AD545">
        <v>5</v>
      </c>
      <c r="AE545">
        <v>2</v>
      </c>
      <c r="AF545">
        <v>4</v>
      </c>
      <c r="AG545">
        <v>1</v>
      </c>
    </row>
    <row r="546" spans="1:59" x14ac:dyDescent="0.2">
      <c r="F546">
        <v>27</v>
      </c>
      <c r="G546">
        <v>39</v>
      </c>
      <c r="I546">
        <v>39</v>
      </c>
      <c r="M546" t="s">
        <v>84</v>
      </c>
      <c r="N546">
        <v>4</v>
      </c>
      <c r="O546">
        <v>1</v>
      </c>
      <c r="P546">
        <v>4</v>
      </c>
      <c r="Q546">
        <v>1</v>
      </c>
      <c r="R546">
        <v>5</v>
      </c>
      <c r="S546">
        <v>1</v>
      </c>
      <c r="T546">
        <v>1</v>
      </c>
      <c r="U546">
        <v>1</v>
      </c>
      <c r="V546">
        <v>4</v>
      </c>
      <c r="W546">
        <v>3</v>
      </c>
      <c r="X546">
        <v>1</v>
      </c>
      <c r="Y546">
        <v>5</v>
      </c>
      <c r="Z546">
        <v>1</v>
      </c>
      <c r="AA546">
        <v>4</v>
      </c>
      <c r="AB546">
        <v>1</v>
      </c>
      <c r="AC546">
        <v>5</v>
      </c>
      <c r="AD546">
        <v>5</v>
      </c>
      <c r="AE546">
        <v>2</v>
      </c>
      <c r="AF546">
        <v>5</v>
      </c>
      <c r="AG546">
        <v>1</v>
      </c>
    </row>
    <row r="547" spans="1:59" x14ac:dyDescent="0.2">
      <c r="F547">
        <v>33</v>
      </c>
      <c r="G547">
        <v>45</v>
      </c>
      <c r="I547">
        <v>45</v>
      </c>
    </row>
    <row r="548" spans="1:59" x14ac:dyDescent="0.2">
      <c r="F548">
        <v>36</v>
      </c>
      <c r="G548">
        <v>48</v>
      </c>
      <c r="I548">
        <v>48</v>
      </c>
    </row>
    <row r="549" spans="1:59" x14ac:dyDescent="0.2">
      <c r="F549">
        <v>33</v>
      </c>
      <c r="G549">
        <v>45</v>
      </c>
      <c r="I549">
        <v>45</v>
      </c>
    </row>
    <row r="550" spans="1:59" x14ac:dyDescent="0.2">
      <c r="F550">
        <v>24</v>
      </c>
      <c r="G550">
        <v>36</v>
      </c>
      <c r="I550">
        <v>36</v>
      </c>
    </row>
    <row r="551" spans="1:59" x14ac:dyDescent="0.2">
      <c r="F551">
        <v>9</v>
      </c>
      <c r="G551">
        <v>21</v>
      </c>
      <c r="I551">
        <v>21</v>
      </c>
    </row>
    <row r="552" spans="1:59" x14ac:dyDescent="0.2">
      <c r="A552" t="s">
        <v>188</v>
      </c>
      <c r="B552" s="1" t="s">
        <v>189</v>
      </c>
      <c r="C552" t="s">
        <v>188</v>
      </c>
      <c r="D552" t="s">
        <v>89</v>
      </c>
      <c r="E552">
        <v>6</v>
      </c>
      <c r="F552">
        <v>33</v>
      </c>
      <c r="G552">
        <v>45</v>
      </c>
      <c r="H552">
        <v>10</v>
      </c>
      <c r="I552">
        <v>35</v>
      </c>
      <c r="J552">
        <v>0.53</v>
      </c>
      <c r="K552">
        <v>8</v>
      </c>
      <c r="L552">
        <v>2</v>
      </c>
      <c r="M552" t="s">
        <v>80</v>
      </c>
      <c r="AR552">
        <v>5</v>
      </c>
      <c r="AS552">
        <v>5</v>
      </c>
      <c r="AT552">
        <v>5</v>
      </c>
      <c r="AU552">
        <v>5</v>
      </c>
      <c r="AV552">
        <v>5</v>
      </c>
      <c r="AW552">
        <v>2</v>
      </c>
      <c r="AX552">
        <v>3</v>
      </c>
      <c r="AY552">
        <v>5</v>
      </c>
      <c r="AZ552">
        <v>5</v>
      </c>
      <c r="BA552">
        <v>5</v>
      </c>
      <c r="BB552">
        <v>22518</v>
      </c>
      <c r="BC552">
        <v>32408</v>
      </c>
      <c r="BD552">
        <v>23055</v>
      </c>
      <c r="BE552">
        <v>30039</v>
      </c>
      <c r="BF552">
        <v>15785</v>
      </c>
      <c r="BG552">
        <v>14993</v>
      </c>
    </row>
    <row r="553" spans="1:59" x14ac:dyDescent="0.2">
      <c r="F553">
        <v>30</v>
      </c>
      <c r="G553">
        <v>42</v>
      </c>
      <c r="H553">
        <v>7</v>
      </c>
      <c r="I553">
        <v>35</v>
      </c>
      <c r="M553" t="s">
        <v>81</v>
      </c>
      <c r="AH553">
        <v>1</v>
      </c>
      <c r="AI553">
        <v>1</v>
      </c>
      <c r="AJ553" t="s">
        <v>1357</v>
      </c>
      <c r="AK553" t="s">
        <v>1357</v>
      </c>
      <c r="AL553">
        <v>1</v>
      </c>
      <c r="AM553" t="s">
        <v>1357</v>
      </c>
      <c r="AN553" t="s">
        <v>1357</v>
      </c>
      <c r="AO553" t="s">
        <v>1357</v>
      </c>
      <c r="AP553">
        <v>1</v>
      </c>
      <c r="AQ553" t="s">
        <v>1357</v>
      </c>
      <c r="BG553">
        <v>7283</v>
      </c>
    </row>
    <row r="554" spans="1:59" x14ac:dyDescent="0.2">
      <c r="F554">
        <v>12</v>
      </c>
      <c r="G554">
        <v>24</v>
      </c>
      <c r="H554">
        <v>4</v>
      </c>
      <c r="I554">
        <v>20</v>
      </c>
      <c r="M554" t="s">
        <v>82</v>
      </c>
      <c r="AH554">
        <v>1</v>
      </c>
      <c r="AI554">
        <v>1</v>
      </c>
      <c r="AJ554" t="s">
        <v>1357</v>
      </c>
      <c r="AK554" t="s">
        <v>1357</v>
      </c>
      <c r="AL554">
        <v>1</v>
      </c>
      <c r="AM554" t="s">
        <v>1357</v>
      </c>
      <c r="AN554" t="s">
        <v>1357</v>
      </c>
      <c r="AO554" t="s">
        <v>1357</v>
      </c>
      <c r="AP554">
        <v>1</v>
      </c>
      <c r="AQ554" t="s">
        <v>1357</v>
      </c>
      <c r="BG554">
        <v>4647</v>
      </c>
    </row>
    <row r="555" spans="1:59" x14ac:dyDescent="0.2">
      <c r="F555">
        <v>3</v>
      </c>
      <c r="G555">
        <v>15</v>
      </c>
      <c r="H555">
        <v>1</v>
      </c>
      <c r="I555">
        <v>14</v>
      </c>
      <c r="M555" t="s">
        <v>83</v>
      </c>
      <c r="N555">
        <v>5</v>
      </c>
      <c r="O555">
        <v>1</v>
      </c>
      <c r="P555">
        <v>5</v>
      </c>
      <c r="Q555">
        <v>1</v>
      </c>
      <c r="R555">
        <v>5</v>
      </c>
      <c r="S555">
        <v>1</v>
      </c>
      <c r="T555">
        <v>1</v>
      </c>
      <c r="U555">
        <v>1</v>
      </c>
      <c r="V555">
        <v>5</v>
      </c>
      <c r="W555">
        <v>5</v>
      </c>
      <c r="X555">
        <v>1</v>
      </c>
      <c r="Y555">
        <v>5</v>
      </c>
      <c r="Z555">
        <v>1</v>
      </c>
      <c r="AA555">
        <v>5</v>
      </c>
      <c r="AB555">
        <v>1</v>
      </c>
      <c r="AC555">
        <v>5</v>
      </c>
      <c r="AD555">
        <v>5</v>
      </c>
      <c r="AE555">
        <v>1</v>
      </c>
      <c r="AF555">
        <v>5</v>
      </c>
      <c r="AG555">
        <v>1</v>
      </c>
      <c r="BG555">
        <v>9833</v>
      </c>
    </row>
    <row r="556" spans="1:59" x14ac:dyDescent="0.2">
      <c r="F556">
        <v>27</v>
      </c>
      <c r="G556">
        <v>39</v>
      </c>
      <c r="H556">
        <v>9</v>
      </c>
      <c r="I556">
        <v>30</v>
      </c>
      <c r="M556" t="s">
        <v>84</v>
      </c>
      <c r="N556">
        <v>5</v>
      </c>
      <c r="O556">
        <v>1</v>
      </c>
      <c r="P556">
        <v>5</v>
      </c>
      <c r="Q556">
        <v>1</v>
      </c>
      <c r="R556">
        <v>5</v>
      </c>
      <c r="S556">
        <v>1</v>
      </c>
      <c r="T556">
        <v>1</v>
      </c>
      <c r="U556">
        <v>1</v>
      </c>
      <c r="V556">
        <v>5</v>
      </c>
      <c r="W556">
        <v>5</v>
      </c>
      <c r="X556">
        <v>1</v>
      </c>
      <c r="Y556">
        <v>5</v>
      </c>
      <c r="Z556">
        <v>1</v>
      </c>
      <c r="AA556">
        <v>5</v>
      </c>
      <c r="AB556">
        <v>1</v>
      </c>
      <c r="AC556">
        <v>5</v>
      </c>
      <c r="AD556">
        <v>5</v>
      </c>
      <c r="AE556">
        <v>1</v>
      </c>
      <c r="AF556">
        <v>5</v>
      </c>
      <c r="AG556">
        <v>1</v>
      </c>
      <c r="BG556">
        <v>3518</v>
      </c>
    </row>
    <row r="557" spans="1:59" x14ac:dyDescent="0.2">
      <c r="F557">
        <v>33</v>
      </c>
      <c r="G557">
        <v>45</v>
      </c>
      <c r="H557">
        <v>15</v>
      </c>
      <c r="I557">
        <v>30</v>
      </c>
      <c r="BG557">
        <v>6050</v>
      </c>
    </row>
    <row r="558" spans="1:59" x14ac:dyDescent="0.2">
      <c r="F558">
        <v>36</v>
      </c>
      <c r="G558">
        <v>48</v>
      </c>
      <c r="H558">
        <v>18</v>
      </c>
      <c r="I558">
        <v>30</v>
      </c>
      <c r="BG558">
        <v>4618</v>
      </c>
    </row>
    <row r="559" spans="1:59" x14ac:dyDescent="0.2">
      <c r="F559">
        <v>33</v>
      </c>
      <c r="G559">
        <v>45</v>
      </c>
      <c r="H559">
        <v>15</v>
      </c>
      <c r="I559">
        <v>30</v>
      </c>
      <c r="BG559">
        <v>4751</v>
      </c>
    </row>
    <row r="560" spans="1:59" x14ac:dyDescent="0.2">
      <c r="F560">
        <v>24</v>
      </c>
      <c r="G560">
        <v>36</v>
      </c>
      <c r="H560">
        <v>12</v>
      </c>
      <c r="I560">
        <v>24</v>
      </c>
      <c r="BG560">
        <v>27667</v>
      </c>
    </row>
    <row r="561" spans="1:69" x14ac:dyDescent="0.2">
      <c r="F561">
        <v>9</v>
      </c>
      <c r="G561">
        <v>21</v>
      </c>
      <c r="H561">
        <v>6</v>
      </c>
      <c r="I561">
        <v>15</v>
      </c>
      <c r="BG561">
        <v>4133</v>
      </c>
    </row>
    <row r="562" spans="1:69" x14ac:dyDescent="0.2">
      <c r="A562" t="s">
        <v>190</v>
      </c>
      <c r="B562" s="1" t="s">
        <v>191</v>
      </c>
      <c r="C562" t="s">
        <v>190</v>
      </c>
      <c r="D562" t="s">
        <v>89</v>
      </c>
      <c r="E562">
        <v>2</v>
      </c>
      <c r="F562">
        <v>12</v>
      </c>
      <c r="G562">
        <v>24</v>
      </c>
      <c r="H562">
        <v>8</v>
      </c>
      <c r="I562">
        <v>16</v>
      </c>
      <c r="J562">
        <v>0.42</v>
      </c>
      <c r="K562">
        <v>8</v>
      </c>
      <c r="L562">
        <v>6</v>
      </c>
      <c r="M562" t="s">
        <v>80</v>
      </c>
      <c r="AR562">
        <v>4</v>
      </c>
      <c r="AS562">
        <v>5</v>
      </c>
      <c r="AT562">
        <v>0</v>
      </c>
      <c r="AU562">
        <v>5</v>
      </c>
      <c r="AV562">
        <v>5</v>
      </c>
      <c r="AW562">
        <v>3</v>
      </c>
      <c r="AX562">
        <v>5</v>
      </c>
      <c r="AY562">
        <v>3</v>
      </c>
      <c r="AZ562">
        <v>4</v>
      </c>
      <c r="BA562">
        <v>5</v>
      </c>
      <c r="BB562">
        <v>42636</v>
      </c>
      <c r="BC562">
        <v>50384</v>
      </c>
      <c r="BD562">
        <v>17177</v>
      </c>
      <c r="BE562">
        <v>53001</v>
      </c>
      <c r="BF562">
        <v>25243</v>
      </c>
      <c r="BG562">
        <v>33326</v>
      </c>
    </row>
    <row r="563" spans="1:69" x14ac:dyDescent="0.2">
      <c r="F563">
        <v>33</v>
      </c>
      <c r="G563">
        <v>45</v>
      </c>
      <c r="H563">
        <v>19</v>
      </c>
      <c r="I563">
        <v>26</v>
      </c>
      <c r="M563" t="s">
        <v>81</v>
      </c>
      <c r="AH563">
        <v>1</v>
      </c>
      <c r="AI563">
        <v>1</v>
      </c>
      <c r="AJ563" t="s">
        <v>1357</v>
      </c>
      <c r="AK563" t="s">
        <v>1357</v>
      </c>
      <c r="AL563">
        <v>1</v>
      </c>
      <c r="AM563" t="s">
        <v>1357</v>
      </c>
      <c r="AN563" t="s">
        <v>1357</v>
      </c>
      <c r="AO563" t="s">
        <v>1357</v>
      </c>
      <c r="AP563">
        <v>1</v>
      </c>
      <c r="AQ563" t="s">
        <v>1357</v>
      </c>
      <c r="BG563">
        <v>21036</v>
      </c>
    </row>
    <row r="564" spans="1:69" x14ac:dyDescent="0.2">
      <c r="F564">
        <v>30</v>
      </c>
      <c r="G564">
        <v>42</v>
      </c>
      <c r="H564">
        <v>18</v>
      </c>
      <c r="I564">
        <v>24</v>
      </c>
      <c r="M564" t="s">
        <v>82</v>
      </c>
      <c r="AH564">
        <v>2</v>
      </c>
      <c r="AI564">
        <v>1</v>
      </c>
      <c r="AJ564" t="s">
        <v>1357</v>
      </c>
      <c r="AK564" t="s">
        <v>1357</v>
      </c>
      <c r="AL564">
        <v>1</v>
      </c>
      <c r="AM564" t="s">
        <v>1357</v>
      </c>
      <c r="AN564" t="s">
        <v>1357</v>
      </c>
      <c r="AO564" t="s">
        <v>1357</v>
      </c>
      <c r="AP564">
        <v>1</v>
      </c>
      <c r="AQ564" t="s">
        <v>1357</v>
      </c>
      <c r="BG564">
        <v>22063</v>
      </c>
    </row>
    <row r="565" spans="1:69" x14ac:dyDescent="0.2">
      <c r="F565">
        <v>27</v>
      </c>
      <c r="G565">
        <v>39</v>
      </c>
      <c r="H565">
        <v>17</v>
      </c>
      <c r="I565">
        <v>22</v>
      </c>
      <c r="M565" t="s">
        <v>83</v>
      </c>
      <c r="N565">
        <v>4</v>
      </c>
      <c r="O565">
        <v>1</v>
      </c>
      <c r="P565">
        <v>3</v>
      </c>
      <c r="Q565">
        <v>1</v>
      </c>
      <c r="R565">
        <v>3</v>
      </c>
      <c r="S565">
        <v>1</v>
      </c>
      <c r="T565">
        <v>1</v>
      </c>
      <c r="U565">
        <v>1</v>
      </c>
      <c r="V565">
        <v>2</v>
      </c>
      <c r="W565">
        <v>3</v>
      </c>
      <c r="X565">
        <v>1</v>
      </c>
      <c r="Y565">
        <v>5</v>
      </c>
      <c r="Z565">
        <v>1</v>
      </c>
      <c r="AA565">
        <v>2</v>
      </c>
      <c r="AB565">
        <v>1</v>
      </c>
      <c r="AC565">
        <v>3</v>
      </c>
      <c r="AD565">
        <v>3</v>
      </c>
      <c r="AE565">
        <v>1</v>
      </c>
      <c r="AF565">
        <v>3</v>
      </c>
      <c r="AG565">
        <v>1</v>
      </c>
      <c r="BG565">
        <v>9627</v>
      </c>
    </row>
    <row r="566" spans="1:69" x14ac:dyDescent="0.2">
      <c r="F566">
        <v>3</v>
      </c>
      <c r="G566">
        <v>15</v>
      </c>
      <c r="H566">
        <v>2</v>
      </c>
      <c r="I566">
        <v>13</v>
      </c>
      <c r="M566" t="s">
        <v>84</v>
      </c>
      <c r="N566">
        <v>4</v>
      </c>
      <c r="O566">
        <v>1</v>
      </c>
      <c r="P566">
        <v>2</v>
      </c>
      <c r="Q566">
        <v>1</v>
      </c>
      <c r="R566">
        <v>3</v>
      </c>
      <c r="S566">
        <v>1</v>
      </c>
      <c r="T566">
        <v>1</v>
      </c>
      <c r="U566">
        <v>1</v>
      </c>
      <c r="V566">
        <v>3</v>
      </c>
      <c r="W566">
        <v>2</v>
      </c>
      <c r="X566">
        <v>1</v>
      </c>
      <c r="Y566">
        <v>4</v>
      </c>
      <c r="Z566">
        <v>1</v>
      </c>
      <c r="AA566">
        <v>2</v>
      </c>
      <c r="AB566">
        <v>1</v>
      </c>
      <c r="AC566">
        <v>2</v>
      </c>
      <c r="AD566">
        <v>3</v>
      </c>
      <c r="AE566">
        <v>1</v>
      </c>
      <c r="AF566">
        <v>3</v>
      </c>
      <c r="AG566">
        <v>1</v>
      </c>
      <c r="BG566">
        <v>11528</v>
      </c>
    </row>
    <row r="567" spans="1:69" x14ac:dyDescent="0.2">
      <c r="F567">
        <v>33</v>
      </c>
      <c r="G567">
        <v>45</v>
      </c>
      <c r="H567">
        <v>20</v>
      </c>
      <c r="I567">
        <v>25</v>
      </c>
      <c r="BG567">
        <v>10852</v>
      </c>
    </row>
    <row r="568" spans="1:69" x14ac:dyDescent="0.2">
      <c r="F568">
        <v>24</v>
      </c>
      <c r="G568">
        <v>36</v>
      </c>
      <c r="H568">
        <v>16</v>
      </c>
      <c r="I568">
        <v>20</v>
      </c>
      <c r="BG568">
        <v>9180</v>
      </c>
    </row>
    <row r="569" spans="1:69" x14ac:dyDescent="0.2">
      <c r="F569">
        <v>9</v>
      </c>
      <c r="G569">
        <v>21</v>
      </c>
      <c r="H569">
        <v>7</v>
      </c>
      <c r="I569">
        <v>14</v>
      </c>
      <c r="BG569">
        <v>30755</v>
      </c>
    </row>
    <row r="570" spans="1:69" x14ac:dyDescent="0.2">
      <c r="F570">
        <v>36</v>
      </c>
      <c r="G570">
        <v>48</v>
      </c>
      <c r="H570">
        <v>21</v>
      </c>
      <c r="I570">
        <v>27</v>
      </c>
      <c r="BG570">
        <v>26518</v>
      </c>
    </row>
    <row r="571" spans="1:69" x14ac:dyDescent="0.2">
      <c r="F571">
        <v>33</v>
      </c>
      <c r="G571">
        <v>45</v>
      </c>
      <c r="H571">
        <v>20</v>
      </c>
      <c r="I571">
        <v>25</v>
      </c>
      <c r="BG571">
        <v>7755</v>
      </c>
    </row>
    <row r="572" spans="1:69" x14ac:dyDescent="0.2">
      <c r="A572" t="s">
        <v>192</v>
      </c>
      <c r="B572" s="1" t="s">
        <v>193</v>
      </c>
      <c r="C572" t="s">
        <v>192</v>
      </c>
      <c r="D572" t="s">
        <v>79</v>
      </c>
      <c r="E572">
        <v>6</v>
      </c>
      <c r="F572">
        <v>33</v>
      </c>
      <c r="G572">
        <v>45</v>
      </c>
      <c r="I572">
        <v>45</v>
      </c>
      <c r="J572">
        <v>0.72</v>
      </c>
      <c r="K572">
        <v>8</v>
      </c>
      <c r="L572">
        <v>2</v>
      </c>
      <c r="M572" t="s">
        <v>80</v>
      </c>
      <c r="AR572">
        <v>5</v>
      </c>
      <c r="AS572">
        <v>5</v>
      </c>
      <c r="AT572">
        <v>0</v>
      </c>
      <c r="AU572">
        <v>2</v>
      </c>
      <c r="AV572">
        <v>3</v>
      </c>
      <c r="AW572">
        <v>0</v>
      </c>
      <c r="AX572">
        <v>5</v>
      </c>
      <c r="AY572">
        <v>4</v>
      </c>
      <c r="AZ572">
        <v>4</v>
      </c>
      <c r="BA572">
        <v>4</v>
      </c>
      <c r="BB572">
        <v>51903</v>
      </c>
      <c r="BC572">
        <v>51360</v>
      </c>
      <c r="BD572">
        <v>30905</v>
      </c>
      <c r="BE572">
        <v>43961</v>
      </c>
      <c r="BF572">
        <v>25189</v>
      </c>
      <c r="BH572">
        <v>31740</v>
      </c>
      <c r="BI572">
        <v>22127</v>
      </c>
      <c r="BJ572">
        <v>8951</v>
      </c>
      <c r="BK572">
        <v>7417</v>
      </c>
      <c r="BL572">
        <v>5576</v>
      </c>
      <c r="BM572">
        <v>8367</v>
      </c>
      <c r="BN572">
        <v>5911</v>
      </c>
      <c r="BO572">
        <v>5448</v>
      </c>
      <c r="BP572">
        <v>4855</v>
      </c>
      <c r="BQ572">
        <v>5678</v>
      </c>
    </row>
    <row r="573" spans="1:69" x14ac:dyDescent="0.2">
      <c r="F573">
        <v>30</v>
      </c>
      <c r="G573">
        <v>42</v>
      </c>
      <c r="I573">
        <v>42</v>
      </c>
      <c r="M573" t="s">
        <v>81</v>
      </c>
      <c r="AH573">
        <v>3</v>
      </c>
      <c r="AI573">
        <v>3</v>
      </c>
      <c r="AJ573" t="s">
        <v>1357</v>
      </c>
      <c r="AK573" t="s">
        <v>1357</v>
      </c>
      <c r="AL573">
        <v>3</v>
      </c>
      <c r="AM573" t="s">
        <v>1357</v>
      </c>
      <c r="AN573" t="s">
        <v>1357</v>
      </c>
      <c r="AO573" t="s">
        <v>1357</v>
      </c>
      <c r="AP573">
        <v>3</v>
      </c>
      <c r="AQ573" t="s">
        <v>1357</v>
      </c>
    </row>
    <row r="574" spans="1:69" x14ac:dyDescent="0.2">
      <c r="F574">
        <v>12</v>
      </c>
      <c r="G574">
        <v>24</v>
      </c>
      <c r="I574">
        <v>24</v>
      </c>
      <c r="M574" t="s">
        <v>82</v>
      </c>
      <c r="AH574">
        <v>2</v>
      </c>
      <c r="AI574">
        <v>3</v>
      </c>
      <c r="AJ574" t="s">
        <v>1357</v>
      </c>
      <c r="AK574" t="s">
        <v>1357</v>
      </c>
      <c r="AL574">
        <v>3</v>
      </c>
      <c r="AM574" t="s">
        <v>1357</v>
      </c>
      <c r="AN574" t="s">
        <v>1357</v>
      </c>
      <c r="AO574" t="s">
        <v>1358</v>
      </c>
      <c r="AP574">
        <v>3</v>
      </c>
      <c r="AQ574" t="s">
        <v>1357</v>
      </c>
    </row>
    <row r="575" spans="1:69" x14ac:dyDescent="0.2">
      <c r="F575">
        <v>3</v>
      </c>
      <c r="G575">
        <v>15</v>
      </c>
      <c r="I575">
        <v>15</v>
      </c>
      <c r="M575" t="s">
        <v>83</v>
      </c>
      <c r="N575">
        <v>3</v>
      </c>
      <c r="O575">
        <v>1</v>
      </c>
      <c r="P575">
        <v>2</v>
      </c>
      <c r="Q575">
        <v>1</v>
      </c>
      <c r="R575">
        <v>2</v>
      </c>
      <c r="S575">
        <v>1</v>
      </c>
      <c r="T575">
        <v>1</v>
      </c>
      <c r="U575">
        <v>1</v>
      </c>
      <c r="V575">
        <v>2</v>
      </c>
      <c r="W575">
        <v>1</v>
      </c>
      <c r="X575">
        <v>1</v>
      </c>
      <c r="Y575">
        <v>2</v>
      </c>
      <c r="Z575">
        <v>1</v>
      </c>
      <c r="AA575">
        <v>2</v>
      </c>
      <c r="AB575">
        <v>1</v>
      </c>
      <c r="AC575">
        <v>2</v>
      </c>
      <c r="AD575">
        <v>2</v>
      </c>
      <c r="AE575">
        <v>1</v>
      </c>
      <c r="AF575">
        <v>2</v>
      </c>
      <c r="AG575">
        <v>1</v>
      </c>
    </row>
    <row r="576" spans="1:69" x14ac:dyDescent="0.2">
      <c r="F576">
        <v>27</v>
      </c>
      <c r="G576">
        <v>39</v>
      </c>
      <c r="I576">
        <v>39</v>
      </c>
      <c r="M576" t="s">
        <v>84</v>
      </c>
      <c r="N576">
        <v>3</v>
      </c>
      <c r="O576">
        <v>1</v>
      </c>
      <c r="P576">
        <v>2</v>
      </c>
      <c r="Q576">
        <v>1</v>
      </c>
      <c r="R576">
        <v>2</v>
      </c>
      <c r="S576">
        <v>1</v>
      </c>
      <c r="T576">
        <v>1</v>
      </c>
      <c r="U576">
        <v>1</v>
      </c>
      <c r="V576">
        <v>2</v>
      </c>
      <c r="W576">
        <v>1</v>
      </c>
      <c r="X576">
        <v>1</v>
      </c>
      <c r="Y576">
        <v>2</v>
      </c>
      <c r="Z576">
        <v>1</v>
      </c>
      <c r="AA576">
        <v>2</v>
      </c>
      <c r="AB576">
        <v>1</v>
      </c>
      <c r="AC576">
        <v>2</v>
      </c>
      <c r="AD576">
        <v>3</v>
      </c>
      <c r="AE576">
        <v>1</v>
      </c>
      <c r="AF576">
        <v>2</v>
      </c>
      <c r="AG576">
        <v>1</v>
      </c>
    </row>
    <row r="577" spans="1:69" x14ac:dyDescent="0.2">
      <c r="F577">
        <v>33</v>
      </c>
      <c r="G577">
        <v>45</v>
      </c>
      <c r="I577">
        <v>45</v>
      </c>
    </row>
    <row r="578" spans="1:69" x14ac:dyDescent="0.2">
      <c r="F578">
        <v>36</v>
      </c>
      <c r="G578">
        <v>48</v>
      </c>
      <c r="I578">
        <v>48</v>
      </c>
    </row>
    <row r="579" spans="1:69" x14ac:dyDescent="0.2">
      <c r="F579">
        <v>33</v>
      </c>
      <c r="G579">
        <v>45</v>
      </c>
      <c r="I579">
        <v>45</v>
      </c>
    </row>
    <row r="580" spans="1:69" x14ac:dyDescent="0.2">
      <c r="F580">
        <v>24</v>
      </c>
      <c r="G580">
        <v>36</v>
      </c>
      <c r="I580">
        <v>36</v>
      </c>
    </row>
    <row r="581" spans="1:69" x14ac:dyDescent="0.2">
      <c r="F581">
        <v>9</v>
      </c>
      <c r="G581">
        <v>21</v>
      </c>
      <c r="I581">
        <v>21</v>
      </c>
    </row>
    <row r="582" spans="1:69" x14ac:dyDescent="0.2">
      <c r="A582" t="s">
        <v>194</v>
      </c>
      <c r="B582" s="1" t="s">
        <v>195</v>
      </c>
      <c r="C582" t="s">
        <v>194</v>
      </c>
      <c r="D582" t="s">
        <v>89</v>
      </c>
      <c r="E582">
        <v>4</v>
      </c>
      <c r="F582">
        <v>36</v>
      </c>
      <c r="G582">
        <v>48</v>
      </c>
      <c r="H582">
        <v>10</v>
      </c>
      <c r="I582">
        <v>38</v>
      </c>
      <c r="J582">
        <v>0.63</v>
      </c>
      <c r="K582">
        <v>8</v>
      </c>
      <c r="L582">
        <v>4</v>
      </c>
      <c r="M582" t="s">
        <v>80</v>
      </c>
      <c r="AR582">
        <v>2</v>
      </c>
      <c r="AS582">
        <v>0</v>
      </c>
      <c r="AT582">
        <v>0</v>
      </c>
      <c r="AU582">
        <v>1</v>
      </c>
      <c r="AV582">
        <v>2</v>
      </c>
      <c r="AW582">
        <v>0</v>
      </c>
      <c r="AX582">
        <v>3</v>
      </c>
      <c r="AY582">
        <v>1</v>
      </c>
      <c r="AZ582">
        <v>4</v>
      </c>
      <c r="BA582">
        <v>4</v>
      </c>
      <c r="BB582">
        <v>22158</v>
      </c>
      <c r="BC582">
        <v>26099</v>
      </c>
      <c r="BD582">
        <v>24222</v>
      </c>
      <c r="BE582">
        <v>20065</v>
      </c>
      <c r="BF582">
        <v>10463</v>
      </c>
      <c r="BG582">
        <v>8417</v>
      </c>
    </row>
    <row r="583" spans="1:69" x14ac:dyDescent="0.2">
      <c r="F583">
        <v>33</v>
      </c>
      <c r="G583">
        <v>45</v>
      </c>
      <c r="H583">
        <v>5</v>
      </c>
      <c r="I583">
        <v>40</v>
      </c>
      <c r="M583" t="s">
        <v>81</v>
      </c>
      <c r="AH583">
        <v>1</v>
      </c>
      <c r="AI583">
        <v>1</v>
      </c>
      <c r="AJ583" t="s">
        <v>1358</v>
      </c>
      <c r="AK583" t="s">
        <v>1358</v>
      </c>
      <c r="AL583">
        <v>2</v>
      </c>
      <c r="AM583" t="s">
        <v>1357</v>
      </c>
      <c r="AN583" t="s">
        <v>1357</v>
      </c>
      <c r="AO583" t="s">
        <v>1357</v>
      </c>
      <c r="AP583">
        <v>2</v>
      </c>
      <c r="AQ583" t="s">
        <v>1357</v>
      </c>
      <c r="BG583">
        <v>10515</v>
      </c>
    </row>
    <row r="584" spans="1:69" x14ac:dyDescent="0.2">
      <c r="F584">
        <v>24</v>
      </c>
      <c r="G584">
        <v>36</v>
      </c>
      <c r="H584">
        <v>3</v>
      </c>
      <c r="I584">
        <v>33</v>
      </c>
      <c r="M584" t="s">
        <v>82</v>
      </c>
      <c r="AH584">
        <v>2</v>
      </c>
      <c r="AI584">
        <v>2</v>
      </c>
      <c r="AJ584" t="s">
        <v>1357</v>
      </c>
      <c r="AK584" t="s">
        <v>1357</v>
      </c>
      <c r="AL584">
        <v>1</v>
      </c>
      <c r="AM584" t="s">
        <v>1357</v>
      </c>
      <c r="AN584" t="s">
        <v>1357</v>
      </c>
      <c r="AO584" t="s">
        <v>1357</v>
      </c>
      <c r="AP584">
        <v>2</v>
      </c>
      <c r="AQ584" t="s">
        <v>1357</v>
      </c>
      <c r="BG584">
        <v>3341</v>
      </c>
    </row>
    <row r="585" spans="1:69" x14ac:dyDescent="0.2">
      <c r="F585">
        <v>9</v>
      </c>
      <c r="G585">
        <v>21</v>
      </c>
      <c r="H585">
        <v>2</v>
      </c>
      <c r="I585">
        <v>19</v>
      </c>
      <c r="M585" t="s">
        <v>83</v>
      </c>
      <c r="N585">
        <v>2</v>
      </c>
      <c r="O585">
        <v>1</v>
      </c>
      <c r="P585">
        <v>1</v>
      </c>
      <c r="Q585">
        <v>1</v>
      </c>
      <c r="R585">
        <v>2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3</v>
      </c>
      <c r="Z585">
        <v>1</v>
      </c>
      <c r="AA585">
        <v>1</v>
      </c>
      <c r="AB585">
        <v>1</v>
      </c>
      <c r="AC585">
        <v>3</v>
      </c>
      <c r="AD585">
        <v>1</v>
      </c>
      <c r="AE585">
        <v>1</v>
      </c>
      <c r="AF585">
        <v>3</v>
      </c>
      <c r="AG585">
        <v>1</v>
      </c>
      <c r="BG585">
        <v>4575</v>
      </c>
    </row>
    <row r="586" spans="1:69" x14ac:dyDescent="0.2">
      <c r="F586">
        <v>33</v>
      </c>
      <c r="G586">
        <v>45</v>
      </c>
      <c r="H586">
        <v>5</v>
      </c>
      <c r="I586">
        <v>40</v>
      </c>
      <c r="M586" t="s">
        <v>84</v>
      </c>
      <c r="N586">
        <v>3</v>
      </c>
      <c r="O586">
        <v>1</v>
      </c>
      <c r="P586">
        <v>1</v>
      </c>
      <c r="Q586">
        <v>1</v>
      </c>
      <c r="R586">
        <v>3</v>
      </c>
      <c r="S586">
        <v>1</v>
      </c>
      <c r="T586">
        <v>1</v>
      </c>
      <c r="U586">
        <v>1</v>
      </c>
      <c r="V586">
        <v>2</v>
      </c>
      <c r="W586">
        <v>1</v>
      </c>
      <c r="X586">
        <v>1</v>
      </c>
      <c r="Y586">
        <v>1</v>
      </c>
      <c r="Z586">
        <v>1</v>
      </c>
      <c r="AA586">
        <v>2</v>
      </c>
      <c r="AB586">
        <v>1</v>
      </c>
      <c r="AC586">
        <v>3</v>
      </c>
      <c r="AD586">
        <v>1</v>
      </c>
      <c r="AE586">
        <v>1</v>
      </c>
      <c r="AF586">
        <v>3</v>
      </c>
      <c r="AG586">
        <v>1</v>
      </c>
      <c r="BG586">
        <v>2669</v>
      </c>
    </row>
    <row r="587" spans="1:69" x14ac:dyDescent="0.2">
      <c r="F587">
        <v>27</v>
      </c>
      <c r="G587">
        <v>39</v>
      </c>
      <c r="H587">
        <v>4</v>
      </c>
      <c r="I587">
        <v>35</v>
      </c>
      <c r="BG587">
        <v>4157</v>
      </c>
    </row>
    <row r="588" spans="1:69" x14ac:dyDescent="0.2">
      <c r="F588">
        <v>3</v>
      </c>
      <c r="G588">
        <v>15</v>
      </c>
      <c r="H588">
        <v>0</v>
      </c>
      <c r="I588">
        <v>15</v>
      </c>
      <c r="BG588">
        <v>4053</v>
      </c>
    </row>
    <row r="589" spans="1:69" x14ac:dyDescent="0.2">
      <c r="F589">
        <v>33</v>
      </c>
      <c r="G589">
        <v>45</v>
      </c>
      <c r="H589">
        <v>5</v>
      </c>
      <c r="I589">
        <v>40</v>
      </c>
      <c r="BG589">
        <v>2261</v>
      </c>
    </row>
    <row r="590" spans="1:69" x14ac:dyDescent="0.2">
      <c r="F590">
        <v>12</v>
      </c>
      <c r="G590">
        <v>24</v>
      </c>
      <c r="H590">
        <v>4</v>
      </c>
      <c r="I590">
        <v>20</v>
      </c>
      <c r="BG590">
        <v>5283</v>
      </c>
    </row>
    <row r="591" spans="1:69" x14ac:dyDescent="0.2">
      <c r="F591">
        <v>30</v>
      </c>
      <c r="G591">
        <v>42</v>
      </c>
      <c r="H591">
        <v>5</v>
      </c>
      <c r="I591">
        <v>37</v>
      </c>
      <c r="BG591">
        <v>3846</v>
      </c>
    </row>
    <row r="592" spans="1:69" x14ac:dyDescent="0.2">
      <c r="A592" t="s">
        <v>196</v>
      </c>
      <c r="B592" s="1" t="s">
        <v>197</v>
      </c>
      <c r="C592" t="s">
        <v>196</v>
      </c>
      <c r="D592" t="s">
        <v>79</v>
      </c>
      <c r="E592">
        <v>3</v>
      </c>
      <c r="F592">
        <v>36</v>
      </c>
      <c r="G592">
        <v>48</v>
      </c>
      <c r="I592">
        <v>48</v>
      </c>
      <c r="J592">
        <v>0.72</v>
      </c>
      <c r="K592">
        <v>8</v>
      </c>
      <c r="L592">
        <v>5</v>
      </c>
      <c r="M592" t="s">
        <v>80</v>
      </c>
      <c r="AR592">
        <v>3</v>
      </c>
      <c r="AS592">
        <v>4</v>
      </c>
      <c r="AT592">
        <v>2</v>
      </c>
      <c r="AU592">
        <v>5</v>
      </c>
      <c r="AV592">
        <v>4</v>
      </c>
      <c r="AW592">
        <v>0</v>
      </c>
      <c r="AX592">
        <v>4</v>
      </c>
      <c r="AY592">
        <v>3</v>
      </c>
      <c r="AZ592">
        <v>4</v>
      </c>
      <c r="BA592">
        <v>4</v>
      </c>
      <c r="BB592">
        <v>21564</v>
      </c>
      <c r="BC592">
        <v>35260</v>
      </c>
      <c r="BD592">
        <v>15892</v>
      </c>
      <c r="BE592">
        <v>26503</v>
      </c>
      <c r="BF592">
        <v>13068</v>
      </c>
      <c r="BH592">
        <v>13348</v>
      </c>
      <c r="BI592">
        <v>8876</v>
      </c>
      <c r="BJ592">
        <v>9081</v>
      </c>
      <c r="BK592">
        <v>8002</v>
      </c>
      <c r="BL592">
        <v>3905</v>
      </c>
      <c r="BM592">
        <v>14473</v>
      </c>
      <c r="BN592">
        <v>8313</v>
      </c>
      <c r="BO592">
        <v>6328</v>
      </c>
      <c r="BP592">
        <v>9862</v>
      </c>
      <c r="BQ592">
        <v>834</v>
      </c>
    </row>
    <row r="593" spans="1:69" x14ac:dyDescent="0.2">
      <c r="F593">
        <v>33</v>
      </c>
      <c r="G593">
        <v>45</v>
      </c>
      <c r="I593">
        <v>45</v>
      </c>
      <c r="M593" t="s">
        <v>81</v>
      </c>
      <c r="AH593">
        <v>1</v>
      </c>
      <c r="AI593">
        <v>1</v>
      </c>
      <c r="AJ593" t="s">
        <v>1358</v>
      </c>
      <c r="AK593" t="s">
        <v>1358</v>
      </c>
      <c r="AL593">
        <v>2</v>
      </c>
      <c r="AM593" t="s">
        <v>1357</v>
      </c>
      <c r="AN593" t="s">
        <v>1357</v>
      </c>
      <c r="AO593" t="s">
        <v>1357</v>
      </c>
      <c r="AP593">
        <v>1</v>
      </c>
      <c r="AQ593" t="s">
        <v>1357</v>
      </c>
    </row>
    <row r="594" spans="1:69" x14ac:dyDescent="0.2">
      <c r="F594">
        <v>24</v>
      </c>
      <c r="G594">
        <v>36</v>
      </c>
      <c r="I594">
        <v>36</v>
      </c>
      <c r="M594" t="s">
        <v>82</v>
      </c>
      <c r="AH594">
        <v>1</v>
      </c>
      <c r="AI594">
        <v>1</v>
      </c>
      <c r="AJ594" t="s">
        <v>1357</v>
      </c>
      <c r="AK594" t="s">
        <v>1357</v>
      </c>
      <c r="AL594">
        <v>1</v>
      </c>
      <c r="AM594" t="s">
        <v>1357</v>
      </c>
      <c r="AN594" t="s">
        <v>1357</v>
      </c>
      <c r="AO594" t="s">
        <v>1358</v>
      </c>
      <c r="AP594">
        <v>1</v>
      </c>
      <c r="AQ594" t="s">
        <v>1357</v>
      </c>
    </row>
    <row r="595" spans="1:69" x14ac:dyDescent="0.2">
      <c r="F595">
        <v>9</v>
      </c>
      <c r="G595">
        <v>21</v>
      </c>
      <c r="I595">
        <v>21</v>
      </c>
      <c r="M595" t="s">
        <v>83</v>
      </c>
      <c r="N595">
        <v>4</v>
      </c>
      <c r="O595">
        <v>1</v>
      </c>
      <c r="P595">
        <v>4</v>
      </c>
      <c r="Q595">
        <v>1</v>
      </c>
      <c r="R595">
        <v>4</v>
      </c>
      <c r="S595">
        <v>2</v>
      </c>
      <c r="T595">
        <v>1</v>
      </c>
      <c r="U595">
        <v>1</v>
      </c>
      <c r="V595">
        <v>4</v>
      </c>
      <c r="W595">
        <v>4</v>
      </c>
      <c r="X595">
        <v>1</v>
      </c>
      <c r="Y595">
        <v>3</v>
      </c>
      <c r="Z595">
        <v>1</v>
      </c>
      <c r="AA595">
        <v>3</v>
      </c>
      <c r="AB595">
        <v>1</v>
      </c>
      <c r="AC595">
        <v>4</v>
      </c>
      <c r="AD595">
        <v>4</v>
      </c>
      <c r="AE595">
        <v>1</v>
      </c>
      <c r="AF595">
        <v>2</v>
      </c>
      <c r="AG595">
        <v>2</v>
      </c>
    </row>
    <row r="596" spans="1:69" x14ac:dyDescent="0.2">
      <c r="F596">
        <v>33</v>
      </c>
      <c r="G596">
        <v>45</v>
      </c>
      <c r="I596">
        <v>45</v>
      </c>
      <c r="M596" t="s">
        <v>84</v>
      </c>
      <c r="N596">
        <v>4</v>
      </c>
      <c r="O596">
        <v>1</v>
      </c>
      <c r="P596">
        <v>4</v>
      </c>
      <c r="Q596">
        <v>1</v>
      </c>
      <c r="R596">
        <v>3</v>
      </c>
      <c r="S596">
        <v>1</v>
      </c>
      <c r="T596">
        <v>1</v>
      </c>
      <c r="U596">
        <v>1</v>
      </c>
      <c r="V596">
        <v>3</v>
      </c>
      <c r="W596">
        <v>3</v>
      </c>
      <c r="X596">
        <v>1</v>
      </c>
      <c r="Y596">
        <v>4</v>
      </c>
      <c r="Z596">
        <v>1</v>
      </c>
      <c r="AA596">
        <v>3</v>
      </c>
      <c r="AB596">
        <v>1</v>
      </c>
      <c r="AC596">
        <v>3</v>
      </c>
      <c r="AD596">
        <v>4</v>
      </c>
      <c r="AE596">
        <v>1</v>
      </c>
      <c r="AF596">
        <v>2</v>
      </c>
      <c r="AG596">
        <v>2</v>
      </c>
    </row>
    <row r="597" spans="1:69" x14ac:dyDescent="0.2">
      <c r="F597">
        <v>27</v>
      </c>
      <c r="G597">
        <v>39</v>
      </c>
      <c r="I597">
        <v>39</v>
      </c>
    </row>
    <row r="598" spans="1:69" x14ac:dyDescent="0.2">
      <c r="F598">
        <v>3</v>
      </c>
      <c r="G598">
        <v>15</v>
      </c>
      <c r="I598">
        <v>15</v>
      </c>
    </row>
    <row r="599" spans="1:69" x14ac:dyDescent="0.2">
      <c r="F599">
        <v>33</v>
      </c>
      <c r="G599">
        <v>45</v>
      </c>
      <c r="I599">
        <v>45</v>
      </c>
    </row>
    <row r="600" spans="1:69" x14ac:dyDescent="0.2">
      <c r="F600">
        <v>12</v>
      </c>
      <c r="G600">
        <v>24</v>
      </c>
      <c r="I600">
        <v>24</v>
      </c>
    </row>
    <row r="601" spans="1:69" x14ac:dyDescent="0.2">
      <c r="F601">
        <v>30</v>
      </c>
      <c r="G601">
        <v>42</v>
      </c>
      <c r="I601">
        <v>42</v>
      </c>
    </row>
    <row r="602" spans="1:69" x14ac:dyDescent="0.2">
      <c r="A602" t="s">
        <v>198</v>
      </c>
      <c r="B602" s="1" t="s">
        <v>199</v>
      </c>
      <c r="C602" t="s">
        <v>198</v>
      </c>
      <c r="D602" t="s">
        <v>79</v>
      </c>
      <c r="E602">
        <v>8</v>
      </c>
      <c r="F602">
        <v>36</v>
      </c>
      <c r="G602">
        <v>48</v>
      </c>
      <c r="I602">
        <v>48</v>
      </c>
      <c r="J602">
        <v>0.72</v>
      </c>
      <c r="K602">
        <v>8</v>
      </c>
      <c r="L602">
        <v>0</v>
      </c>
      <c r="M602" t="s">
        <v>80</v>
      </c>
      <c r="AR602">
        <v>4</v>
      </c>
      <c r="AS602">
        <v>3</v>
      </c>
      <c r="AT602">
        <v>0</v>
      </c>
      <c r="AU602">
        <v>4</v>
      </c>
      <c r="AV602">
        <v>4</v>
      </c>
      <c r="AW602">
        <v>0</v>
      </c>
      <c r="AX602">
        <v>3</v>
      </c>
      <c r="AY602">
        <v>3</v>
      </c>
      <c r="AZ602">
        <v>4</v>
      </c>
      <c r="BA602">
        <v>4</v>
      </c>
      <c r="BB602">
        <v>42829</v>
      </c>
      <c r="BC602">
        <v>47699</v>
      </c>
      <c r="BD602">
        <v>23427</v>
      </c>
      <c r="BE602">
        <v>42051</v>
      </c>
      <c r="BF602">
        <v>27097</v>
      </c>
      <c r="BH602">
        <v>9509</v>
      </c>
      <c r="BI602">
        <v>11819</v>
      </c>
      <c r="BJ602">
        <v>5978</v>
      </c>
      <c r="BK602">
        <v>3074</v>
      </c>
      <c r="BL602">
        <v>4256</v>
      </c>
      <c r="BM602">
        <v>3101</v>
      </c>
      <c r="BN602">
        <v>4109</v>
      </c>
      <c r="BO602">
        <v>2550</v>
      </c>
      <c r="BP602">
        <v>4269</v>
      </c>
      <c r="BQ602">
        <v>2254</v>
      </c>
    </row>
    <row r="603" spans="1:69" x14ac:dyDescent="0.2">
      <c r="F603">
        <v>33</v>
      </c>
      <c r="G603">
        <v>45</v>
      </c>
      <c r="I603">
        <v>45</v>
      </c>
      <c r="M603" t="s">
        <v>81</v>
      </c>
      <c r="AH603">
        <v>2</v>
      </c>
      <c r="AI603">
        <v>3</v>
      </c>
      <c r="AJ603" t="s">
        <v>1358</v>
      </c>
      <c r="AK603" t="s">
        <v>1357</v>
      </c>
      <c r="AL603">
        <v>3</v>
      </c>
      <c r="AM603" t="s">
        <v>1357</v>
      </c>
      <c r="AN603" t="s">
        <v>1358</v>
      </c>
      <c r="AO603" t="s">
        <v>1357</v>
      </c>
      <c r="AP603">
        <v>2</v>
      </c>
      <c r="AQ603" t="s">
        <v>1358</v>
      </c>
    </row>
    <row r="604" spans="1:69" x14ac:dyDescent="0.2">
      <c r="F604">
        <v>24</v>
      </c>
      <c r="G604">
        <v>36</v>
      </c>
      <c r="I604">
        <v>36</v>
      </c>
      <c r="M604" t="s">
        <v>82</v>
      </c>
      <c r="AH604">
        <v>2</v>
      </c>
      <c r="AI604">
        <v>3</v>
      </c>
      <c r="AJ604" t="s">
        <v>1358</v>
      </c>
      <c r="AK604" t="s">
        <v>1357</v>
      </c>
      <c r="AL604">
        <v>2</v>
      </c>
      <c r="AM604" t="s">
        <v>1357</v>
      </c>
      <c r="AN604" t="s">
        <v>1358</v>
      </c>
      <c r="AO604" t="s">
        <v>1357</v>
      </c>
      <c r="AP604">
        <v>3</v>
      </c>
      <c r="AQ604" t="s">
        <v>1358</v>
      </c>
    </row>
    <row r="605" spans="1:69" x14ac:dyDescent="0.2">
      <c r="F605">
        <v>9</v>
      </c>
      <c r="G605">
        <v>21</v>
      </c>
      <c r="I605">
        <v>21</v>
      </c>
      <c r="M605" t="s">
        <v>83</v>
      </c>
      <c r="N605">
        <v>4</v>
      </c>
      <c r="O605">
        <v>1</v>
      </c>
      <c r="P605">
        <v>2</v>
      </c>
      <c r="Q605">
        <v>1</v>
      </c>
      <c r="R605">
        <v>2</v>
      </c>
      <c r="S605">
        <v>1</v>
      </c>
      <c r="T605">
        <v>2</v>
      </c>
      <c r="U605">
        <v>1</v>
      </c>
      <c r="V605">
        <v>3</v>
      </c>
      <c r="W605">
        <v>2</v>
      </c>
      <c r="X605">
        <v>2</v>
      </c>
      <c r="Y605">
        <v>3</v>
      </c>
      <c r="Z605">
        <v>3</v>
      </c>
      <c r="AA605">
        <v>1</v>
      </c>
      <c r="AB605">
        <v>2</v>
      </c>
      <c r="AC605">
        <v>2</v>
      </c>
      <c r="AD605">
        <v>3</v>
      </c>
      <c r="AE605">
        <v>2</v>
      </c>
      <c r="AF605">
        <v>2</v>
      </c>
      <c r="AG605">
        <v>2</v>
      </c>
    </row>
    <row r="606" spans="1:69" x14ac:dyDescent="0.2">
      <c r="F606">
        <v>33</v>
      </c>
      <c r="G606">
        <v>45</v>
      </c>
      <c r="I606">
        <v>45</v>
      </c>
      <c r="M606" t="s">
        <v>84</v>
      </c>
      <c r="N606">
        <v>4</v>
      </c>
      <c r="O606">
        <v>1</v>
      </c>
      <c r="P606">
        <v>2</v>
      </c>
      <c r="Q606">
        <v>1</v>
      </c>
      <c r="R606">
        <v>2</v>
      </c>
      <c r="S606">
        <v>1</v>
      </c>
      <c r="T606">
        <v>2</v>
      </c>
      <c r="U606">
        <v>2</v>
      </c>
      <c r="V606">
        <v>2</v>
      </c>
      <c r="W606">
        <v>2</v>
      </c>
      <c r="X606">
        <v>2</v>
      </c>
      <c r="Y606">
        <v>2</v>
      </c>
      <c r="Z606">
        <v>2</v>
      </c>
      <c r="AA606">
        <v>1</v>
      </c>
      <c r="AB606">
        <v>2</v>
      </c>
      <c r="AC606">
        <v>1</v>
      </c>
      <c r="AD606">
        <v>3</v>
      </c>
      <c r="AE606">
        <v>2</v>
      </c>
      <c r="AF606">
        <v>1</v>
      </c>
      <c r="AG606">
        <v>2</v>
      </c>
    </row>
    <row r="607" spans="1:69" x14ac:dyDescent="0.2">
      <c r="F607">
        <v>27</v>
      </c>
      <c r="G607">
        <v>39</v>
      </c>
      <c r="I607">
        <v>39</v>
      </c>
    </row>
    <row r="608" spans="1:69" x14ac:dyDescent="0.2">
      <c r="F608">
        <v>3</v>
      </c>
      <c r="G608">
        <v>15</v>
      </c>
      <c r="I608">
        <v>15</v>
      </c>
    </row>
    <row r="609" spans="1:69" x14ac:dyDescent="0.2">
      <c r="F609">
        <v>33</v>
      </c>
      <c r="G609">
        <v>45</v>
      </c>
      <c r="I609">
        <v>45</v>
      </c>
    </row>
    <row r="610" spans="1:69" x14ac:dyDescent="0.2">
      <c r="F610">
        <v>12</v>
      </c>
      <c r="G610">
        <v>24</v>
      </c>
      <c r="I610">
        <v>24</v>
      </c>
    </row>
    <row r="611" spans="1:69" x14ac:dyDescent="0.2">
      <c r="F611">
        <v>30</v>
      </c>
      <c r="G611">
        <v>42</v>
      </c>
      <c r="I611">
        <v>42</v>
      </c>
    </row>
    <row r="612" spans="1:69" x14ac:dyDescent="0.2">
      <c r="A612" t="s">
        <v>200</v>
      </c>
      <c r="B612" s="1" t="s">
        <v>201</v>
      </c>
      <c r="C612" t="s">
        <v>200</v>
      </c>
      <c r="D612" t="s">
        <v>79</v>
      </c>
      <c r="E612">
        <v>6</v>
      </c>
      <c r="F612">
        <v>12</v>
      </c>
      <c r="G612">
        <v>24</v>
      </c>
      <c r="I612">
        <v>24</v>
      </c>
      <c r="J612">
        <v>0.72</v>
      </c>
      <c r="K612">
        <v>8</v>
      </c>
      <c r="L612">
        <v>2</v>
      </c>
      <c r="M612" t="s">
        <v>80</v>
      </c>
      <c r="AR612">
        <v>4</v>
      </c>
      <c r="AS612">
        <v>3</v>
      </c>
      <c r="AT612">
        <v>0</v>
      </c>
      <c r="AU612">
        <v>3</v>
      </c>
      <c r="AV612">
        <v>4</v>
      </c>
      <c r="AW612">
        <v>5</v>
      </c>
      <c r="AX612">
        <v>3</v>
      </c>
      <c r="AY612">
        <v>0</v>
      </c>
      <c r="AZ612">
        <v>3</v>
      </c>
      <c r="BA612">
        <v>4</v>
      </c>
      <c r="BB612">
        <v>27505</v>
      </c>
      <c r="BC612">
        <v>27821</v>
      </c>
      <c r="BD612">
        <v>13621</v>
      </c>
      <c r="BE612">
        <v>30636</v>
      </c>
      <c r="BF612">
        <v>9243</v>
      </c>
      <c r="BH612">
        <v>4279</v>
      </c>
      <c r="BI612">
        <v>1412</v>
      </c>
      <c r="BJ612">
        <v>1132</v>
      </c>
      <c r="BK612">
        <v>544</v>
      </c>
      <c r="BL612">
        <v>4078</v>
      </c>
      <c r="BM612">
        <v>927</v>
      </c>
      <c r="BN612">
        <v>543</v>
      </c>
      <c r="BO612">
        <v>98807</v>
      </c>
      <c r="BP612">
        <v>1467</v>
      </c>
      <c r="BQ612">
        <v>1357</v>
      </c>
    </row>
    <row r="613" spans="1:69" x14ac:dyDescent="0.2">
      <c r="F613">
        <v>33</v>
      </c>
      <c r="G613">
        <v>45</v>
      </c>
      <c r="I613">
        <v>45</v>
      </c>
      <c r="M613" t="s">
        <v>81</v>
      </c>
      <c r="AH613">
        <v>2</v>
      </c>
      <c r="AI613">
        <v>1</v>
      </c>
      <c r="AJ613" t="s">
        <v>1357</v>
      </c>
      <c r="AK613" t="s">
        <v>1357</v>
      </c>
      <c r="AL613">
        <v>2</v>
      </c>
      <c r="AM613" t="s">
        <v>1357</v>
      </c>
      <c r="AN613" t="s">
        <v>1357</v>
      </c>
      <c r="AO613" t="s">
        <v>1357</v>
      </c>
      <c r="AP613">
        <v>2</v>
      </c>
      <c r="AQ613" t="s">
        <v>1357</v>
      </c>
    </row>
    <row r="614" spans="1:69" x14ac:dyDescent="0.2">
      <c r="F614">
        <v>30</v>
      </c>
      <c r="G614">
        <v>42</v>
      </c>
      <c r="I614">
        <v>42</v>
      </c>
      <c r="M614" t="s">
        <v>82</v>
      </c>
      <c r="AH614">
        <v>2</v>
      </c>
      <c r="AI614">
        <v>3</v>
      </c>
      <c r="AJ614" t="s">
        <v>1357</v>
      </c>
      <c r="AK614" t="s">
        <v>1357</v>
      </c>
      <c r="AL614">
        <v>2</v>
      </c>
      <c r="AM614" t="s">
        <v>1357</v>
      </c>
      <c r="AN614" t="s">
        <v>1357</v>
      </c>
      <c r="AO614" t="s">
        <v>1357</v>
      </c>
      <c r="AP614">
        <v>3</v>
      </c>
      <c r="AQ614" t="s">
        <v>1357</v>
      </c>
    </row>
    <row r="615" spans="1:69" x14ac:dyDescent="0.2">
      <c r="F615">
        <v>27</v>
      </c>
      <c r="G615">
        <v>39</v>
      </c>
      <c r="I615">
        <v>39</v>
      </c>
      <c r="M615" t="s">
        <v>83</v>
      </c>
      <c r="N615">
        <v>4</v>
      </c>
      <c r="O615">
        <v>1</v>
      </c>
      <c r="P615">
        <v>4</v>
      </c>
      <c r="Q615">
        <v>1</v>
      </c>
      <c r="R615">
        <v>3</v>
      </c>
      <c r="S615">
        <v>1</v>
      </c>
      <c r="T615">
        <v>1</v>
      </c>
      <c r="U615">
        <v>1</v>
      </c>
      <c r="V615">
        <v>4</v>
      </c>
      <c r="W615">
        <v>4</v>
      </c>
      <c r="X615">
        <v>1</v>
      </c>
      <c r="Y615">
        <v>2</v>
      </c>
      <c r="Z615">
        <v>1</v>
      </c>
      <c r="AA615">
        <v>3</v>
      </c>
      <c r="AB615">
        <v>1</v>
      </c>
      <c r="AC615">
        <v>4</v>
      </c>
      <c r="AD615">
        <v>4</v>
      </c>
      <c r="AE615">
        <v>1</v>
      </c>
      <c r="AF615">
        <v>3</v>
      </c>
      <c r="AG615">
        <v>1</v>
      </c>
    </row>
    <row r="616" spans="1:69" x14ac:dyDescent="0.2">
      <c r="F616">
        <v>3</v>
      </c>
      <c r="G616">
        <v>15</v>
      </c>
      <c r="I616">
        <v>15</v>
      </c>
      <c r="M616" t="s">
        <v>84</v>
      </c>
      <c r="N616">
        <v>1</v>
      </c>
      <c r="O616">
        <v>1</v>
      </c>
      <c r="P616">
        <v>2</v>
      </c>
      <c r="Q616">
        <v>1</v>
      </c>
      <c r="R616">
        <v>3</v>
      </c>
      <c r="S616">
        <v>1</v>
      </c>
      <c r="T616">
        <v>1</v>
      </c>
      <c r="U616">
        <v>1</v>
      </c>
      <c r="V616">
        <v>2</v>
      </c>
      <c r="W616">
        <v>3</v>
      </c>
      <c r="X616">
        <v>1</v>
      </c>
      <c r="Y616">
        <v>2</v>
      </c>
      <c r="Z616">
        <v>1</v>
      </c>
      <c r="AA616">
        <v>3</v>
      </c>
      <c r="AB616">
        <v>1</v>
      </c>
      <c r="AC616">
        <v>3</v>
      </c>
      <c r="AD616">
        <v>3</v>
      </c>
      <c r="AE616">
        <v>1</v>
      </c>
      <c r="AF616">
        <v>3</v>
      </c>
      <c r="AG616">
        <v>1</v>
      </c>
    </row>
    <row r="617" spans="1:69" x14ac:dyDescent="0.2">
      <c r="F617">
        <v>33</v>
      </c>
      <c r="G617">
        <v>45</v>
      </c>
      <c r="I617">
        <v>45</v>
      </c>
    </row>
    <row r="618" spans="1:69" x14ac:dyDescent="0.2">
      <c r="F618">
        <v>24</v>
      </c>
      <c r="G618">
        <v>36</v>
      </c>
      <c r="I618">
        <v>36</v>
      </c>
    </row>
    <row r="619" spans="1:69" x14ac:dyDescent="0.2">
      <c r="F619">
        <v>9</v>
      </c>
      <c r="G619">
        <v>21</v>
      </c>
      <c r="I619">
        <v>21</v>
      </c>
    </row>
    <row r="620" spans="1:69" x14ac:dyDescent="0.2">
      <c r="F620">
        <v>36</v>
      </c>
      <c r="G620">
        <v>48</v>
      </c>
      <c r="I620">
        <v>48</v>
      </c>
    </row>
    <row r="621" spans="1:69" x14ac:dyDescent="0.2">
      <c r="F621">
        <v>33</v>
      </c>
      <c r="G621">
        <v>45</v>
      </c>
      <c r="I621">
        <v>45</v>
      </c>
    </row>
    <row r="622" spans="1:69" x14ac:dyDescent="0.2">
      <c r="A622" t="s">
        <v>202</v>
      </c>
      <c r="B622" s="1" t="s">
        <v>203</v>
      </c>
      <c r="C622" t="s">
        <v>202</v>
      </c>
      <c r="D622" t="s">
        <v>79</v>
      </c>
      <c r="E622">
        <v>3</v>
      </c>
      <c r="F622">
        <v>12</v>
      </c>
      <c r="G622">
        <v>24</v>
      </c>
      <c r="I622">
        <v>24</v>
      </c>
      <c r="J622">
        <v>0.72</v>
      </c>
      <c r="K622">
        <v>8</v>
      </c>
      <c r="L622">
        <v>5</v>
      </c>
      <c r="M622" t="s">
        <v>80</v>
      </c>
      <c r="AR622">
        <v>3</v>
      </c>
      <c r="AS622">
        <v>4</v>
      </c>
      <c r="AT622">
        <v>0</v>
      </c>
      <c r="AU622">
        <v>4</v>
      </c>
      <c r="AV622">
        <v>4</v>
      </c>
      <c r="AW622">
        <v>2</v>
      </c>
      <c r="AX622">
        <v>1</v>
      </c>
      <c r="AY622">
        <v>2</v>
      </c>
      <c r="AZ622">
        <v>3</v>
      </c>
      <c r="BA622">
        <v>3</v>
      </c>
      <c r="BB622">
        <v>24282</v>
      </c>
      <c r="BC622">
        <v>32738</v>
      </c>
      <c r="BD622">
        <v>16915</v>
      </c>
      <c r="BE622">
        <v>25307</v>
      </c>
      <c r="BF622">
        <v>11727</v>
      </c>
      <c r="BH622">
        <v>8460</v>
      </c>
      <c r="BI622">
        <v>5423</v>
      </c>
      <c r="BJ622">
        <v>9272</v>
      </c>
      <c r="BK622">
        <v>3793</v>
      </c>
      <c r="BL622">
        <v>3979</v>
      </c>
      <c r="BM622">
        <v>4601</v>
      </c>
      <c r="BN622">
        <v>3274</v>
      </c>
      <c r="BO622">
        <v>3150</v>
      </c>
      <c r="BP622">
        <v>3536</v>
      </c>
      <c r="BQ622">
        <v>2518</v>
      </c>
    </row>
    <row r="623" spans="1:69" x14ac:dyDescent="0.2">
      <c r="F623">
        <v>33</v>
      </c>
      <c r="G623">
        <v>45</v>
      </c>
      <c r="I623">
        <v>45</v>
      </c>
      <c r="M623" t="s">
        <v>81</v>
      </c>
      <c r="AH623">
        <v>2</v>
      </c>
      <c r="AI623">
        <v>3</v>
      </c>
      <c r="AJ623" t="s">
        <v>1358</v>
      </c>
      <c r="AK623" t="s">
        <v>1357</v>
      </c>
      <c r="AL623">
        <v>2</v>
      </c>
      <c r="AM623" t="s">
        <v>1357</v>
      </c>
      <c r="AN623" t="s">
        <v>1358</v>
      </c>
      <c r="AO623" t="s">
        <v>1357</v>
      </c>
      <c r="AP623">
        <v>2</v>
      </c>
      <c r="AQ623" t="s">
        <v>1358</v>
      </c>
    </row>
    <row r="624" spans="1:69" x14ac:dyDescent="0.2">
      <c r="F624">
        <v>30</v>
      </c>
      <c r="G624">
        <v>42</v>
      </c>
      <c r="I624">
        <v>42</v>
      </c>
      <c r="M624" t="s">
        <v>82</v>
      </c>
      <c r="AH624">
        <v>2</v>
      </c>
      <c r="AI624">
        <v>3</v>
      </c>
      <c r="AJ624" t="s">
        <v>1358</v>
      </c>
      <c r="AK624" t="s">
        <v>1357</v>
      </c>
      <c r="AL624">
        <v>2</v>
      </c>
      <c r="AM624" t="s">
        <v>1357</v>
      </c>
      <c r="AN624" t="s">
        <v>1357</v>
      </c>
      <c r="AO624" t="s">
        <v>1357</v>
      </c>
      <c r="AP624">
        <v>2</v>
      </c>
      <c r="AQ624" t="s">
        <v>1358</v>
      </c>
    </row>
    <row r="625" spans="1:59" x14ac:dyDescent="0.2">
      <c r="F625">
        <v>27</v>
      </c>
      <c r="G625">
        <v>39</v>
      </c>
      <c r="I625">
        <v>39</v>
      </c>
      <c r="M625" t="s">
        <v>83</v>
      </c>
      <c r="N625">
        <v>2</v>
      </c>
      <c r="O625">
        <v>1</v>
      </c>
      <c r="P625">
        <v>2</v>
      </c>
      <c r="Q625">
        <v>1</v>
      </c>
      <c r="R625">
        <v>3</v>
      </c>
      <c r="S625">
        <v>1</v>
      </c>
      <c r="T625">
        <v>1</v>
      </c>
      <c r="U625">
        <v>1</v>
      </c>
      <c r="V625">
        <v>3</v>
      </c>
      <c r="W625">
        <v>2</v>
      </c>
      <c r="X625">
        <v>2</v>
      </c>
      <c r="Y625">
        <v>3</v>
      </c>
      <c r="Z625">
        <v>1</v>
      </c>
      <c r="AA625">
        <v>3</v>
      </c>
      <c r="AB625">
        <v>3</v>
      </c>
      <c r="AC625">
        <v>2</v>
      </c>
      <c r="AD625">
        <v>3</v>
      </c>
      <c r="AE625">
        <v>1</v>
      </c>
      <c r="AF625">
        <v>3</v>
      </c>
      <c r="AG625">
        <v>1</v>
      </c>
    </row>
    <row r="626" spans="1:59" x14ac:dyDescent="0.2">
      <c r="F626">
        <v>3</v>
      </c>
      <c r="G626">
        <v>15</v>
      </c>
      <c r="I626">
        <v>15</v>
      </c>
      <c r="M626" t="s">
        <v>84</v>
      </c>
      <c r="N626">
        <v>3</v>
      </c>
      <c r="O626">
        <v>1</v>
      </c>
      <c r="P626">
        <v>3</v>
      </c>
      <c r="Q626">
        <v>1</v>
      </c>
      <c r="R626">
        <v>2</v>
      </c>
      <c r="S626">
        <v>1</v>
      </c>
      <c r="T626">
        <v>1</v>
      </c>
      <c r="U626">
        <v>1</v>
      </c>
      <c r="V626">
        <v>3</v>
      </c>
      <c r="W626">
        <v>2</v>
      </c>
      <c r="X626">
        <v>2</v>
      </c>
      <c r="Y626">
        <v>3</v>
      </c>
      <c r="Z626">
        <v>1</v>
      </c>
      <c r="AA626">
        <v>3</v>
      </c>
      <c r="AB626">
        <v>1</v>
      </c>
      <c r="AC626">
        <v>4</v>
      </c>
      <c r="AD626">
        <v>2</v>
      </c>
      <c r="AE626">
        <v>1</v>
      </c>
      <c r="AF626">
        <v>3</v>
      </c>
      <c r="AG626">
        <v>1</v>
      </c>
    </row>
    <row r="627" spans="1:59" x14ac:dyDescent="0.2">
      <c r="F627">
        <v>33</v>
      </c>
      <c r="G627">
        <v>45</v>
      </c>
      <c r="I627">
        <v>45</v>
      </c>
    </row>
    <row r="628" spans="1:59" x14ac:dyDescent="0.2">
      <c r="F628">
        <v>24</v>
      </c>
      <c r="G628">
        <v>36</v>
      </c>
      <c r="I628">
        <v>36</v>
      </c>
    </row>
    <row r="629" spans="1:59" x14ac:dyDescent="0.2">
      <c r="F629">
        <v>9</v>
      </c>
      <c r="G629">
        <v>21</v>
      </c>
      <c r="I629">
        <v>21</v>
      </c>
    </row>
    <row r="630" spans="1:59" x14ac:dyDescent="0.2">
      <c r="F630">
        <v>36</v>
      </c>
      <c r="G630">
        <v>48</v>
      </c>
      <c r="I630">
        <v>48</v>
      </c>
    </row>
    <row r="631" spans="1:59" x14ac:dyDescent="0.2">
      <c r="F631">
        <v>33</v>
      </c>
      <c r="G631">
        <v>45</v>
      </c>
      <c r="I631">
        <v>45</v>
      </c>
    </row>
    <row r="632" spans="1:59" x14ac:dyDescent="0.2">
      <c r="A632" t="s">
        <v>204</v>
      </c>
      <c r="B632" s="1" t="s">
        <v>205</v>
      </c>
      <c r="C632" t="s">
        <v>204</v>
      </c>
      <c r="D632" t="s">
        <v>89</v>
      </c>
      <c r="E632">
        <v>6</v>
      </c>
      <c r="F632">
        <v>36</v>
      </c>
      <c r="G632">
        <v>48</v>
      </c>
      <c r="H632">
        <v>18</v>
      </c>
      <c r="I632">
        <v>30</v>
      </c>
      <c r="J632">
        <v>0.48</v>
      </c>
      <c r="K632">
        <v>8</v>
      </c>
      <c r="L632">
        <v>2</v>
      </c>
      <c r="M632" t="s">
        <v>80</v>
      </c>
      <c r="AR632">
        <v>4</v>
      </c>
      <c r="AS632">
        <v>3</v>
      </c>
      <c r="AT632">
        <v>1</v>
      </c>
      <c r="AU632">
        <v>2</v>
      </c>
      <c r="AV632">
        <v>4</v>
      </c>
      <c r="AW632">
        <v>1</v>
      </c>
      <c r="AX632">
        <v>3</v>
      </c>
      <c r="AY632">
        <v>2</v>
      </c>
      <c r="AZ632">
        <v>4</v>
      </c>
      <c r="BA632">
        <v>4</v>
      </c>
      <c r="BB632">
        <v>53311</v>
      </c>
      <c r="BC632">
        <v>30916</v>
      </c>
      <c r="BD632">
        <v>11808</v>
      </c>
      <c r="BE632">
        <v>23576</v>
      </c>
      <c r="BF632">
        <v>14665</v>
      </c>
      <c r="BG632">
        <v>17814</v>
      </c>
    </row>
    <row r="633" spans="1:59" x14ac:dyDescent="0.2">
      <c r="F633">
        <v>33</v>
      </c>
      <c r="G633">
        <v>45</v>
      </c>
      <c r="H633">
        <v>16</v>
      </c>
      <c r="I633">
        <v>29</v>
      </c>
      <c r="M633" t="s">
        <v>81</v>
      </c>
      <c r="AH633">
        <v>2</v>
      </c>
      <c r="AI633">
        <v>3</v>
      </c>
      <c r="AJ633" t="s">
        <v>1357</v>
      </c>
      <c r="AK633" t="s">
        <v>1357</v>
      </c>
      <c r="AL633">
        <v>3</v>
      </c>
      <c r="AM633" t="s">
        <v>1357</v>
      </c>
      <c r="AN633" t="s">
        <v>1357</v>
      </c>
      <c r="AO633" t="s">
        <v>1357</v>
      </c>
      <c r="AP633">
        <v>3</v>
      </c>
      <c r="AQ633" t="s">
        <v>1357</v>
      </c>
      <c r="BG633">
        <v>13053</v>
      </c>
    </row>
    <row r="634" spans="1:59" x14ac:dyDescent="0.2">
      <c r="F634">
        <v>24</v>
      </c>
      <c r="G634">
        <v>36</v>
      </c>
      <c r="H634">
        <v>12</v>
      </c>
      <c r="I634">
        <v>24</v>
      </c>
      <c r="M634" t="s">
        <v>82</v>
      </c>
      <c r="AH634">
        <v>3</v>
      </c>
      <c r="AI634">
        <v>3</v>
      </c>
      <c r="AJ634" t="s">
        <v>1357</v>
      </c>
      <c r="AK634" t="s">
        <v>1357</v>
      </c>
      <c r="AL634">
        <v>3</v>
      </c>
      <c r="AM634" t="s">
        <v>1357</v>
      </c>
      <c r="AN634" t="s">
        <v>1357</v>
      </c>
      <c r="AO634" t="s">
        <v>1357</v>
      </c>
      <c r="AP634">
        <v>2</v>
      </c>
      <c r="AQ634" t="s">
        <v>1357</v>
      </c>
      <c r="BG634">
        <v>13157</v>
      </c>
    </row>
    <row r="635" spans="1:59" x14ac:dyDescent="0.2">
      <c r="F635">
        <v>9</v>
      </c>
      <c r="G635">
        <v>21</v>
      </c>
      <c r="H635">
        <v>4</v>
      </c>
      <c r="I635">
        <v>17</v>
      </c>
      <c r="M635" t="s">
        <v>83</v>
      </c>
      <c r="N635">
        <v>3</v>
      </c>
      <c r="O635">
        <v>1</v>
      </c>
      <c r="P635">
        <v>2</v>
      </c>
      <c r="Q635">
        <v>1</v>
      </c>
      <c r="R635">
        <v>2</v>
      </c>
      <c r="S635">
        <v>1</v>
      </c>
      <c r="T635">
        <v>1</v>
      </c>
      <c r="U635">
        <v>1</v>
      </c>
      <c r="V635">
        <v>2</v>
      </c>
      <c r="W635">
        <v>2</v>
      </c>
      <c r="X635">
        <v>1</v>
      </c>
      <c r="Y635">
        <v>2</v>
      </c>
      <c r="Z635">
        <v>1</v>
      </c>
      <c r="AA635">
        <v>1</v>
      </c>
      <c r="AB635">
        <v>1</v>
      </c>
      <c r="AC635">
        <v>3</v>
      </c>
      <c r="AD635">
        <v>3</v>
      </c>
      <c r="AE635">
        <v>1</v>
      </c>
      <c r="AF635">
        <v>2</v>
      </c>
      <c r="AG635">
        <v>1</v>
      </c>
      <c r="BG635">
        <v>14136</v>
      </c>
    </row>
    <row r="636" spans="1:59" x14ac:dyDescent="0.2">
      <c r="F636">
        <v>33</v>
      </c>
      <c r="G636">
        <v>45</v>
      </c>
      <c r="H636">
        <v>17</v>
      </c>
      <c r="I636">
        <v>28</v>
      </c>
      <c r="M636" t="s">
        <v>84</v>
      </c>
      <c r="N636">
        <v>3</v>
      </c>
      <c r="O636">
        <v>1</v>
      </c>
      <c r="P636">
        <v>2</v>
      </c>
      <c r="Q636">
        <v>1</v>
      </c>
      <c r="R636">
        <v>2</v>
      </c>
      <c r="S636">
        <v>1</v>
      </c>
      <c r="T636">
        <v>1</v>
      </c>
      <c r="U636">
        <v>1</v>
      </c>
      <c r="V636">
        <v>3</v>
      </c>
      <c r="W636">
        <v>3</v>
      </c>
      <c r="X636">
        <v>1</v>
      </c>
      <c r="Y636">
        <v>1</v>
      </c>
      <c r="Z636">
        <v>1</v>
      </c>
      <c r="AA636">
        <v>2</v>
      </c>
      <c r="AB636">
        <v>1</v>
      </c>
      <c r="AC636">
        <v>2</v>
      </c>
      <c r="AD636">
        <v>3</v>
      </c>
      <c r="AE636">
        <v>2</v>
      </c>
      <c r="AF636">
        <v>2</v>
      </c>
      <c r="AG636">
        <v>1</v>
      </c>
      <c r="BG636">
        <v>14879</v>
      </c>
    </row>
    <row r="637" spans="1:59" x14ac:dyDescent="0.2">
      <c r="F637">
        <v>27</v>
      </c>
      <c r="G637">
        <v>39</v>
      </c>
      <c r="H637">
        <v>14</v>
      </c>
      <c r="I637">
        <v>25</v>
      </c>
      <c r="BG637">
        <v>15636</v>
      </c>
    </row>
    <row r="638" spans="1:59" x14ac:dyDescent="0.2">
      <c r="F638">
        <v>3</v>
      </c>
      <c r="G638">
        <v>15</v>
      </c>
      <c r="H638">
        <v>2</v>
      </c>
      <c r="I638">
        <v>13</v>
      </c>
      <c r="BG638">
        <v>14561</v>
      </c>
    </row>
    <row r="639" spans="1:59" x14ac:dyDescent="0.2">
      <c r="F639">
        <v>33</v>
      </c>
      <c r="G639">
        <v>45</v>
      </c>
      <c r="H639">
        <v>17</v>
      </c>
      <c r="I639">
        <v>28</v>
      </c>
      <c r="BG639">
        <v>12929</v>
      </c>
    </row>
    <row r="640" spans="1:59" x14ac:dyDescent="0.2">
      <c r="F640">
        <v>12</v>
      </c>
      <c r="G640">
        <v>24</v>
      </c>
      <c r="H640">
        <v>6</v>
      </c>
      <c r="I640">
        <v>18</v>
      </c>
      <c r="BG640">
        <v>12173</v>
      </c>
    </row>
    <row r="641" spans="1:69" x14ac:dyDescent="0.2">
      <c r="F641">
        <v>30</v>
      </c>
      <c r="G641">
        <v>42</v>
      </c>
      <c r="H641">
        <v>16</v>
      </c>
      <c r="I641">
        <v>26</v>
      </c>
      <c r="BG641">
        <v>13302</v>
      </c>
    </row>
    <row r="642" spans="1:69" x14ac:dyDescent="0.2">
      <c r="A642" t="s">
        <v>206</v>
      </c>
      <c r="B642" s="1" t="s">
        <v>207</v>
      </c>
      <c r="C642" t="s">
        <v>206</v>
      </c>
      <c r="D642" t="s">
        <v>89</v>
      </c>
      <c r="E642">
        <v>10</v>
      </c>
      <c r="F642">
        <v>36</v>
      </c>
      <c r="G642">
        <v>48</v>
      </c>
      <c r="H642">
        <v>24</v>
      </c>
      <c r="I642">
        <v>24</v>
      </c>
      <c r="J642">
        <v>0.4</v>
      </c>
      <c r="K642">
        <v>8</v>
      </c>
      <c r="L642">
        <v>-2</v>
      </c>
      <c r="M642" t="s">
        <v>80</v>
      </c>
      <c r="AR642">
        <v>2</v>
      </c>
      <c r="AS642">
        <v>2</v>
      </c>
      <c r="AT642">
        <v>0</v>
      </c>
      <c r="AU642">
        <v>4</v>
      </c>
      <c r="AV642">
        <v>3</v>
      </c>
      <c r="AW642">
        <v>0</v>
      </c>
      <c r="AX642">
        <v>3</v>
      </c>
      <c r="AY642">
        <v>3</v>
      </c>
      <c r="AZ642">
        <v>3</v>
      </c>
      <c r="BA642">
        <v>4</v>
      </c>
      <c r="BB642">
        <v>35710</v>
      </c>
      <c r="BC642">
        <v>30566</v>
      </c>
      <c r="BD642">
        <v>24634</v>
      </c>
      <c r="BE642">
        <v>24639</v>
      </c>
      <c r="BF642">
        <v>12866</v>
      </c>
      <c r="BG642">
        <v>8683</v>
      </c>
    </row>
    <row r="643" spans="1:69" x14ac:dyDescent="0.2">
      <c r="F643">
        <v>33</v>
      </c>
      <c r="G643">
        <v>45</v>
      </c>
      <c r="H643">
        <v>22</v>
      </c>
      <c r="I643">
        <v>23</v>
      </c>
      <c r="M643" t="s">
        <v>81</v>
      </c>
      <c r="AH643">
        <v>1</v>
      </c>
      <c r="AI643">
        <v>2</v>
      </c>
      <c r="AJ643" t="s">
        <v>1357</v>
      </c>
      <c r="AK643" t="s">
        <v>1357</v>
      </c>
      <c r="AL643">
        <v>2</v>
      </c>
      <c r="AM643" t="s">
        <v>1357</v>
      </c>
      <c r="AN643" t="s">
        <v>1357</v>
      </c>
      <c r="AO643" t="s">
        <v>1357</v>
      </c>
      <c r="AP643">
        <v>3</v>
      </c>
      <c r="AQ643" t="s">
        <v>1357</v>
      </c>
      <c r="BG643">
        <v>12846</v>
      </c>
    </row>
    <row r="644" spans="1:69" x14ac:dyDescent="0.2">
      <c r="F644">
        <v>24</v>
      </c>
      <c r="G644">
        <v>36</v>
      </c>
      <c r="H644">
        <v>18</v>
      </c>
      <c r="I644">
        <v>18</v>
      </c>
      <c r="M644" t="s">
        <v>82</v>
      </c>
      <c r="AH644">
        <v>1</v>
      </c>
      <c r="AI644">
        <v>2</v>
      </c>
      <c r="AJ644" t="s">
        <v>1357</v>
      </c>
      <c r="AK644" t="s">
        <v>1357</v>
      </c>
      <c r="AL644">
        <v>1</v>
      </c>
      <c r="AM644" t="s">
        <v>1357</v>
      </c>
      <c r="AN644" t="s">
        <v>1357</v>
      </c>
      <c r="AO644" t="s">
        <v>1357</v>
      </c>
      <c r="AP644">
        <v>2</v>
      </c>
      <c r="AQ644" t="s">
        <v>1357</v>
      </c>
      <c r="BG644">
        <v>10812</v>
      </c>
    </row>
    <row r="645" spans="1:69" x14ac:dyDescent="0.2">
      <c r="F645">
        <v>9</v>
      </c>
      <c r="G645">
        <v>21</v>
      </c>
      <c r="H645">
        <v>5</v>
      </c>
      <c r="I645">
        <v>16</v>
      </c>
      <c r="M645" t="s">
        <v>83</v>
      </c>
      <c r="N645">
        <v>4</v>
      </c>
      <c r="O645">
        <v>1</v>
      </c>
      <c r="P645">
        <v>1</v>
      </c>
      <c r="Q645">
        <v>1</v>
      </c>
      <c r="R645">
        <v>2</v>
      </c>
      <c r="S645">
        <v>2</v>
      </c>
      <c r="T645">
        <v>1</v>
      </c>
      <c r="U645">
        <v>1</v>
      </c>
      <c r="V645">
        <v>3</v>
      </c>
      <c r="W645">
        <v>1</v>
      </c>
      <c r="X645">
        <v>1</v>
      </c>
      <c r="Y645">
        <v>4</v>
      </c>
      <c r="Z645">
        <v>2</v>
      </c>
      <c r="AA645">
        <v>1</v>
      </c>
      <c r="AB645">
        <v>1</v>
      </c>
      <c r="AC645">
        <v>3</v>
      </c>
      <c r="AD645">
        <v>3</v>
      </c>
      <c r="AE645">
        <v>1</v>
      </c>
      <c r="AF645">
        <v>4</v>
      </c>
      <c r="AG645">
        <v>1</v>
      </c>
      <c r="BG645">
        <v>18037</v>
      </c>
    </row>
    <row r="646" spans="1:69" x14ac:dyDescent="0.2">
      <c r="F646">
        <v>33</v>
      </c>
      <c r="G646">
        <v>45</v>
      </c>
      <c r="H646">
        <v>20</v>
      </c>
      <c r="I646">
        <v>25</v>
      </c>
      <c r="M646" t="s">
        <v>84</v>
      </c>
      <c r="N646">
        <v>5</v>
      </c>
      <c r="O646">
        <v>1</v>
      </c>
      <c r="P646">
        <v>2</v>
      </c>
      <c r="Q646">
        <v>1</v>
      </c>
      <c r="R646">
        <v>3</v>
      </c>
      <c r="S646">
        <v>1</v>
      </c>
      <c r="T646">
        <v>1</v>
      </c>
      <c r="U646">
        <v>1</v>
      </c>
      <c r="V646">
        <v>3</v>
      </c>
      <c r="W646">
        <v>2</v>
      </c>
      <c r="X646">
        <v>1</v>
      </c>
      <c r="Y646">
        <v>3</v>
      </c>
      <c r="Z646">
        <v>1</v>
      </c>
      <c r="AA646">
        <v>1</v>
      </c>
      <c r="AB646">
        <v>1</v>
      </c>
      <c r="AC646">
        <v>4</v>
      </c>
      <c r="AD646">
        <v>2</v>
      </c>
      <c r="AE646">
        <v>1</v>
      </c>
      <c r="AF646">
        <v>4</v>
      </c>
      <c r="AG646">
        <v>1</v>
      </c>
      <c r="BG646">
        <v>5810</v>
      </c>
    </row>
    <row r="647" spans="1:69" x14ac:dyDescent="0.2">
      <c r="F647">
        <v>27</v>
      </c>
      <c r="G647">
        <v>39</v>
      </c>
      <c r="H647">
        <v>18</v>
      </c>
      <c r="I647">
        <v>21</v>
      </c>
      <c r="BG647">
        <v>7283</v>
      </c>
    </row>
    <row r="648" spans="1:69" x14ac:dyDescent="0.2">
      <c r="F648">
        <v>3</v>
      </c>
      <c r="G648">
        <v>15</v>
      </c>
      <c r="H648">
        <v>0</v>
      </c>
      <c r="I648">
        <v>15</v>
      </c>
      <c r="BG648">
        <v>9191</v>
      </c>
    </row>
    <row r="649" spans="1:69" x14ac:dyDescent="0.2">
      <c r="F649">
        <v>33</v>
      </c>
      <c r="G649">
        <v>45</v>
      </c>
      <c r="H649">
        <v>22</v>
      </c>
      <c r="I649">
        <v>23</v>
      </c>
      <c r="BG649">
        <v>6355</v>
      </c>
    </row>
    <row r="650" spans="1:69" x14ac:dyDescent="0.2">
      <c r="F650">
        <v>12</v>
      </c>
      <c r="G650">
        <v>24</v>
      </c>
      <c r="H650">
        <v>10</v>
      </c>
      <c r="I650">
        <v>14</v>
      </c>
      <c r="BG650">
        <v>4215</v>
      </c>
    </row>
    <row r="651" spans="1:69" x14ac:dyDescent="0.2">
      <c r="F651">
        <v>30</v>
      </c>
      <c r="G651">
        <v>42</v>
      </c>
      <c r="H651">
        <v>20</v>
      </c>
      <c r="I651">
        <v>22</v>
      </c>
      <c r="BG651">
        <v>10371</v>
      </c>
    </row>
    <row r="652" spans="1:69" x14ac:dyDescent="0.2">
      <c r="A652" t="s">
        <v>208</v>
      </c>
      <c r="B652" s="1" t="s">
        <v>209</v>
      </c>
      <c r="C652" t="s">
        <v>208</v>
      </c>
      <c r="D652" t="s">
        <v>79</v>
      </c>
      <c r="E652">
        <v>12</v>
      </c>
      <c r="F652">
        <v>33</v>
      </c>
      <c r="G652">
        <v>45</v>
      </c>
      <c r="I652">
        <v>45</v>
      </c>
      <c r="J652">
        <v>0.72</v>
      </c>
      <c r="K652">
        <v>8</v>
      </c>
      <c r="L652">
        <v>-4</v>
      </c>
      <c r="M652" t="s">
        <v>80</v>
      </c>
      <c r="AR652">
        <v>0</v>
      </c>
      <c r="AS652">
        <v>3</v>
      </c>
      <c r="AT652">
        <v>0</v>
      </c>
      <c r="AU652">
        <v>3</v>
      </c>
      <c r="AV652">
        <v>3</v>
      </c>
      <c r="AW652">
        <v>0</v>
      </c>
      <c r="AX652">
        <v>0</v>
      </c>
      <c r="AY652">
        <v>4</v>
      </c>
      <c r="AZ652">
        <v>4</v>
      </c>
      <c r="BA652">
        <v>4</v>
      </c>
      <c r="BB652">
        <v>29507</v>
      </c>
      <c r="BC652">
        <v>60806</v>
      </c>
      <c r="BD652">
        <v>20363</v>
      </c>
      <c r="BE652">
        <v>31487</v>
      </c>
      <c r="BF652">
        <v>12027</v>
      </c>
      <c r="BH652">
        <v>5000</v>
      </c>
      <c r="BI652">
        <v>2834</v>
      </c>
      <c r="BJ652">
        <v>2718</v>
      </c>
      <c r="BK652">
        <v>3197</v>
      </c>
      <c r="BL652">
        <v>1242</v>
      </c>
      <c r="BM652">
        <v>3673</v>
      </c>
      <c r="BN652">
        <v>1475</v>
      </c>
      <c r="BO652">
        <v>713</v>
      </c>
      <c r="BP652">
        <v>990</v>
      </c>
      <c r="BQ652">
        <v>1078</v>
      </c>
    </row>
    <row r="653" spans="1:69" x14ac:dyDescent="0.2">
      <c r="F653">
        <v>30</v>
      </c>
      <c r="G653">
        <v>42</v>
      </c>
      <c r="I653">
        <v>42</v>
      </c>
      <c r="M653" t="s">
        <v>81</v>
      </c>
      <c r="AH653">
        <v>2</v>
      </c>
      <c r="AI653">
        <v>2</v>
      </c>
      <c r="AJ653" t="s">
        <v>1357</v>
      </c>
      <c r="AK653" t="s">
        <v>1357</v>
      </c>
      <c r="AL653">
        <v>1</v>
      </c>
      <c r="AM653" t="s">
        <v>1357</v>
      </c>
      <c r="AN653" t="s">
        <v>1357</v>
      </c>
      <c r="AO653" t="s">
        <v>1357</v>
      </c>
      <c r="AP653">
        <v>1</v>
      </c>
      <c r="AQ653" t="s">
        <v>1357</v>
      </c>
    </row>
    <row r="654" spans="1:69" x14ac:dyDescent="0.2">
      <c r="F654">
        <v>12</v>
      </c>
      <c r="G654">
        <v>24</v>
      </c>
      <c r="I654">
        <v>24</v>
      </c>
      <c r="M654" t="s">
        <v>82</v>
      </c>
      <c r="AH654">
        <v>1</v>
      </c>
      <c r="AI654">
        <v>2</v>
      </c>
      <c r="AJ654" t="s">
        <v>1355</v>
      </c>
      <c r="AK654" t="s">
        <v>1357</v>
      </c>
      <c r="AL654">
        <v>2</v>
      </c>
      <c r="AM654" t="s">
        <v>1357</v>
      </c>
      <c r="AN654" t="s">
        <v>1357</v>
      </c>
      <c r="AO654" t="s">
        <v>1357</v>
      </c>
      <c r="AP654">
        <v>2</v>
      </c>
      <c r="AQ654" t="s">
        <v>1357</v>
      </c>
    </row>
    <row r="655" spans="1:69" x14ac:dyDescent="0.2">
      <c r="F655">
        <v>3</v>
      </c>
      <c r="G655">
        <v>15</v>
      </c>
      <c r="I655">
        <v>15</v>
      </c>
      <c r="M655" t="s">
        <v>83</v>
      </c>
      <c r="N655">
        <v>4</v>
      </c>
      <c r="O655">
        <v>1</v>
      </c>
      <c r="P655">
        <v>3</v>
      </c>
      <c r="Q655">
        <v>1</v>
      </c>
      <c r="R655">
        <v>3</v>
      </c>
      <c r="S655">
        <v>1</v>
      </c>
      <c r="T655">
        <v>1</v>
      </c>
      <c r="U655">
        <v>1</v>
      </c>
      <c r="V655">
        <v>4</v>
      </c>
      <c r="W655">
        <v>4</v>
      </c>
      <c r="X655">
        <v>1</v>
      </c>
      <c r="Y655">
        <v>1</v>
      </c>
      <c r="Z655">
        <v>1</v>
      </c>
      <c r="AA655">
        <v>3</v>
      </c>
      <c r="AB655">
        <v>1</v>
      </c>
      <c r="AC655">
        <v>1</v>
      </c>
      <c r="AD655">
        <v>4</v>
      </c>
      <c r="AE655">
        <v>1</v>
      </c>
      <c r="AF655">
        <v>3</v>
      </c>
      <c r="AG655">
        <v>1</v>
      </c>
    </row>
    <row r="656" spans="1:69" x14ac:dyDescent="0.2">
      <c r="F656">
        <v>27</v>
      </c>
      <c r="G656">
        <v>39</v>
      </c>
      <c r="I656">
        <v>39</v>
      </c>
      <c r="M656" t="s">
        <v>84</v>
      </c>
      <c r="N656">
        <v>4</v>
      </c>
      <c r="O656">
        <v>1</v>
      </c>
      <c r="P656">
        <v>4</v>
      </c>
      <c r="Q656">
        <v>1</v>
      </c>
      <c r="R656">
        <v>4</v>
      </c>
      <c r="S656">
        <v>1</v>
      </c>
      <c r="T656">
        <v>1</v>
      </c>
      <c r="U656">
        <v>1</v>
      </c>
      <c r="V656">
        <v>4</v>
      </c>
      <c r="W656">
        <v>4</v>
      </c>
      <c r="X656">
        <v>1</v>
      </c>
      <c r="Y656">
        <v>1</v>
      </c>
      <c r="Z656">
        <v>1</v>
      </c>
      <c r="AA656">
        <v>4</v>
      </c>
      <c r="AB656">
        <v>1</v>
      </c>
      <c r="AC656">
        <v>4</v>
      </c>
      <c r="AD656">
        <v>4</v>
      </c>
      <c r="AE656">
        <v>1</v>
      </c>
      <c r="AF656">
        <v>4</v>
      </c>
      <c r="AG656">
        <v>1</v>
      </c>
    </row>
    <row r="657" spans="1:69" x14ac:dyDescent="0.2">
      <c r="F657">
        <v>33</v>
      </c>
      <c r="G657">
        <v>45</v>
      </c>
      <c r="I657">
        <v>45</v>
      </c>
    </row>
    <row r="658" spans="1:69" x14ac:dyDescent="0.2">
      <c r="F658">
        <v>36</v>
      </c>
      <c r="G658">
        <v>48</v>
      </c>
      <c r="I658">
        <v>48</v>
      </c>
    </row>
    <row r="659" spans="1:69" x14ac:dyDescent="0.2">
      <c r="F659">
        <v>33</v>
      </c>
      <c r="G659">
        <v>45</v>
      </c>
      <c r="I659">
        <v>45</v>
      </c>
    </row>
    <row r="660" spans="1:69" x14ac:dyDescent="0.2">
      <c r="F660">
        <v>24</v>
      </c>
      <c r="G660">
        <v>36</v>
      </c>
      <c r="I660">
        <v>36</v>
      </c>
    </row>
    <row r="661" spans="1:69" x14ac:dyDescent="0.2">
      <c r="F661">
        <v>9</v>
      </c>
      <c r="G661">
        <v>21</v>
      </c>
      <c r="I661">
        <v>21</v>
      </c>
    </row>
    <row r="662" spans="1:69" x14ac:dyDescent="0.2">
      <c r="A662" t="s">
        <v>210</v>
      </c>
      <c r="B662" s="1" t="s">
        <v>211</v>
      </c>
      <c r="C662" t="s">
        <v>210</v>
      </c>
      <c r="D662" t="s">
        <v>89</v>
      </c>
      <c r="E662">
        <v>6</v>
      </c>
      <c r="F662">
        <v>12</v>
      </c>
      <c r="G662">
        <v>24</v>
      </c>
      <c r="H662">
        <v>4</v>
      </c>
      <c r="I662">
        <v>20</v>
      </c>
      <c r="J662">
        <v>0.69</v>
      </c>
      <c r="K662">
        <v>8</v>
      </c>
      <c r="L662">
        <v>2</v>
      </c>
      <c r="M662" t="s">
        <v>80</v>
      </c>
      <c r="AR662">
        <v>5</v>
      </c>
      <c r="AS662">
        <v>5</v>
      </c>
      <c r="AT662">
        <v>0</v>
      </c>
      <c r="AU662">
        <v>3</v>
      </c>
      <c r="AV662">
        <v>5</v>
      </c>
      <c r="AW662">
        <v>2</v>
      </c>
      <c r="AX662">
        <v>4</v>
      </c>
      <c r="AY662">
        <v>3</v>
      </c>
      <c r="AZ662">
        <v>5</v>
      </c>
      <c r="BA662">
        <v>5</v>
      </c>
      <c r="BB662">
        <v>41115</v>
      </c>
      <c r="BC662">
        <v>51254</v>
      </c>
      <c r="BD662">
        <v>51587</v>
      </c>
      <c r="BE662">
        <v>40305</v>
      </c>
      <c r="BF662">
        <v>26078</v>
      </c>
      <c r="BG662">
        <v>12824</v>
      </c>
    </row>
    <row r="663" spans="1:69" x14ac:dyDescent="0.2">
      <c r="F663">
        <v>33</v>
      </c>
      <c r="G663">
        <v>45</v>
      </c>
      <c r="H663">
        <v>5</v>
      </c>
      <c r="I663">
        <v>40</v>
      </c>
      <c r="M663" t="s">
        <v>81</v>
      </c>
      <c r="AH663">
        <v>1</v>
      </c>
      <c r="AI663">
        <v>1</v>
      </c>
      <c r="AJ663" t="s">
        <v>1357</v>
      </c>
      <c r="AK663" t="s">
        <v>1357</v>
      </c>
      <c r="AL663">
        <v>1</v>
      </c>
      <c r="AM663" t="s">
        <v>1357</v>
      </c>
      <c r="AN663" t="s">
        <v>1357</v>
      </c>
      <c r="AO663" t="s">
        <v>1357</v>
      </c>
      <c r="AP663">
        <v>3</v>
      </c>
      <c r="AQ663" t="s">
        <v>1357</v>
      </c>
      <c r="BG663">
        <v>13274</v>
      </c>
    </row>
    <row r="664" spans="1:69" x14ac:dyDescent="0.2">
      <c r="F664">
        <v>30</v>
      </c>
      <c r="G664">
        <v>42</v>
      </c>
      <c r="H664">
        <v>2</v>
      </c>
      <c r="I664">
        <v>40</v>
      </c>
      <c r="M664" t="s">
        <v>82</v>
      </c>
      <c r="AH664">
        <v>1</v>
      </c>
      <c r="AI664">
        <v>1</v>
      </c>
      <c r="AJ664" t="s">
        <v>1357</v>
      </c>
      <c r="AK664" t="s">
        <v>1357</v>
      </c>
      <c r="AL664">
        <v>1</v>
      </c>
      <c r="AM664" t="s">
        <v>1357</v>
      </c>
      <c r="AN664" t="s">
        <v>1357</v>
      </c>
      <c r="AO664" t="s">
        <v>1357</v>
      </c>
      <c r="AP664">
        <v>2</v>
      </c>
      <c r="AQ664" t="s">
        <v>1357</v>
      </c>
      <c r="BG664">
        <v>5137</v>
      </c>
    </row>
    <row r="665" spans="1:69" x14ac:dyDescent="0.2">
      <c r="F665">
        <v>27</v>
      </c>
      <c r="G665">
        <v>39</v>
      </c>
      <c r="H665">
        <v>4</v>
      </c>
      <c r="I665">
        <v>35</v>
      </c>
      <c r="M665" t="s">
        <v>83</v>
      </c>
      <c r="N665">
        <v>4</v>
      </c>
      <c r="O665">
        <v>1</v>
      </c>
      <c r="P665">
        <v>4</v>
      </c>
      <c r="Q665">
        <v>1</v>
      </c>
      <c r="R665">
        <v>5</v>
      </c>
      <c r="S665">
        <v>1</v>
      </c>
      <c r="T665">
        <v>1</v>
      </c>
      <c r="U665">
        <v>1</v>
      </c>
      <c r="V665">
        <v>5</v>
      </c>
      <c r="W665">
        <v>5</v>
      </c>
      <c r="X665">
        <v>1</v>
      </c>
      <c r="Y665">
        <v>1</v>
      </c>
      <c r="Z665">
        <v>1</v>
      </c>
      <c r="AA665">
        <v>4</v>
      </c>
      <c r="AB665">
        <v>1</v>
      </c>
      <c r="AC665">
        <v>5</v>
      </c>
      <c r="AD665">
        <v>5</v>
      </c>
      <c r="AE665">
        <v>2</v>
      </c>
      <c r="AF665">
        <v>5</v>
      </c>
      <c r="AG665">
        <v>1</v>
      </c>
      <c r="BG665">
        <v>7339</v>
      </c>
    </row>
    <row r="666" spans="1:69" x14ac:dyDescent="0.2">
      <c r="F666">
        <v>3</v>
      </c>
      <c r="G666">
        <v>15</v>
      </c>
      <c r="H666">
        <v>0</v>
      </c>
      <c r="I666">
        <v>15</v>
      </c>
      <c r="M666" t="s">
        <v>84</v>
      </c>
      <c r="N666">
        <v>4</v>
      </c>
      <c r="O666">
        <v>1</v>
      </c>
      <c r="P666">
        <v>3</v>
      </c>
      <c r="Q666">
        <v>1</v>
      </c>
      <c r="R666">
        <v>4</v>
      </c>
      <c r="S666">
        <v>1</v>
      </c>
      <c r="T666">
        <v>1</v>
      </c>
      <c r="U666">
        <v>1</v>
      </c>
      <c r="V666">
        <v>4</v>
      </c>
      <c r="W666">
        <v>5</v>
      </c>
      <c r="X666">
        <v>1</v>
      </c>
      <c r="Y666">
        <v>1</v>
      </c>
      <c r="Z666">
        <v>1</v>
      </c>
      <c r="AA666">
        <v>4</v>
      </c>
      <c r="AB666">
        <v>1</v>
      </c>
      <c r="AC666">
        <v>5</v>
      </c>
      <c r="AD666">
        <v>4</v>
      </c>
      <c r="AE666">
        <v>1</v>
      </c>
      <c r="AF666">
        <v>5</v>
      </c>
      <c r="AG666">
        <v>1</v>
      </c>
      <c r="BG666">
        <v>4168</v>
      </c>
    </row>
    <row r="667" spans="1:69" x14ac:dyDescent="0.2">
      <c r="F667">
        <v>33</v>
      </c>
      <c r="G667">
        <v>45</v>
      </c>
      <c r="H667">
        <v>1</v>
      </c>
      <c r="I667">
        <v>44</v>
      </c>
      <c r="BG667">
        <v>5348</v>
      </c>
    </row>
    <row r="668" spans="1:69" x14ac:dyDescent="0.2">
      <c r="F668">
        <v>24</v>
      </c>
      <c r="G668">
        <v>36</v>
      </c>
      <c r="H668">
        <v>0</v>
      </c>
      <c r="I668">
        <v>36</v>
      </c>
      <c r="BG668">
        <v>3981</v>
      </c>
    </row>
    <row r="669" spans="1:69" x14ac:dyDescent="0.2">
      <c r="F669">
        <v>9</v>
      </c>
      <c r="G669">
        <v>21</v>
      </c>
      <c r="H669">
        <v>0</v>
      </c>
      <c r="I669">
        <v>21</v>
      </c>
      <c r="BG669">
        <v>4552</v>
      </c>
    </row>
    <row r="670" spans="1:69" x14ac:dyDescent="0.2">
      <c r="F670">
        <v>36</v>
      </c>
      <c r="G670">
        <v>48</v>
      </c>
      <c r="H670">
        <v>0</v>
      </c>
      <c r="I670">
        <v>48</v>
      </c>
      <c r="BG670">
        <v>4014</v>
      </c>
    </row>
    <row r="671" spans="1:69" x14ac:dyDescent="0.2">
      <c r="F671">
        <v>33</v>
      </c>
      <c r="G671">
        <v>45</v>
      </c>
      <c r="H671">
        <v>0</v>
      </c>
      <c r="I671">
        <v>45</v>
      </c>
      <c r="BG671">
        <v>4132</v>
      </c>
    </row>
    <row r="672" spans="1:69" x14ac:dyDescent="0.2">
      <c r="A672" t="s">
        <v>212</v>
      </c>
      <c r="B672" s="1" t="s">
        <v>213</v>
      </c>
      <c r="C672" t="s">
        <v>212</v>
      </c>
      <c r="D672" t="s">
        <v>79</v>
      </c>
      <c r="E672">
        <v>5</v>
      </c>
      <c r="F672">
        <v>36</v>
      </c>
      <c r="G672">
        <v>48</v>
      </c>
      <c r="I672">
        <v>48</v>
      </c>
      <c r="J672">
        <v>0.72</v>
      </c>
      <c r="K672">
        <v>8</v>
      </c>
      <c r="L672">
        <v>3</v>
      </c>
      <c r="M672" t="s">
        <v>80</v>
      </c>
      <c r="AR672">
        <v>4</v>
      </c>
      <c r="AS672">
        <v>4</v>
      </c>
      <c r="AT672">
        <v>4</v>
      </c>
      <c r="AU672">
        <v>4</v>
      </c>
      <c r="AV672">
        <v>4</v>
      </c>
      <c r="AW672">
        <v>4</v>
      </c>
      <c r="AX672">
        <v>4</v>
      </c>
      <c r="AY672">
        <v>3</v>
      </c>
      <c r="AZ672">
        <v>4</v>
      </c>
      <c r="BA672">
        <v>4</v>
      </c>
      <c r="BB672">
        <v>59126</v>
      </c>
      <c r="BC672">
        <v>158381</v>
      </c>
      <c r="BD672">
        <v>124409</v>
      </c>
      <c r="BE672">
        <v>44591</v>
      </c>
      <c r="BF672">
        <v>20927</v>
      </c>
      <c r="BH672">
        <v>11535</v>
      </c>
      <c r="BI672">
        <v>3682</v>
      </c>
      <c r="BJ672">
        <v>5806</v>
      </c>
      <c r="BK672">
        <v>3278</v>
      </c>
      <c r="BL672">
        <v>2179</v>
      </c>
      <c r="BM672">
        <v>2230</v>
      </c>
      <c r="BN672">
        <v>5494</v>
      </c>
      <c r="BO672">
        <v>3733</v>
      </c>
      <c r="BP672">
        <v>3649</v>
      </c>
      <c r="BQ672">
        <v>3249</v>
      </c>
    </row>
    <row r="673" spans="1:69" x14ac:dyDescent="0.2">
      <c r="F673">
        <v>33</v>
      </c>
      <c r="G673">
        <v>45</v>
      </c>
      <c r="I673">
        <v>45</v>
      </c>
      <c r="M673" t="s">
        <v>81</v>
      </c>
      <c r="AH673">
        <v>1</v>
      </c>
      <c r="AI673">
        <v>1</v>
      </c>
      <c r="AJ673" t="s">
        <v>1357</v>
      </c>
      <c r="AK673" t="s">
        <v>1357</v>
      </c>
      <c r="AL673">
        <v>2</v>
      </c>
      <c r="AM673" t="s">
        <v>1357</v>
      </c>
      <c r="AN673" t="s">
        <v>1357</v>
      </c>
      <c r="AO673" t="s">
        <v>1357</v>
      </c>
      <c r="AP673">
        <v>2</v>
      </c>
      <c r="AQ673" t="s">
        <v>1357</v>
      </c>
    </row>
    <row r="674" spans="1:69" x14ac:dyDescent="0.2">
      <c r="F674">
        <v>24</v>
      </c>
      <c r="G674">
        <v>36</v>
      </c>
      <c r="I674">
        <v>36</v>
      </c>
      <c r="M674" t="s">
        <v>82</v>
      </c>
      <c r="AH674">
        <v>2</v>
      </c>
      <c r="AI674">
        <v>4</v>
      </c>
      <c r="AJ674" t="s">
        <v>1357</v>
      </c>
      <c r="AK674" t="s">
        <v>1357</v>
      </c>
      <c r="AL674">
        <v>4</v>
      </c>
      <c r="AM674" t="s">
        <v>1357</v>
      </c>
      <c r="AN674" t="s">
        <v>1357</v>
      </c>
      <c r="AO674" t="s">
        <v>1357</v>
      </c>
      <c r="AP674">
        <v>2</v>
      </c>
      <c r="AQ674" t="s">
        <v>1357</v>
      </c>
    </row>
    <row r="675" spans="1:69" x14ac:dyDescent="0.2">
      <c r="F675">
        <v>9</v>
      </c>
      <c r="G675">
        <v>21</v>
      </c>
      <c r="I675">
        <v>21</v>
      </c>
      <c r="M675" t="s">
        <v>83</v>
      </c>
      <c r="N675">
        <v>4</v>
      </c>
      <c r="O675">
        <v>1</v>
      </c>
      <c r="P675">
        <v>4</v>
      </c>
      <c r="Q675">
        <v>1</v>
      </c>
      <c r="R675">
        <v>4</v>
      </c>
      <c r="S675">
        <v>1</v>
      </c>
      <c r="T675">
        <v>1</v>
      </c>
      <c r="U675">
        <v>1</v>
      </c>
      <c r="V675">
        <v>4</v>
      </c>
      <c r="W675">
        <v>4</v>
      </c>
      <c r="X675">
        <v>1</v>
      </c>
      <c r="Y675">
        <v>4</v>
      </c>
      <c r="Z675">
        <v>1</v>
      </c>
      <c r="AA675">
        <v>4</v>
      </c>
      <c r="AB675">
        <v>1</v>
      </c>
      <c r="AC675">
        <v>4</v>
      </c>
      <c r="AD675">
        <v>4</v>
      </c>
      <c r="AE675">
        <v>1</v>
      </c>
      <c r="AF675">
        <v>4</v>
      </c>
      <c r="AG675">
        <v>1</v>
      </c>
    </row>
    <row r="676" spans="1:69" x14ac:dyDescent="0.2">
      <c r="F676">
        <v>33</v>
      </c>
      <c r="G676">
        <v>45</v>
      </c>
      <c r="I676">
        <v>45</v>
      </c>
      <c r="M676" t="s">
        <v>84</v>
      </c>
      <c r="N676">
        <v>4</v>
      </c>
      <c r="O676">
        <v>1</v>
      </c>
      <c r="P676">
        <v>4</v>
      </c>
      <c r="Q676">
        <v>4</v>
      </c>
      <c r="R676">
        <v>4</v>
      </c>
      <c r="S676">
        <v>4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4</v>
      </c>
      <c r="Z676">
        <v>1</v>
      </c>
      <c r="AA676">
        <v>4</v>
      </c>
      <c r="AB676">
        <v>1</v>
      </c>
      <c r="AC676">
        <v>1</v>
      </c>
      <c r="AD676">
        <v>4</v>
      </c>
      <c r="AE676">
        <v>1</v>
      </c>
      <c r="AF676">
        <v>4</v>
      </c>
      <c r="AG676">
        <v>1</v>
      </c>
    </row>
    <row r="677" spans="1:69" x14ac:dyDescent="0.2">
      <c r="F677">
        <v>27</v>
      </c>
      <c r="G677">
        <v>39</v>
      </c>
      <c r="I677">
        <v>39</v>
      </c>
    </row>
    <row r="678" spans="1:69" x14ac:dyDescent="0.2">
      <c r="F678">
        <v>3</v>
      </c>
      <c r="G678">
        <v>15</v>
      </c>
      <c r="I678">
        <v>15</v>
      </c>
    </row>
    <row r="679" spans="1:69" x14ac:dyDescent="0.2">
      <c r="F679">
        <v>33</v>
      </c>
      <c r="G679">
        <v>45</v>
      </c>
      <c r="I679">
        <v>45</v>
      </c>
    </row>
    <row r="680" spans="1:69" x14ac:dyDescent="0.2">
      <c r="F680">
        <v>12</v>
      </c>
      <c r="G680">
        <v>24</v>
      </c>
      <c r="I680">
        <v>24</v>
      </c>
    </row>
    <row r="681" spans="1:69" x14ac:dyDescent="0.2">
      <c r="F681">
        <v>30</v>
      </c>
      <c r="G681">
        <v>42</v>
      </c>
      <c r="I681">
        <v>42</v>
      </c>
    </row>
    <row r="682" spans="1:69" x14ac:dyDescent="0.2">
      <c r="A682" t="s">
        <v>214</v>
      </c>
      <c r="B682" s="1" t="s">
        <v>215</v>
      </c>
      <c r="C682" t="s">
        <v>214</v>
      </c>
      <c r="D682" t="s">
        <v>79</v>
      </c>
      <c r="E682">
        <v>4</v>
      </c>
      <c r="F682">
        <v>33</v>
      </c>
      <c r="G682">
        <v>45</v>
      </c>
      <c r="I682">
        <v>45</v>
      </c>
      <c r="J682">
        <v>0.72</v>
      </c>
      <c r="K682">
        <v>8</v>
      </c>
      <c r="L682">
        <v>4</v>
      </c>
      <c r="M682" t="s">
        <v>80</v>
      </c>
      <c r="AR682">
        <v>4</v>
      </c>
      <c r="AS682">
        <v>3</v>
      </c>
      <c r="AT682">
        <v>2</v>
      </c>
      <c r="AU682">
        <v>4</v>
      </c>
      <c r="AV682">
        <v>3</v>
      </c>
      <c r="AW682">
        <v>1</v>
      </c>
      <c r="AX682">
        <v>2</v>
      </c>
      <c r="AY682">
        <v>0</v>
      </c>
      <c r="AZ682">
        <v>3</v>
      </c>
      <c r="BA682">
        <v>4</v>
      </c>
      <c r="BB682">
        <v>38867</v>
      </c>
      <c r="BC682">
        <v>42110</v>
      </c>
      <c r="BD682">
        <v>18577</v>
      </c>
      <c r="BE682">
        <v>35878</v>
      </c>
      <c r="BF682">
        <v>14112</v>
      </c>
      <c r="BH682">
        <v>8699</v>
      </c>
      <c r="BI682">
        <v>2889</v>
      </c>
      <c r="BJ682">
        <v>1773</v>
      </c>
      <c r="BK682">
        <v>1032</v>
      </c>
      <c r="BL682">
        <v>1455</v>
      </c>
      <c r="BM682">
        <v>1153</v>
      </c>
      <c r="BN682">
        <v>1409</v>
      </c>
      <c r="BO682">
        <v>798</v>
      </c>
      <c r="BP682">
        <v>1140</v>
      </c>
      <c r="BQ682">
        <v>1945</v>
      </c>
    </row>
    <row r="683" spans="1:69" x14ac:dyDescent="0.2">
      <c r="F683">
        <v>30</v>
      </c>
      <c r="G683">
        <v>42</v>
      </c>
      <c r="I683">
        <v>42</v>
      </c>
      <c r="M683" t="s">
        <v>81</v>
      </c>
      <c r="AH683">
        <v>1</v>
      </c>
      <c r="AI683">
        <v>2</v>
      </c>
      <c r="AJ683" t="s">
        <v>1357</v>
      </c>
      <c r="AK683" t="s">
        <v>1357</v>
      </c>
      <c r="AL683">
        <v>1</v>
      </c>
      <c r="AM683" t="s">
        <v>1357</v>
      </c>
      <c r="AN683" t="s">
        <v>1357</v>
      </c>
      <c r="AO683" t="s">
        <v>1357</v>
      </c>
      <c r="AP683">
        <v>1</v>
      </c>
      <c r="AQ683" t="s">
        <v>1357</v>
      </c>
    </row>
    <row r="684" spans="1:69" x14ac:dyDescent="0.2">
      <c r="F684">
        <v>12</v>
      </c>
      <c r="G684">
        <v>24</v>
      </c>
      <c r="I684">
        <v>24</v>
      </c>
      <c r="M684" t="s">
        <v>82</v>
      </c>
      <c r="AH684">
        <v>1</v>
      </c>
      <c r="AI684">
        <v>1</v>
      </c>
      <c r="AJ684" t="s">
        <v>1357</v>
      </c>
      <c r="AK684" t="s">
        <v>1357</v>
      </c>
      <c r="AL684">
        <v>1</v>
      </c>
      <c r="AM684" t="s">
        <v>1357</v>
      </c>
      <c r="AN684" t="s">
        <v>1357</v>
      </c>
      <c r="AO684" t="s">
        <v>1357</v>
      </c>
      <c r="AP684">
        <v>1</v>
      </c>
      <c r="AQ684" t="s">
        <v>1357</v>
      </c>
    </row>
    <row r="685" spans="1:69" x14ac:dyDescent="0.2">
      <c r="F685">
        <v>3</v>
      </c>
      <c r="G685">
        <v>15</v>
      </c>
      <c r="I685">
        <v>15</v>
      </c>
      <c r="M685" t="s">
        <v>83</v>
      </c>
      <c r="N685">
        <v>3</v>
      </c>
      <c r="O685">
        <v>1</v>
      </c>
      <c r="P685">
        <v>2</v>
      </c>
      <c r="Q685">
        <v>1</v>
      </c>
      <c r="R685">
        <v>2</v>
      </c>
      <c r="S685">
        <v>1</v>
      </c>
      <c r="T685">
        <v>1</v>
      </c>
      <c r="U685">
        <v>1</v>
      </c>
      <c r="V685">
        <v>3</v>
      </c>
      <c r="W685">
        <v>2</v>
      </c>
      <c r="X685">
        <v>1</v>
      </c>
      <c r="Y685">
        <v>3</v>
      </c>
      <c r="Z685">
        <v>1</v>
      </c>
      <c r="AA685">
        <v>2</v>
      </c>
      <c r="AB685">
        <v>1</v>
      </c>
      <c r="AC685">
        <v>3</v>
      </c>
      <c r="AD685">
        <v>4</v>
      </c>
      <c r="AE685">
        <v>1</v>
      </c>
      <c r="AF685">
        <v>3</v>
      </c>
      <c r="AG685">
        <v>1</v>
      </c>
    </row>
    <row r="686" spans="1:69" x14ac:dyDescent="0.2">
      <c r="F686">
        <v>27</v>
      </c>
      <c r="G686">
        <v>39</v>
      </c>
      <c r="I686">
        <v>39</v>
      </c>
      <c r="M686" t="s">
        <v>84</v>
      </c>
      <c r="N686">
        <v>4</v>
      </c>
      <c r="O686">
        <v>1</v>
      </c>
      <c r="P686">
        <v>3</v>
      </c>
      <c r="Q686">
        <v>1</v>
      </c>
      <c r="R686">
        <v>3</v>
      </c>
      <c r="S686">
        <v>1</v>
      </c>
      <c r="T686">
        <v>1</v>
      </c>
      <c r="U686">
        <v>1</v>
      </c>
      <c r="V686">
        <v>3</v>
      </c>
      <c r="W686">
        <v>2</v>
      </c>
      <c r="X686">
        <v>1</v>
      </c>
      <c r="Y686">
        <v>4</v>
      </c>
      <c r="Z686">
        <v>1</v>
      </c>
      <c r="AA686">
        <v>2</v>
      </c>
      <c r="AB686">
        <v>1</v>
      </c>
      <c r="AC686">
        <v>4</v>
      </c>
      <c r="AD686">
        <v>3</v>
      </c>
      <c r="AE686">
        <v>1</v>
      </c>
      <c r="AF686">
        <v>3</v>
      </c>
      <c r="AG686">
        <v>1</v>
      </c>
    </row>
    <row r="687" spans="1:69" x14ac:dyDescent="0.2">
      <c r="F687">
        <v>33</v>
      </c>
      <c r="G687">
        <v>45</v>
      </c>
      <c r="I687">
        <v>45</v>
      </c>
    </row>
    <row r="688" spans="1:69" x14ac:dyDescent="0.2">
      <c r="F688">
        <v>36</v>
      </c>
      <c r="G688">
        <v>48</v>
      </c>
      <c r="I688">
        <v>48</v>
      </c>
    </row>
    <row r="689" spans="1:59" x14ac:dyDescent="0.2">
      <c r="F689">
        <v>33</v>
      </c>
      <c r="G689">
        <v>45</v>
      </c>
      <c r="I689">
        <v>45</v>
      </c>
    </row>
    <row r="690" spans="1:59" x14ac:dyDescent="0.2">
      <c r="F690">
        <v>24</v>
      </c>
      <c r="G690">
        <v>36</v>
      </c>
      <c r="I690">
        <v>36</v>
      </c>
    </row>
    <row r="691" spans="1:59" x14ac:dyDescent="0.2">
      <c r="F691">
        <v>9</v>
      </c>
      <c r="G691">
        <v>21</v>
      </c>
      <c r="I691">
        <v>21</v>
      </c>
    </row>
    <row r="692" spans="1:59" x14ac:dyDescent="0.2">
      <c r="A692" t="s">
        <v>216</v>
      </c>
      <c r="B692" s="1" t="s">
        <v>217</v>
      </c>
      <c r="C692" t="s">
        <v>216</v>
      </c>
      <c r="D692" t="s">
        <v>89</v>
      </c>
      <c r="E692">
        <v>7</v>
      </c>
      <c r="F692">
        <v>36</v>
      </c>
      <c r="G692">
        <v>48</v>
      </c>
      <c r="H692">
        <v>18</v>
      </c>
      <c r="I692">
        <v>30</v>
      </c>
      <c r="J692">
        <v>0.51</v>
      </c>
      <c r="K692">
        <v>8</v>
      </c>
      <c r="L692">
        <v>1</v>
      </c>
      <c r="M692" t="s">
        <v>80</v>
      </c>
      <c r="AR692">
        <v>0</v>
      </c>
      <c r="AS692">
        <v>2</v>
      </c>
      <c r="AT692">
        <v>0</v>
      </c>
      <c r="AU692">
        <v>4</v>
      </c>
      <c r="AV692">
        <v>3</v>
      </c>
      <c r="AW692">
        <v>-1</v>
      </c>
      <c r="AX692">
        <v>1</v>
      </c>
      <c r="AY692">
        <v>4</v>
      </c>
      <c r="AZ692">
        <v>4</v>
      </c>
      <c r="BA692">
        <v>4</v>
      </c>
      <c r="BB692">
        <v>42561</v>
      </c>
      <c r="BC692">
        <v>50099</v>
      </c>
      <c r="BD692">
        <v>19697</v>
      </c>
      <c r="BE692">
        <v>27653</v>
      </c>
      <c r="BF692">
        <v>13969</v>
      </c>
      <c r="BG692">
        <v>32532</v>
      </c>
    </row>
    <row r="693" spans="1:59" x14ac:dyDescent="0.2">
      <c r="F693">
        <v>33</v>
      </c>
      <c r="G693">
        <v>45</v>
      </c>
      <c r="H693">
        <v>16</v>
      </c>
      <c r="I693">
        <v>29</v>
      </c>
      <c r="M693" t="s">
        <v>81</v>
      </c>
      <c r="AH693">
        <v>1</v>
      </c>
      <c r="AI693">
        <v>1</v>
      </c>
      <c r="AJ693" t="s">
        <v>1357</v>
      </c>
      <c r="AK693" t="s">
        <v>1357</v>
      </c>
      <c r="AL693">
        <v>1</v>
      </c>
      <c r="AM693" t="s">
        <v>1357</v>
      </c>
      <c r="AN693" t="s">
        <v>1357</v>
      </c>
      <c r="AO693" t="s">
        <v>1357</v>
      </c>
      <c r="AP693">
        <v>1</v>
      </c>
      <c r="AQ693" t="s">
        <v>1357</v>
      </c>
      <c r="BG693">
        <v>59503</v>
      </c>
    </row>
    <row r="694" spans="1:59" x14ac:dyDescent="0.2">
      <c r="F694">
        <v>24</v>
      </c>
      <c r="G694">
        <v>36</v>
      </c>
      <c r="H694">
        <v>12</v>
      </c>
      <c r="I694">
        <v>24</v>
      </c>
      <c r="M694" t="s">
        <v>82</v>
      </c>
      <c r="AH694">
        <v>1</v>
      </c>
      <c r="AI694">
        <v>2</v>
      </c>
      <c r="AJ694" t="s">
        <v>1357</v>
      </c>
      <c r="AK694" t="s">
        <v>1357</v>
      </c>
      <c r="AL694">
        <v>1</v>
      </c>
      <c r="AM694" t="s">
        <v>1357</v>
      </c>
      <c r="AN694" t="s">
        <v>1357</v>
      </c>
      <c r="AO694" t="s">
        <v>1357</v>
      </c>
      <c r="AP694">
        <v>1</v>
      </c>
      <c r="AQ694" t="s">
        <v>1357</v>
      </c>
      <c r="BG694">
        <v>12508</v>
      </c>
    </row>
    <row r="695" spans="1:59" x14ac:dyDescent="0.2">
      <c r="F695">
        <v>9</v>
      </c>
      <c r="G695">
        <v>21</v>
      </c>
      <c r="H695">
        <v>5</v>
      </c>
      <c r="I695">
        <v>16</v>
      </c>
      <c r="M695" t="s">
        <v>83</v>
      </c>
      <c r="N695">
        <v>4</v>
      </c>
      <c r="O695">
        <v>1</v>
      </c>
      <c r="P695">
        <v>3</v>
      </c>
      <c r="Q695">
        <v>1</v>
      </c>
      <c r="R695">
        <v>3</v>
      </c>
      <c r="S695">
        <v>1</v>
      </c>
      <c r="T695">
        <v>1</v>
      </c>
      <c r="U695">
        <v>1</v>
      </c>
      <c r="V695">
        <v>4</v>
      </c>
      <c r="W695">
        <v>4</v>
      </c>
      <c r="X695">
        <v>1</v>
      </c>
      <c r="Y695">
        <v>4</v>
      </c>
      <c r="Z695">
        <v>1</v>
      </c>
      <c r="AA695">
        <v>3</v>
      </c>
      <c r="AB695">
        <v>1</v>
      </c>
      <c r="AC695">
        <v>4</v>
      </c>
      <c r="AD695">
        <v>4</v>
      </c>
      <c r="AE695">
        <v>1</v>
      </c>
      <c r="AF695">
        <v>4</v>
      </c>
      <c r="AG695">
        <v>1</v>
      </c>
      <c r="BG695">
        <v>10122</v>
      </c>
    </row>
    <row r="696" spans="1:59" x14ac:dyDescent="0.2">
      <c r="F696">
        <v>33</v>
      </c>
      <c r="G696">
        <v>45</v>
      </c>
      <c r="H696">
        <v>15</v>
      </c>
      <c r="I696">
        <v>30</v>
      </c>
      <c r="M696" t="s">
        <v>84</v>
      </c>
      <c r="N696">
        <v>4</v>
      </c>
      <c r="O696">
        <v>1</v>
      </c>
      <c r="P696">
        <v>3</v>
      </c>
      <c r="Q696">
        <v>1</v>
      </c>
      <c r="R696">
        <v>3</v>
      </c>
      <c r="S696">
        <v>1</v>
      </c>
      <c r="T696">
        <v>1</v>
      </c>
      <c r="U696">
        <v>1</v>
      </c>
      <c r="V696">
        <v>3</v>
      </c>
      <c r="W696">
        <v>3</v>
      </c>
      <c r="X696">
        <v>1</v>
      </c>
      <c r="Y696">
        <v>4</v>
      </c>
      <c r="Z696">
        <v>1</v>
      </c>
      <c r="AA696">
        <v>4</v>
      </c>
      <c r="AB696">
        <v>1</v>
      </c>
      <c r="AC696">
        <v>4</v>
      </c>
      <c r="AD696">
        <v>4</v>
      </c>
      <c r="AE696">
        <v>1</v>
      </c>
      <c r="AF696">
        <v>4</v>
      </c>
      <c r="AG696">
        <v>1</v>
      </c>
      <c r="BG696">
        <v>8976</v>
      </c>
    </row>
    <row r="697" spans="1:59" x14ac:dyDescent="0.2">
      <c r="F697">
        <v>27</v>
      </c>
      <c r="G697">
        <v>39</v>
      </c>
      <c r="H697">
        <v>12</v>
      </c>
      <c r="I697">
        <v>27</v>
      </c>
      <c r="BG697">
        <v>9138</v>
      </c>
    </row>
    <row r="698" spans="1:59" x14ac:dyDescent="0.2">
      <c r="F698">
        <v>3</v>
      </c>
      <c r="G698">
        <v>15</v>
      </c>
      <c r="H698">
        <v>3</v>
      </c>
      <c r="I698">
        <v>12</v>
      </c>
      <c r="BG698">
        <v>7857</v>
      </c>
    </row>
    <row r="699" spans="1:59" x14ac:dyDescent="0.2">
      <c r="F699">
        <v>33</v>
      </c>
      <c r="G699">
        <v>45</v>
      </c>
      <c r="H699">
        <v>11</v>
      </c>
      <c r="I699">
        <v>34</v>
      </c>
      <c r="BG699">
        <v>6490</v>
      </c>
    </row>
    <row r="700" spans="1:59" x14ac:dyDescent="0.2">
      <c r="F700">
        <v>12</v>
      </c>
      <c r="G700">
        <v>24</v>
      </c>
      <c r="H700">
        <v>4</v>
      </c>
      <c r="I700">
        <v>20</v>
      </c>
      <c r="BG700">
        <v>6052</v>
      </c>
    </row>
    <row r="701" spans="1:59" x14ac:dyDescent="0.2">
      <c r="F701">
        <v>30</v>
      </c>
      <c r="G701">
        <v>42</v>
      </c>
      <c r="H701">
        <v>10</v>
      </c>
      <c r="I701">
        <v>32</v>
      </c>
      <c r="BG701">
        <v>7147</v>
      </c>
    </row>
    <row r="702" spans="1:59" x14ac:dyDescent="0.2">
      <c r="A702" t="s">
        <v>218</v>
      </c>
      <c r="B702" s="1" t="s">
        <v>219</v>
      </c>
      <c r="C702" t="s">
        <v>218</v>
      </c>
      <c r="D702" t="s">
        <v>89</v>
      </c>
      <c r="E702">
        <v>6</v>
      </c>
      <c r="F702">
        <v>36</v>
      </c>
      <c r="G702">
        <v>48</v>
      </c>
      <c r="H702">
        <v>24</v>
      </c>
      <c r="I702">
        <v>24</v>
      </c>
      <c r="J702">
        <v>0.37</v>
      </c>
      <c r="K702">
        <v>8</v>
      </c>
      <c r="L702">
        <v>2</v>
      </c>
      <c r="M702" t="s">
        <v>80</v>
      </c>
      <c r="AR702">
        <v>3</v>
      </c>
      <c r="AS702">
        <v>1</v>
      </c>
      <c r="AT702">
        <v>1</v>
      </c>
      <c r="AU702">
        <v>4</v>
      </c>
      <c r="AV702">
        <v>4</v>
      </c>
      <c r="AW702">
        <v>0</v>
      </c>
      <c r="AX702">
        <v>0</v>
      </c>
      <c r="AY702">
        <v>3</v>
      </c>
      <c r="AZ702">
        <v>3</v>
      </c>
      <c r="BA702">
        <v>2</v>
      </c>
      <c r="BB702">
        <v>51881</v>
      </c>
      <c r="BC702">
        <v>57165</v>
      </c>
      <c r="BD702">
        <v>35224</v>
      </c>
      <c r="BE702">
        <v>46737</v>
      </c>
      <c r="BF702">
        <v>28137</v>
      </c>
      <c r="BG702">
        <v>18967</v>
      </c>
    </row>
    <row r="703" spans="1:59" x14ac:dyDescent="0.2">
      <c r="F703">
        <v>33</v>
      </c>
      <c r="G703">
        <v>45</v>
      </c>
      <c r="H703">
        <v>22</v>
      </c>
      <c r="I703">
        <v>23</v>
      </c>
      <c r="M703" t="s">
        <v>81</v>
      </c>
      <c r="AH703">
        <v>2</v>
      </c>
      <c r="AI703">
        <v>2</v>
      </c>
      <c r="AJ703" t="s">
        <v>1358</v>
      </c>
      <c r="AK703" t="s">
        <v>1357</v>
      </c>
      <c r="AL703">
        <v>2</v>
      </c>
      <c r="AM703" t="s">
        <v>1357</v>
      </c>
      <c r="AN703" t="s">
        <v>1358</v>
      </c>
      <c r="AO703" t="s">
        <v>1358</v>
      </c>
      <c r="AP703">
        <v>1</v>
      </c>
      <c r="AQ703" t="s">
        <v>1357</v>
      </c>
      <c r="BG703">
        <v>9064</v>
      </c>
    </row>
    <row r="704" spans="1:59" x14ac:dyDescent="0.2">
      <c r="F704">
        <v>24</v>
      </c>
      <c r="G704">
        <v>36</v>
      </c>
      <c r="H704">
        <v>17</v>
      </c>
      <c r="I704">
        <v>19</v>
      </c>
      <c r="M704" t="s">
        <v>82</v>
      </c>
      <c r="AH704">
        <v>1</v>
      </c>
      <c r="AI704">
        <v>2</v>
      </c>
      <c r="AJ704" t="s">
        <v>1357</v>
      </c>
      <c r="AK704" t="s">
        <v>1358</v>
      </c>
      <c r="AL704">
        <v>2</v>
      </c>
      <c r="AM704" t="s">
        <v>1357</v>
      </c>
      <c r="AN704" t="s">
        <v>1357</v>
      </c>
      <c r="AO704" t="s">
        <v>1357</v>
      </c>
      <c r="AP704">
        <v>1</v>
      </c>
      <c r="AQ704" t="s">
        <v>1357</v>
      </c>
      <c r="BG704">
        <v>10062</v>
      </c>
    </row>
    <row r="705" spans="1:69" x14ac:dyDescent="0.2">
      <c r="F705">
        <v>9</v>
      </c>
      <c r="G705">
        <v>21</v>
      </c>
      <c r="H705">
        <v>10</v>
      </c>
      <c r="I705">
        <v>11</v>
      </c>
      <c r="M705" t="s">
        <v>83</v>
      </c>
      <c r="N705">
        <v>3</v>
      </c>
      <c r="O705">
        <v>1</v>
      </c>
      <c r="P705">
        <v>2</v>
      </c>
      <c r="Q705">
        <v>1</v>
      </c>
      <c r="R705">
        <v>2</v>
      </c>
      <c r="S705">
        <v>1</v>
      </c>
      <c r="T705">
        <v>1</v>
      </c>
      <c r="U705">
        <v>1</v>
      </c>
      <c r="V705">
        <v>3</v>
      </c>
      <c r="W705">
        <v>2</v>
      </c>
      <c r="X705">
        <v>1</v>
      </c>
      <c r="Y705">
        <v>4</v>
      </c>
      <c r="Z705">
        <v>1</v>
      </c>
      <c r="AA705">
        <v>3</v>
      </c>
      <c r="AB705">
        <v>1</v>
      </c>
      <c r="AC705">
        <v>4</v>
      </c>
      <c r="AD705">
        <v>4</v>
      </c>
      <c r="AE705">
        <v>1</v>
      </c>
      <c r="AF705">
        <v>3</v>
      </c>
      <c r="AG705">
        <v>3</v>
      </c>
      <c r="BG705">
        <v>6929</v>
      </c>
    </row>
    <row r="706" spans="1:69" x14ac:dyDescent="0.2">
      <c r="F706">
        <v>33</v>
      </c>
      <c r="G706">
        <v>45</v>
      </c>
      <c r="H706">
        <v>22</v>
      </c>
      <c r="I706">
        <v>23</v>
      </c>
      <c r="M706" t="s">
        <v>84</v>
      </c>
      <c r="N706">
        <v>4</v>
      </c>
      <c r="O706">
        <v>2</v>
      </c>
      <c r="P706">
        <v>1</v>
      </c>
      <c r="Q706">
        <v>2</v>
      </c>
      <c r="R706">
        <v>1</v>
      </c>
      <c r="S706">
        <v>1</v>
      </c>
      <c r="T706">
        <v>1</v>
      </c>
      <c r="U706">
        <v>2</v>
      </c>
      <c r="V706">
        <v>3</v>
      </c>
      <c r="W706">
        <v>3</v>
      </c>
      <c r="X706">
        <v>1</v>
      </c>
      <c r="Y706">
        <v>4</v>
      </c>
      <c r="Z706">
        <v>1</v>
      </c>
      <c r="AA706">
        <v>1</v>
      </c>
      <c r="AB706">
        <v>1</v>
      </c>
      <c r="AC706">
        <v>3</v>
      </c>
      <c r="AD706">
        <v>3</v>
      </c>
      <c r="AE706">
        <v>1</v>
      </c>
      <c r="AF706">
        <v>3</v>
      </c>
      <c r="AG706">
        <v>1</v>
      </c>
      <c r="BG706">
        <v>11155</v>
      </c>
    </row>
    <row r="707" spans="1:69" x14ac:dyDescent="0.2">
      <c r="F707">
        <v>27</v>
      </c>
      <c r="G707">
        <v>39</v>
      </c>
      <c r="H707">
        <v>18</v>
      </c>
      <c r="I707">
        <v>21</v>
      </c>
      <c r="BG707">
        <v>14371</v>
      </c>
    </row>
    <row r="708" spans="1:69" x14ac:dyDescent="0.2">
      <c r="F708">
        <v>3</v>
      </c>
      <c r="G708">
        <v>15</v>
      </c>
      <c r="H708">
        <v>5</v>
      </c>
      <c r="I708">
        <v>10</v>
      </c>
      <c r="BG708">
        <v>15622</v>
      </c>
    </row>
    <row r="709" spans="1:69" x14ac:dyDescent="0.2">
      <c r="F709">
        <v>33</v>
      </c>
      <c r="G709">
        <v>45</v>
      </c>
      <c r="H709">
        <v>22</v>
      </c>
      <c r="I709">
        <v>23</v>
      </c>
      <c r="BG709">
        <v>8414</v>
      </c>
    </row>
    <row r="710" spans="1:69" x14ac:dyDescent="0.2">
      <c r="F710">
        <v>12</v>
      </c>
      <c r="G710">
        <v>24</v>
      </c>
      <c r="H710">
        <v>12</v>
      </c>
      <c r="I710">
        <v>12</v>
      </c>
      <c r="BG710">
        <v>18822</v>
      </c>
    </row>
    <row r="711" spans="1:69" x14ac:dyDescent="0.2">
      <c r="F711">
        <v>30</v>
      </c>
      <c r="G711">
        <v>42</v>
      </c>
      <c r="H711">
        <v>21</v>
      </c>
      <c r="I711">
        <v>21</v>
      </c>
      <c r="BG711">
        <v>5679</v>
      </c>
    </row>
    <row r="712" spans="1:69" x14ac:dyDescent="0.2">
      <c r="A712" t="s">
        <v>220</v>
      </c>
      <c r="B712" s="1" t="s">
        <v>221</v>
      </c>
      <c r="C712" t="s">
        <v>220</v>
      </c>
      <c r="D712" t="s">
        <v>79</v>
      </c>
      <c r="E712">
        <v>4</v>
      </c>
      <c r="F712">
        <v>36</v>
      </c>
      <c r="G712">
        <v>48</v>
      </c>
      <c r="I712">
        <v>48</v>
      </c>
      <c r="J712">
        <v>0.72</v>
      </c>
      <c r="K712">
        <v>8</v>
      </c>
      <c r="L712">
        <v>4</v>
      </c>
      <c r="M712" t="s">
        <v>80</v>
      </c>
      <c r="AR712">
        <v>4</v>
      </c>
      <c r="AS712">
        <v>3</v>
      </c>
      <c r="AT712">
        <v>0</v>
      </c>
      <c r="AU712">
        <v>4</v>
      </c>
      <c r="AV712">
        <v>3</v>
      </c>
      <c r="AW712">
        <v>0</v>
      </c>
      <c r="AX712">
        <v>2</v>
      </c>
      <c r="AY712">
        <v>1</v>
      </c>
      <c r="AZ712">
        <v>4</v>
      </c>
      <c r="BA712">
        <v>3</v>
      </c>
      <c r="BB712">
        <v>44607</v>
      </c>
      <c r="BC712">
        <v>56569</v>
      </c>
      <c r="BD712">
        <v>26013</v>
      </c>
      <c r="BE712">
        <v>43006</v>
      </c>
      <c r="BF712">
        <v>14585</v>
      </c>
      <c r="BH712">
        <v>10308</v>
      </c>
      <c r="BI712">
        <v>6952</v>
      </c>
      <c r="BJ712">
        <v>4096</v>
      </c>
      <c r="BK712">
        <v>3336</v>
      </c>
      <c r="BL712">
        <v>11610</v>
      </c>
      <c r="BM712">
        <v>10323</v>
      </c>
      <c r="BN712">
        <v>8727</v>
      </c>
      <c r="BO712">
        <v>9143</v>
      </c>
      <c r="BP712">
        <v>12997</v>
      </c>
      <c r="BQ712">
        <v>4658</v>
      </c>
    </row>
    <row r="713" spans="1:69" x14ac:dyDescent="0.2">
      <c r="F713">
        <v>33</v>
      </c>
      <c r="G713">
        <v>45</v>
      </c>
      <c r="I713">
        <v>45</v>
      </c>
      <c r="M713" t="s">
        <v>81</v>
      </c>
      <c r="AH713">
        <v>2</v>
      </c>
      <c r="AI713">
        <v>2</v>
      </c>
      <c r="AJ713" t="s">
        <v>1357</v>
      </c>
      <c r="AK713" t="s">
        <v>1357</v>
      </c>
      <c r="AL713">
        <v>2</v>
      </c>
      <c r="AM713" t="s">
        <v>1357</v>
      </c>
      <c r="AN713" t="s">
        <v>1357</v>
      </c>
      <c r="AO713" t="s">
        <v>1357</v>
      </c>
      <c r="AP713">
        <v>1</v>
      </c>
      <c r="AQ713" t="s">
        <v>1357</v>
      </c>
    </row>
    <row r="714" spans="1:69" x14ac:dyDescent="0.2">
      <c r="F714">
        <v>24</v>
      </c>
      <c r="G714">
        <v>36</v>
      </c>
      <c r="I714">
        <v>36</v>
      </c>
      <c r="M714" t="s">
        <v>82</v>
      </c>
      <c r="AH714">
        <v>2</v>
      </c>
      <c r="AI714">
        <v>2</v>
      </c>
      <c r="AJ714" t="s">
        <v>1357</v>
      </c>
      <c r="AK714" t="s">
        <v>1357</v>
      </c>
      <c r="AL714">
        <v>1</v>
      </c>
      <c r="AM714" t="s">
        <v>1357</v>
      </c>
      <c r="AN714" t="s">
        <v>1357</v>
      </c>
      <c r="AO714" t="s">
        <v>1357</v>
      </c>
      <c r="AP714">
        <v>2</v>
      </c>
      <c r="AQ714" t="s">
        <v>1357</v>
      </c>
    </row>
    <row r="715" spans="1:69" x14ac:dyDescent="0.2">
      <c r="F715">
        <v>9</v>
      </c>
      <c r="G715">
        <v>21</v>
      </c>
      <c r="I715">
        <v>21</v>
      </c>
      <c r="M715" t="s">
        <v>83</v>
      </c>
      <c r="N715">
        <v>3</v>
      </c>
      <c r="O715">
        <v>1</v>
      </c>
      <c r="P715">
        <v>2</v>
      </c>
      <c r="Q715">
        <v>1</v>
      </c>
      <c r="R715">
        <v>2</v>
      </c>
      <c r="S715">
        <v>1</v>
      </c>
      <c r="T715">
        <v>1</v>
      </c>
      <c r="U715">
        <v>1</v>
      </c>
      <c r="V715">
        <v>3</v>
      </c>
      <c r="W715">
        <v>2</v>
      </c>
      <c r="X715">
        <v>2</v>
      </c>
      <c r="Y715">
        <v>3</v>
      </c>
      <c r="Z715">
        <v>1</v>
      </c>
      <c r="AA715">
        <v>2</v>
      </c>
      <c r="AB715">
        <v>2</v>
      </c>
      <c r="AC715">
        <v>3</v>
      </c>
      <c r="AD715">
        <v>2</v>
      </c>
      <c r="AE715">
        <v>1</v>
      </c>
      <c r="AF715">
        <v>2</v>
      </c>
      <c r="AG715">
        <v>1</v>
      </c>
    </row>
    <row r="716" spans="1:69" x14ac:dyDescent="0.2">
      <c r="F716">
        <v>33</v>
      </c>
      <c r="G716">
        <v>45</v>
      </c>
      <c r="I716">
        <v>45</v>
      </c>
      <c r="M716" t="s">
        <v>84</v>
      </c>
      <c r="N716">
        <v>3</v>
      </c>
      <c r="O716">
        <v>2</v>
      </c>
      <c r="P716">
        <v>2</v>
      </c>
      <c r="Q716">
        <v>1</v>
      </c>
      <c r="R716">
        <v>3</v>
      </c>
      <c r="S716">
        <v>1</v>
      </c>
      <c r="T716">
        <v>1</v>
      </c>
      <c r="U716">
        <v>1</v>
      </c>
      <c r="V716">
        <v>3</v>
      </c>
      <c r="W716">
        <v>2</v>
      </c>
      <c r="X716">
        <v>2</v>
      </c>
      <c r="Y716">
        <v>3</v>
      </c>
      <c r="Z716">
        <v>1</v>
      </c>
      <c r="AA716">
        <v>2</v>
      </c>
      <c r="AB716">
        <v>1</v>
      </c>
      <c r="AC716">
        <v>3</v>
      </c>
      <c r="AD716">
        <v>2</v>
      </c>
      <c r="AE716">
        <v>1</v>
      </c>
      <c r="AF716">
        <v>2</v>
      </c>
      <c r="AG716">
        <v>1</v>
      </c>
    </row>
    <row r="717" spans="1:69" x14ac:dyDescent="0.2">
      <c r="F717">
        <v>27</v>
      </c>
      <c r="G717">
        <v>39</v>
      </c>
      <c r="I717">
        <v>39</v>
      </c>
    </row>
    <row r="718" spans="1:69" x14ac:dyDescent="0.2">
      <c r="F718">
        <v>3</v>
      </c>
      <c r="G718">
        <v>15</v>
      </c>
      <c r="I718">
        <v>15</v>
      </c>
    </row>
    <row r="719" spans="1:69" x14ac:dyDescent="0.2">
      <c r="F719">
        <v>33</v>
      </c>
      <c r="G719">
        <v>45</v>
      </c>
      <c r="I719">
        <v>45</v>
      </c>
    </row>
    <row r="720" spans="1:69" x14ac:dyDescent="0.2">
      <c r="F720">
        <v>12</v>
      </c>
      <c r="G720">
        <v>24</v>
      </c>
      <c r="I720">
        <v>24</v>
      </c>
    </row>
    <row r="721" spans="1:69" x14ac:dyDescent="0.2">
      <c r="F721">
        <v>30</v>
      </c>
      <c r="G721">
        <v>42</v>
      </c>
      <c r="I721">
        <v>42</v>
      </c>
    </row>
    <row r="722" spans="1:69" x14ac:dyDescent="0.2">
      <c r="A722" t="s">
        <v>222</v>
      </c>
      <c r="B722" s="1" t="s">
        <v>223</v>
      </c>
      <c r="C722" t="s">
        <v>222</v>
      </c>
      <c r="D722" t="s">
        <v>79</v>
      </c>
      <c r="E722">
        <v>5</v>
      </c>
      <c r="F722">
        <v>33</v>
      </c>
      <c r="G722">
        <v>45</v>
      </c>
      <c r="I722">
        <v>45</v>
      </c>
      <c r="J722">
        <v>0.72</v>
      </c>
      <c r="K722">
        <v>8</v>
      </c>
      <c r="L722">
        <v>3</v>
      </c>
      <c r="M722" t="s">
        <v>80</v>
      </c>
      <c r="AR722">
        <v>4</v>
      </c>
      <c r="AS722">
        <v>4</v>
      </c>
      <c r="AT722">
        <v>3</v>
      </c>
      <c r="AU722">
        <v>4</v>
      </c>
      <c r="AV722">
        <v>4</v>
      </c>
      <c r="AW722">
        <v>2</v>
      </c>
      <c r="AX722">
        <v>4</v>
      </c>
      <c r="AY722">
        <v>5</v>
      </c>
      <c r="AZ722">
        <v>4</v>
      </c>
      <c r="BA722">
        <v>4</v>
      </c>
      <c r="BB722">
        <v>36314</v>
      </c>
      <c r="BC722">
        <v>44542</v>
      </c>
      <c r="BD722">
        <v>76350</v>
      </c>
      <c r="BE722">
        <v>32071</v>
      </c>
      <c r="BF722">
        <v>19213</v>
      </c>
      <c r="BH722">
        <v>26728</v>
      </c>
      <c r="BI722">
        <v>7905</v>
      </c>
      <c r="BJ722">
        <v>5851</v>
      </c>
      <c r="BK722">
        <v>4769</v>
      </c>
      <c r="BL722">
        <v>4194</v>
      </c>
      <c r="BM722">
        <v>3930</v>
      </c>
      <c r="BN722">
        <v>2270</v>
      </c>
      <c r="BO722">
        <v>2402</v>
      </c>
      <c r="BP722">
        <v>4061</v>
      </c>
      <c r="BQ722">
        <v>39052</v>
      </c>
    </row>
    <row r="723" spans="1:69" x14ac:dyDescent="0.2">
      <c r="F723">
        <v>30</v>
      </c>
      <c r="G723">
        <v>42</v>
      </c>
      <c r="I723">
        <v>42</v>
      </c>
      <c r="M723" t="s">
        <v>81</v>
      </c>
      <c r="AH723">
        <v>1</v>
      </c>
      <c r="AI723">
        <v>1</v>
      </c>
      <c r="AJ723" t="s">
        <v>1357</v>
      </c>
      <c r="AK723" t="s">
        <v>1357</v>
      </c>
      <c r="AL723">
        <v>1</v>
      </c>
      <c r="AM723" t="s">
        <v>1357</v>
      </c>
      <c r="AN723" t="s">
        <v>1357</v>
      </c>
      <c r="AO723" t="s">
        <v>1357</v>
      </c>
      <c r="AP723">
        <v>1</v>
      </c>
      <c r="AQ723" t="s">
        <v>1357</v>
      </c>
    </row>
    <row r="724" spans="1:69" x14ac:dyDescent="0.2">
      <c r="F724">
        <v>12</v>
      </c>
      <c r="G724">
        <v>24</v>
      </c>
      <c r="I724">
        <v>24</v>
      </c>
      <c r="M724" t="s">
        <v>82</v>
      </c>
      <c r="AH724">
        <v>1</v>
      </c>
      <c r="AI724">
        <v>1</v>
      </c>
      <c r="AJ724" t="s">
        <v>1357</v>
      </c>
      <c r="AK724" t="s">
        <v>1357</v>
      </c>
      <c r="AL724">
        <v>1</v>
      </c>
      <c r="AM724" t="s">
        <v>1357</v>
      </c>
      <c r="AN724" t="s">
        <v>1357</v>
      </c>
      <c r="AO724" t="s">
        <v>1357</v>
      </c>
      <c r="AP724">
        <v>1</v>
      </c>
      <c r="AQ724" t="s">
        <v>1357</v>
      </c>
    </row>
    <row r="725" spans="1:69" x14ac:dyDescent="0.2">
      <c r="F725">
        <v>3</v>
      </c>
      <c r="G725">
        <v>15</v>
      </c>
      <c r="I725">
        <v>15</v>
      </c>
      <c r="M725" t="s">
        <v>83</v>
      </c>
      <c r="N725">
        <v>3</v>
      </c>
      <c r="O725">
        <v>1</v>
      </c>
      <c r="P725">
        <v>2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2</v>
      </c>
      <c r="W725">
        <v>1</v>
      </c>
      <c r="X725">
        <v>1</v>
      </c>
      <c r="Y725">
        <v>3</v>
      </c>
      <c r="Z725">
        <v>1</v>
      </c>
      <c r="AA725">
        <v>4</v>
      </c>
      <c r="AB725">
        <v>1</v>
      </c>
      <c r="AC725">
        <v>2</v>
      </c>
      <c r="AD725">
        <v>4</v>
      </c>
      <c r="AE725">
        <v>1</v>
      </c>
      <c r="AF725">
        <v>1</v>
      </c>
      <c r="AG725">
        <v>1</v>
      </c>
    </row>
    <row r="726" spans="1:69" x14ac:dyDescent="0.2">
      <c r="F726">
        <v>27</v>
      </c>
      <c r="G726">
        <v>39</v>
      </c>
      <c r="I726">
        <v>39</v>
      </c>
      <c r="M726" t="s">
        <v>84</v>
      </c>
      <c r="N726">
        <v>3</v>
      </c>
      <c r="O726">
        <v>1</v>
      </c>
      <c r="P726">
        <v>2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2</v>
      </c>
      <c r="Z726">
        <v>1</v>
      </c>
      <c r="AA726">
        <v>1</v>
      </c>
      <c r="AB726">
        <v>1</v>
      </c>
      <c r="AC726">
        <v>2</v>
      </c>
      <c r="AD726">
        <v>2</v>
      </c>
      <c r="AE726">
        <v>1</v>
      </c>
      <c r="AF726">
        <v>2</v>
      </c>
      <c r="AG726">
        <v>1</v>
      </c>
    </row>
    <row r="727" spans="1:69" x14ac:dyDescent="0.2">
      <c r="F727">
        <v>33</v>
      </c>
      <c r="G727">
        <v>45</v>
      </c>
      <c r="I727">
        <v>45</v>
      </c>
    </row>
    <row r="728" spans="1:69" x14ac:dyDescent="0.2">
      <c r="F728">
        <v>36</v>
      </c>
      <c r="G728">
        <v>48</v>
      </c>
      <c r="I728">
        <v>48</v>
      </c>
    </row>
    <row r="729" spans="1:69" x14ac:dyDescent="0.2">
      <c r="F729">
        <v>33</v>
      </c>
      <c r="G729">
        <v>45</v>
      </c>
      <c r="I729">
        <v>45</v>
      </c>
    </row>
    <row r="730" spans="1:69" x14ac:dyDescent="0.2">
      <c r="F730">
        <v>24</v>
      </c>
      <c r="G730">
        <v>36</v>
      </c>
      <c r="I730">
        <v>36</v>
      </c>
    </row>
    <row r="731" spans="1:69" x14ac:dyDescent="0.2">
      <c r="F731">
        <v>9</v>
      </c>
      <c r="G731">
        <v>21</v>
      </c>
      <c r="I731">
        <v>21</v>
      </c>
    </row>
    <row r="732" spans="1:69" x14ac:dyDescent="0.2">
      <c r="A732" t="s">
        <v>224</v>
      </c>
      <c r="B732" s="1" t="s">
        <v>225</v>
      </c>
      <c r="C732" t="s">
        <v>224</v>
      </c>
      <c r="D732" t="s">
        <v>79</v>
      </c>
      <c r="E732">
        <v>3</v>
      </c>
      <c r="F732">
        <v>12</v>
      </c>
      <c r="G732">
        <v>24</v>
      </c>
      <c r="I732">
        <v>24</v>
      </c>
      <c r="J732">
        <v>0.72</v>
      </c>
      <c r="K732">
        <v>8</v>
      </c>
      <c r="L732">
        <v>5</v>
      </c>
      <c r="M732" t="s">
        <v>80</v>
      </c>
      <c r="AR732">
        <v>3</v>
      </c>
      <c r="AS732">
        <v>3</v>
      </c>
      <c r="AT732">
        <v>2</v>
      </c>
      <c r="AU732">
        <v>4</v>
      </c>
      <c r="AV732">
        <v>4</v>
      </c>
      <c r="AW732">
        <v>0</v>
      </c>
      <c r="AX732">
        <v>3</v>
      </c>
      <c r="AY732">
        <v>1</v>
      </c>
      <c r="AZ732">
        <v>4</v>
      </c>
      <c r="BA732">
        <v>5</v>
      </c>
      <c r="BB732">
        <v>35969</v>
      </c>
      <c r="BC732">
        <v>45322</v>
      </c>
      <c r="BD732">
        <v>19713</v>
      </c>
      <c r="BE732">
        <v>28151</v>
      </c>
      <c r="BF732">
        <v>16686</v>
      </c>
      <c r="BH732">
        <v>13009</v>
      </c>
      <c r="BI732">
        <v>6044</v>
      </c>
      <c r="BJ732">
        <v>4959</v>
      </c>
      <c r="BK732">
        <v>5804</v>
      </c>
      <c r="BL732">
        <v>5421</v>
      </c>
      <c r="BM732">
        <v>7660</v>
      </c>
      <c r="BN732">
        <v>4899</v>
      </c>
      <c r="BO732">
        <v>3695</v>
      </c>
      <c r="BP732">
        <v>2948</v>
      </c>
      <c r="BQ732">
        <v>6238</v>
      </c>
    </row>
    <row r="733" spans="1:69" x14ac:dyDescent="0.2">
      <c r="F733">
        <v>33</v>
      </c>
      <c r="G733">
        <v>45</v>
      </c>
      <c r="I733">
        <v>45</v>
      </c>
      <c r="M733" t="s">
        <v>81</v>
      </c>
      <c r="AH733">
        <v>1</v>
      </c>
      <c r="AI733">
        <v>1</v>
      </c>
      <c r="AJ733" t="s">
        <v>1357</v>
      </c>
      <c r="AK733" t="s">
        <v>1357</v>
      </c>
      <c r="AL733">
        <v>1</v>
      </c>
      <c r="AM733" t="s">
        <v>1357</v>
      </c>
      <c r="AN733" t="s">
        <v>1357</v>
      </c>
      <c r="AO733" t="s">
        <v>1357</v>
      </c>
      <c r="AP733">
        <v>1</v>
      </c>
      <c r="AQ733" t="s">
        <v>1357</v>
      </c>
    </row>
    <row r="734" spans="1:69" x14ac:dyDescent="0.2">
      <c r="F734">
        <v>30</v>
      </c>
      <c r="G734">
        <v>42</v>
      </c>
      <c r="I734">
        <v>42</v>
      </c>
      <c r="M734" t="s">
        <v>82</v>
      </c>
      <c r="AH734">
        <v>1</v>
      </c>
      <c r="AI734">
        <v>2</v>
      </c>
      <c r="AJ734" t="s">
        <v>1357</v>
      </c>
      <c r="AK734" t="s">
        <v>1357</v>
      </c>
      <c r="AL734">
        <v>2</v>
      </c>
      <c r="AM734" t="s">
        <v>1357</v>
      </c>
      <c r="AN734" t="s">
        <v>1357</v>
      </c>
      <c r="AO734" t="s">
        <v>1357</v>
      </c>
      <c r="AP734">
        <v>2</v>
      </c>
      <c r="AQ734" t="s">
        <v>1357</v>
      </c>
    </row>
    <row r="735" spans="1:69" x14ac:dyDescent="0.2">
      <c r="F735">
        <v>27</v>
      </c>
      <c r="G735">
        <v>39</v>
      </c>
      <c r="I735">
        <v>39</v>
      </c>
      <c r="M735" t="s">
        <v>83</v>
      </c>
      <c r="N735">
        <v>3</v>
      </c>
      <c r="O735">
        <v>1</v>
      </c>
      <c r="P735">
        <v>2</v>
      </c>
      <c r="Q735">
        <v>1</v>
      </c>
      <c r="R735">
        <v>3</v>
      </c>
      <c r="S735">
        <v>1</v>
      </c>
      <c r="T735">
        <v>1</v>
      </c>
      <c r="U735">
        <v>1</v>
      </c>
      <c r="V735">
        <v>3</v>
      </c>
      <c r="W735">
        <v>3</v>
      </c>
      <c r="X735">
        <v>1</v>
      </c>
      <c r="Y735">
        <v>3</v>
      </c>
      <c r="Z735">
        <v>1</v>
      </c>
      <c r="AA735">
        <v>2</v>
      </c>
      <c r="AB735">
        <v>1</v>
      </c>
      <c r="AC735">
        <v>3</v>
      </c>
      <c r="AD735">
        <v>4</v>
      </c>
      <c r="AE735">
        <v>1</v>
      </c>
      <c r="AF735">
        <v>3</v>
      </c>
      <c r="AG735">
        <v>1</v>
      </c>
    </row>
    <row r="736" spans="1:69" x14ac:dyDescent="0.2">
      <c r="F736">
        <v>3</v>
      </c>
      <c r="G736">
        <v>15</v>
      </c>
      <c r="I736">
        <v>15</v>
      </c>
      <c r="M736" t="s">
        <v>84</v>
      </c>
      <c r="N736">
        <v>4</v>
      </c>
      <c r="O736">
        <v>1</v>
      </c>
      <c r="P736">
        <v>4</v>
      </c>
      <c r="Q736">
        <v>1</v>
      </c>
      <c r="R736">
        <v>3</v>
      </c>
      <c r="S736">
        <v>1</v>
      </c>
      <c r="T736">
        <v>1</v>
      </c>
      <c r="U736">
        <v>1</v>
      </c>
      <c r="V736">
        <v>3</v>
      </c>
      <c r="W736">
        <v>3</v>
      </c>
      <c r="X736">
        <v>1</v>
      </c>
      <c r="Y736">
        <v>4</v>
      </c>
      <c r="Z736">
        <v>1</v>
      </c>
      <c r="AA736">
        <v>4</v>
      </c>
      <c r="AB736">
        <v>1</v>
      </c>
      <c r="AC736">
        <v>3</v>
      </c>
      <c r="AD736">
        <v>4</v>
      </c>
      <c r="AE736">
        <v>1</v>
      </c>
      <c r="AF736">
        <v>3</v>
      </c>
      <c r="AG736">
        <v>1</v>
      </c>
    </row>
    <row r="737" spans="1:69" x14ac:dyDescent="0.2">
      <c r="F737">
        <v>33</v>
      </c>
      <c r="G737">
        <v>45</v>
      </c>
      <c r="I737">
        <v>45</v>
      </c>
    </row>
    <row r="738" spans="1:69" x14ac:dyDescent="0.2">
      <c r="F738">
        <v>24</v>
      </c>
      <c r="G738">
        <v>36</v>
      </c>
      <c r="I738">
        <v>36</v>
      </c>
    </row>
    <row r="739" spans="1:69" x14ac:dyDescent="0.2">
      <c r="F739">
        <v>9</v>
      </c>
      <c r="G739">
        <v>21</v>
      </c>
      <c r="I739">
        <v>21</v>
      </c>
    </row>
    <row r="740" spans="1:69" x14ac:dyDescent="0.2">
      <c r="F740">
        <v>36</v>
      </c>
      <c r="G740">
        <v>48</v>
      </c>
      <c r="I740">
        <v>48</v>
      </c>
    </row>
    <row r="741" spans="1:69" x14ac:dyDescent="0.2">
      <c r="F741">
        <v>33</v>
      </c>
      <c r="G741">
        <v>45</v>
      </c>
      <c r="I741">
        <v>45</v>
      </c>
    </row>
    <row r="742" spans="1:69" x14ac:dyDescent="0.2">
      <c r="A742" t="s">
        <v>226</v>
      </c>
      <c r="B742" s="1" t="s">
        <v>227</v>
      </c>
      <c r="C742" t="s">
        <v>226</v>
      </c>
      <c r="D742" t="s">
        <v>79</v>
      </c>
      <c r="E742">
        <v>6</v>
      </c>
      <c r="F742">
        <v>36</v>
      </c>
      <c r="G742">
        <v>48</v>
      </c>
      <c r="I742">
        <v>48</v>
      </c>
      <c r="J742">
        <v>0.72</v>
      </c>
      <c r="K742">
        <v>8</v>
      </c>
      <c r="L742">
        <v>2</v>
      </c>
      <c r="M742" t="s">
        <v>80</v>
      </c>
      <c r="AR742">
        <v>3</v>
      </c>
      <c r="AS742">
        <v>0</v>
      </c>
      <c r="AT742">
        <v>0</v>
      </c>
      <c r="AU742">
        <v>2</v>
      </c>
      <c r="AV742">
        <v>3</v>
      </c>
      <c r="AW742">
        <v>0</v>
      </c>
      <c r="AX742">
        <v>0</v>
      </c>
      <c r="AY742">
        <v>1</v>
      </c>
      <c r="AZ742">
        <v>1</v>
      </c>
      <c r="BA742">
        <v>2</v>
      </c>
      <c r="BB742">
        <v>29021</v>
      </c>
      <c r="BC742">
        <v>31690</v>
      </c>
      <c r="BD742">
        <v>15325</v>
      </c>
      <c r="BE742">
        <v>24928</v>
      </c>
      <c r="BF742">
        <v>10454</v>
      </c>
      <c r="BH742">
        <v>11850</v>
      </c>
      <c r="BI742">
        <v>4627</v>
      </c>
      <c r="BJ742">
        <v>2225</v>
      </c>
      <c r="BK742">
        <v>2033</v>
      </c>
      <c r="BL742">
        <v>2182</v>
      </c>
      <c r="BM742">
        <v>3505</v>
      </c>
      <c r="BN742">
        <v>3465</v>
      </c>
      <c r="BO742">
        <v>3851</v>
      </c>
      <c r="BP742">
        <v>1150</v>
      </c>
      <c r="BQ742">
        <v>2009</v>
      </c>
    </row>
    <row r="743" spans="1:69" x14ac:dyDescent="0.2">
      <c r="F743">
        <v>33</v>
      </c>
      <c r="G743">
        <v>45</v>
      </c>
      <c r="I743">
        <v>45</v>
      </c>
      <c r="M743" t="s">
        <v>81</v>
      </c>
      <c r="AH743">
        <v>2</v>
      </c>
      <c r="AI743">
        <v>1</v>
      </c>
      <c r="AJ743" t="s">
        <v>1357</v>
      </c>
      <c r="AK743" t="s">
        <v>1357</v>
      </c>
      <c r="AL743">
        <v>1</v>
      </c>
      <c r="AM743" t="s">
        <v>1357</v>
      </c>
      <c r="AN743" t="s">
        <v>1357</v>
      </c>
      <c r="AO743" t="s">
        <v>1357</v>
      </c>
      <c r="AP743">
        <v>1</v>
      </c>
      <c r="AQ743" t="s">
        <v>1357</v>
      </c>
    </row>
    <row r="744" spans="1:69" x14ac:dyDescent="0.2">
      <c r="F744">
        <v>24</v>
      </c>
      <c r="G744">
        <v>36</v>
      </c>
      <c r="I744">
        <v>36</v>
      </c>
      <c r="M744" t="s">
        <v>82</v>
      </c>
      <c r="AH744">
        <v>2</v>
      </c>
      <c r="AI744">
        <v>1</v>
      </c>
      <c r="AJ744" t="s">
        <v>1357</v>
      </c>
      <c r="AK744" t="s">
        <v>1357</v>
      </c>
      <c r="AL744">
        <v>1</v>
      </c>
      <c r="AM744" t="s">
        <v>1357</v>
      </c>
      <c r="AN744" t="s">
        <v>1357</v>
      </c>
      <c r="AO744" t="s">
        <v>1357</v>
      </c>
      <c r="AP744">
        <v>1</v>
      </c>
      <c r="AQ744" t="s">
        <v>1357</v>
      </c>
    </row>
    <row r="745" spans="1:69" x14ac:dyDescent="0.2">
      <c r="F745">
        <v>9</v>
      </c>
      <c r="G745">
        <v>21</v>
      </c>
      <c r="I745">
        <v>21</v>
      </c>
      <c r="M745" t="s">
        <v>83</v>
      </c>
      <c r="N745">
        <v>3</v>
      </c>
      <c r="O745">
        <v>1</v>
      </c>
      <c r="P745">
        <v>1</v>
      </c>
      <c r="Q745">
        <v>1</v>
      </c>
      <c r="R745">
        <v>2</v>
      </c>
      <c r="S745">
        <v>1</v>
      </c>
      <c r="T745">
        <v>1</v>
      </c>
      <c r="U745">
        <v>1</v>
      </c>
      <c r="V745">
        <v>2</v>
      </c>
      <c r="W745">
        <v>1</v>
      </c>
      <c r="X745">
        <v>1</v>
      </c>
      <c r="Y745">
        <v>3</v>
      </c>
      <c r="Z745">
        <v>1</v>
      </c>
      <c r="AA745">
        <v>1</v>
      </c>
      <c r="AB745">
        <v>1</v>
      </c>
      <c r="AC745">
        <v>1</v>
      </c>
      <c r="AD745">
        <v>3</v>
      </c>
      <c r="AE745">
        <v>1</v>
      </c>
      <c r="AF745">
        <v>2</v>
      </c>
      <c r="AG745">
        <v>1</v>
      </c>
    </row>
    <row r="746" spans="1:69" x14ac:dyDescent="0.2">
      <c r="F746">
        <v>33</v>
      </c>
      <c r="G746">
        <v>45</v>
      </c>
      <c r="I746">
        <v>45</v>
      </c>
      <c r="M746" t="s">
        <v>84</v>
      </c>
      <c r="N746">
        <v>2</v>
      </c>
      <c r="O746">
        <v>1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3</v>
      </c>
      <c r="Z746">
        <v>1</v>
      </c>
      <c r="AA746">
        <v>1</v>
      </c>
      <c r="AB746">
        <v>1</v>
      </c>
      <c r="AC746">
        <v>1</v>
      </c>
      <c r="AD746">
        <v>3</v>
      </c>
      <c r="AE746">
        <v>1</v>
      </c>
      <c r="AF746">
        <v>2</v>
      </c>
      <c r="AG746">
        <v>1</v>
      </c>
    </row>
    <row r="747" spans="1:69" x14ac:dyDescent="0.2">
      <c r="F747">
        <v>27</v>
      </c>
      <c r="G747">
        <v>39</v>
      </c>
      <c r="I747">
        <v>39</v>
      </c>
    </row>
    <row r="748" spans="1:69" x14ac:dyDescent="0.2">
      <c r="F748">
        <v>3</v>
      </c>
      <c r="G748">
        <v>15</v>
      </c>
      <c r="I748">
        <v>15</v>
      </c>
    </row>
    <row r="749" spans="1:69" x14ac:dyDescent="0.2">
      <c r="F749">
        <v>33</v>
      </c>
      <c r="G749">
        <v>45</v>
      </c>
      <c r="I749">
        <v>45</v>
      </c>
    </row>
    <row r="750" spans="1:69" x14ac:dyDescent="0.2">
      <c r="F750">
        <v>12</v>
      </c>
      <c r="G750">
        <v>24</v>
      </c>
      <c r="I750">
        <v>24</v>
      </c>
    </row>
    <row r="751" spans="1:69" x14ac:dyDescent="0.2">
      <c r="F751">
        <v>30</v>
      </c>
      <c r="G751">
        <v>42</v>
      </c>
      <c r="I751">
        <v>42</v>
      </c>
    </row>
    <row r="752" spans="1:69" x14ac:dyDescent="0.2">
      <c r="A752" t="s">
        <v>228</v>
      </c>
      <c r="B752" s="1" t="s">
        <v>229</v>
      </c>
      <c r="C752" t="s">
        <v>228</v>
      </c>
      <c r="D752" t="s">
        <v>89</v>
      </c>
      <c r="E752">
        <v>2</v>
      </c>
      <c r="F752">
        <v>33</v>
      </c>
      <c r="G752">
        <v>45</v>
      </c>
      <c r="H752">
        <v>5</v>
      </c>
      <c r="I752">
        <v>40</v>
      </c>
      <c r="J752">
        <v>0.65</v>
      </c>
      <c r="K752">
        <v>8</v>
      </c>
      <c r="L752">
        <v>6</v>
      </c>
      <c r="M752" t="s">
        <v>80</v>
      </c>
      <c r="AR752">
        <v>3</v>
      </c>
      <c r="AS752">
        <v>2</v>
      </c>
      <c r="AT752">
        <v>1</v>
      </c>
      <c r="AU752">
        <v>4</v>
      </c>
      <c r="AV752">
        <v>3</v>
      </c>
      <c r="AW752">
        <v>0</v>
      </c>
      <c r="AX752">
        <v>4</v>
      </c>
      <c r="AY752">
        <v>0</v>
      </c>
      <c r="AZ752">
        <v>3</v>
      </c>
      <c r="BA752">
        <v>4</v>
      </c>
      <c r="BB752">
        <v>35234</v>
      </c>
      <c r="BC752">
        <v>36627</v>
      </c>
      <c r="BD752">
        <v>27942</v>
      </c>
      <c r="BE752">
        <v>30825</v>
      </c>
      <c r="BF752">
        <v>21995</v>
      </c>
      <c r="BG752">
        <v>14521</v>
      </c>
    </row>
    <row r="753" spans="1:69" x14ac:dyDescent="0.2">
      <c r="F753">
        <v>30</v>
      </c>
      <c r="G753">
        <v>42</v>
      </c>
      <c r="H753">
        <v>5</v>
      </c>
      <c r="I753">
        <v>37</v>
      </c>
      <c r="M753" t="s">
        <v>81</v>
      </c>
      <c r="AH753">
        <v>1</v>
      </c>
      <c r="AI753">
        <v>1</v>
      </c>
      <c r="AJ753" t="s">
        <v>1357</v>
      </c>
      <c r="AK753" t="s">
        <v>1357</v>
      </c>
      <c r="AL753">
        <v>1</v>
      </c>
      <c r="AM753" t="s">
        <v>1357</v>
      </c>
      <c r="AN753" t="s">
        <v>1357</v>
      </c>
      <c r="AO753" t="s">
        <v>1357</v>
      </c>
      <c r="AP753">
        <v>2</v>
      </c>
      <c r="AQ753" t="s">
        <v>1357</v>
      </c>
      <c r="BG753">
        <v>7087</v>
      </c>
    </row>
    <row r="754" spans="1:69" x14ac:dyDescent="0.2">
      <c r="F754">
        <v>12</v>
      </c>
      <c r="G754">
        <v>24</v>
      </c>
      <c r="H754">
        <v>1</v>
      </c>
      <c r="I754">
        <v>23</v>
      </c>
      <c r="M754" t="s">
        <v>82</v>
      </c>
      <c r="AH754">
        <v>3</v>
      </c>
      <c r="AI754">
        <v>2</v>
      </c>
      <c r="AJ754" t="s">
        <v>1357</v>
      </c>
      <c r="AK754" t="s">
        <v>1357</v>
      </c>
      <c r="AL754">
        <v>2</v>
      </c>
      <c r="AM754" t="s">
        <v>1357</v>
      </c>
      <c r="AN754" t="s">
        <v>1357</v>
      </c>
      <c r="AO754" t="s">
        <v>1357</v>
      </c>
      <c r="AP754">
        <v>2</v>
      </c>
      <c r="AQ754" t="s">
        <v>1357</v>
      </c>
      <c r="BG754">
        <v>4819</v>
      </c>
    </row>
    <row r="755" spans="1:69" x14ac:dyDescent="0.2">
      <c r="F755">
        <v>3</v>
      </c>
      <c r="G755">
        <v>15</v>
      </c>
      <c r="H755">
        <v>0</v>
      </c>
      <c r="I755">
        <v>15</v>
      </c>
      <c r="M755" t="s">
        <v>83</v>
      </c>
      <c r="N755">
        <v>4</v>
      </c>
      <c r="O755">
        <v>1</v>
      </c>
      <c r="P755">
        <v>3</v>
      </c>
      <c r="Q755">
        <v>1</v>
      </c>
      <c r="R755">
        <v>2</v>
      </c>
      <c r="S755">
        <v>1</v>
      </c>
      <c r="T755">
        <v>1</v>
      </c>
      <c r="U755">
        <v>1</v>
      </c>
      <c r="V755">
        <v>3</v>
      </c>
      <c r="W755">
        <v>1</v>
      </c>
      <c r="X755">
        <v>1</v>
      </c>
      <c r="Y755">
        <v>4</v>
      </c>
      <c r="Z755">
        <v>1</v>
      </c>
      <c r="AA755">
        <v>1</v>
      </c>
      <c r="AB755">
        <v>1</v>
      </c>
      <c r="AC755">
        <v>2</v>
      </c>
      <c r="AD755">
        <v>3</v>
      </c>
      <c r="AE755">
        <v>1</v>
      </c>
      <c r="AF755">
        <v>2</v>
      </c>
      <c r="AG755">
        <v>1</v>
      </c>
      <c r="BG755">
        <v>5873</v>
      </c>
    </row>
    <row r="756" spans="1:69" x14ac:dyDescent="0.2">
      <c r="F756">
        <v>27</v>
      </c>
      <c r="G756">
        <v>39</v>
      </c>
      <c r="H756">
        <v>5</v>
      </c>
      <c r="I756">
        <v>34</v>
      </c>
      <c r="M756" t="s">
        <v>84</v>
      </c>
      <c r="N756">
        <v>4</v>
      </c>
      <c r="O756">
        <v>1</v>
      </c>
      <c r="P756">
        <v>3</v>
      </c>
      <c r="Q756">
        <v>1</v>
      </c>
      <c r="R756">
        <v>2</v>
      </c>
      <c r="S756">
        <v>2</v>
      </c>
      <c r="T756">
        <v>1</v>
      </c>
      <c r="U756">
        <v>1</v>
      </c>
      <c r="V756">
        <v>3</v>
      </c>
      <c r="W756">
        <v>1</v>
      </c>
      <c r="X756">
        <v>1</v>
      </c>
      <c r="Y756">
        <v>4</v>
      </c>
      <c r="Z756">
        <v>1</v>
      </c>
      <c r="AA756">
        <v>2</v>
      </c>
      <c r="AB756">
        <v>1</v>
      </c>
      <c r="AC756">
        <v>3</v>
      </c>
      <c r="AD756">
        <v>3</v>
      </c>
      <c r="AE756">
        <v>1</v>
      </c>
      <c r="AF756">
        <v>2</v>
      </c>
      <c r="AG756">
        <v>1</v>
      </c>
      <c r="BG756">
        <v>4687</v>
      </c>
    </row>
    <row r="757" spans="1:69" x14ac:dyDescent="0.2">
      <c r="F757">
        <v>33</v>
      </c>
      <c r="G757">
        <v>45</v>
      </c>
      <c r="H757">
        <v>5</v>
      </c>
      <c r="I757">
        <v>40</v>
      </c>
      <c r="BG757">
        <v>3447</v>
      </c>
    </row>
    <row r="758" spans="1:69" x14ac:dyDescent="0.2">
      <c r="F758">
        <v>36</v>
      </c>
      <c r="G758">
        <v>48</v>
      </c>
      <c r="H758">
        <v>6</v>
      </c>
      <c r="I758">
        <v>42</v>
      </c>
      <c r="BG758">
        <v>3351</v>
      </c>
    </row>
    <row r="759" spans="1:69" x14ac:dyDescent="0.2">
      <c r="F759">
        <v>33</v>
      </c>
      <c r="G759">
        <v>45</v>
      </c>
      <c r="H759">
        <v>6</v>
      </c>
      <c r="I759">
        <v>39</v>
      </c>
      <c r="BG759">
        <v>7811</v>
      </c>
    </row>
    <row r="760" spans="1:69" x14ac:dyDescent="0.2">
      <c r="F760">
        <v>24</v>
      </c>
      <c r="G760">
        <v>36</v>
      </c>
      <c r="H760">
        <v>3</v>
      </c>
      <c r="I760">
        <v>33</v>
      </c>
      <c r="BG760">
        <v>3194</v>
      </c>
    </row>
    <row r="761" spans="1:69" x14ac:dyDescent="0.2">
      <c r="F761">
        <v>9</v>
      </c>
      <c r="G761">
        <v>21</v>
      </c>
      <c r="H761">
        <v>1</v>
      </c>
      <c r="I761">
        <v>20</v>
      </c>
      <c r="BG761">
        <v>3939</v>
      </c>
    </row>
    <row r="762" spans="1:69" x14ac:dyDescent="0.2">
      <c r="A762" t="s">
        <v>230</v>
      </c>
      <c r="B762" s="1" t="s">
        <v>231</v>
      </c>
      <c r="C762" t="s">
        <v>230</v>
      </c>
      <c r="D762" t="s">
        <v>79</v>
      </c>
      <c r="E762">
        <v>3</v>
      </c>
      <c r="F762">
        <v>33</v>
      </c>
      <c r="G762">
        <v>45</v>
      </c>
      <c r="I762">
        <v>45</v>
      </c>
      <c r="J762">
        <v>0.72</v>
      </c>
      <c r="K762">
        <v>8</v>
      </c>
      <c r="L762">
        <v>5</v>
      </c>
      <c r="M762" t="s">
        <v>80</v>
      </c>
      <c r="AR762">
        <v>5</v>
      </c>
      <c r="AS762">
        <v>4</v>
      </c>
      <c r="AT762">
        <v>2</v>
      </c>
      <c r="AU762">
        <v>4</v>
      </c>
      <c r="AV762">
        <v>4</v>
      </c>
      <c r="AW762">
        <v>4</v>
      </c>
      <c r="AX762">
        <v>4</v>
      </c>
      <c r="AY762">
        <v>5</v>
      </c>
      <c r="AZ762">
        <v>5</v>
      </c>
      <c r="BA762">
        <v>4</v>
      </c>
      <c r="BB762">
        <v>32250</v>
      </c>
      <c r="BC762">
        <v>36755</v>
      </c>
      <c r="BD762">
        <v>21732</v>
      </c>
      <c r="BE762">
        <v>39504</v>
      </c>
      <c r="BF762">
        <v>26043</v>
      </c>
      <c r="BH762">
        <v>12737</v>
      </c>
      <c r="BI762">
        <v>3751</v>
      </c>
      <c r="BJ762">
        <v>4467</v>
      </c>
      <c r="BK762">
        <v>2239</v>
      </c>
      <c r="BL762">
        <v>11710</v>
      </c>
      <c r="BM762">
        <v>2401</v>
      </c>
      <c r="BN762">
        <v>5382</v>
      </c>
      <c r="BO762">
        <v>5155</v>
      </c>
      <c r="BP762">
        <v>9441</v>
      </c>
      <c r="BQ762">
        <v>1904</v>
      </c>
    </row>
    <row r="763" spans="1:69" x14ac:dyDescent="0.2">
      <c r="F763">
        <v>30</v>
      </c>
      <c r="G763">
        <v>42</v>
      </c>
      <c r="I763">
        <v>42</v>
      </c>
      <c r="M763" t="s">
        <v>81</v>
      </c>
      <c r="AH763">
        <v>2</v>
      </c>
      <c r="AI763">
        <v>2</v>
      </c>
      <c r="AJ763" t="s">
        <v>1357</v>
      </c>
      <c r="AK763" t="s">
        <v>1357</v>
      </c>
      <c r="AL763">
        <v>1</v>
      </c>
      <c r="AM763" t="s">
        <v>1357</v>
      </c>
      <c r="AN763" t="s">
        <v>1357</v>
      </c>
      <c r="AO763" t="s">
        <v>1357</v>
      </c>
      <c r="AP763">
        <v>1</v>
      </c>
      <c r="AQ763" t="s">
        <v>1357</v>
      </c>
    </row>
    <row r="764" spans="1:69" x14ac:dyDescent="0.2">
      <c r="F764">
        <v>12</v>
      </c>
      <c r="G764">
        <v>24</v>
      </c>
      <c r="I764">
        <v>24</v>
      </c>
      <c r="M764" t="s">
        <v>82</v>
      </c>
      <c r="AH764">
        <v>1</v>
      </c>
      <c r="AI764">
        <v>1</v>
      </c>
      <c r="AJ764" t="s">
        <v>1357</v>
      </c>
      <c r="AK764" t="s">
        <v>1357</v>
      </c>
      <c r="AL764">
        <v>1</v>
      </c>
      <c r="AM764" t="s">
        <v>1357</v>
      </c>
      <c r="AN764" t="s">
        <v>1357</v>
      </c>
      <c r="AO764" t="s">
        <v>1357</v>
      </c>
      <c r="AP764">
        <v>1</v>
      </c>
      <c r="AQ764" t="s">
        <v>1357</v>
      </c>
    </row>
    <row r="765" spans="1:69" x14ac:dyDescent="0.2">
      <c r="F765">
        <v>3</v>
      </c>
      <c r="G765">
        <v>15</v>
      </c>
      <c r="I765">
        <v>15</v>
      </c>
      <c r="M765" t="s">
        <v>83</v>
      </c>
      <c r="N765">
        <v>4</v>
      </c>
      <c r="O765">
        <v>1</v>
      </c>
      <c r="P765">
        <v>5</v>
      </c>
      <c r="Q765">
        <v>1</v>
      </c>
      <c r="R765">
        <v>4</v>
      </c>
      <c r="S765">
        <v>1</v>
      </c>
      <c r="T765">
        <v>1</v>
      </c>
      <c r="U765">
        <v>1</v>
      </c>
      <c r="V765">
        <v>5</v>
      </c>
      <c r="W765">
        <v>5</v>
      </c>
      <c r="X765">
        <v>1</v>
      </c>
      <c r="Y765">
        <v>4</v>
      </c>
      <c r="Z765">
        <v>1</v>
      </c>
      <c r="AA765">
        <v>4</v>
      </c>
      <c r="AB765">
        <v>1</v>
      </c>
      <c r="AC765">
        <v>5</v>
      </c>
      <c r="AD765">
        <v>5</v>
      </c>
      <c r="AE765">
        <v>1</v>
      </c>
      <c r="AF765">
        <v>4</v>
      </c>
      <c r="AG765">
        <v>1</v>
      </c>
    </row>
    <row r="766" spans="1:69" x14ac:dyDescent="0.2">
      <c r="F766">
        <v>27</v>
      </c>
      <c r="G766">
        <v>39</v>
      </c>
      <c r="I766">
        <v>39</v>
      </c>
      <c r="M766" t="s">
        <v>84</v>
      </c>
      <c r="N766">
        <v>5</v>
      </c>
      <c r="O766">
        <v>1</v>
      </c>
      <c r="P766">
        <v>5</v>
      </c>
      <c r="Q766">
        <v>1</v>
      </c>
      <c r="R766">
        <v>5</v>
      </c>
      <c r="S766">
        <v>1</v>
      </c>
      <c r="T766">
        <v>1</v>
      </c>
      <c r="U766">
        <v>1</v>
      </c>
      <c r="V766">
        <v>5</v>
      </c>
      <c r="W766">
        <v>5</v>
      </c>
      <c r="X766">
        <v>1</v>
      </c>
      <c r="Y766">
        <v>5</v>
      </c>
      <c r="Z766">
        <v>1</v>
      </c>
      <c r="AA766">
        <v>5</v>
      </c>
      <c r="AB766">
        <v>1</v>
      </c>
      <c r="AC766">
        <v>4</v>
      </c>
      <c r="AD766">
        <v>4</v>
      </c>
      <c r="AE766">
        <v>1</v>
      </c>
      <c r="AF766">
        <v>5</v>
      </c>
      <c r="AG766">
        <v>1</v>
      </c>
    </row>
    <row r="767" spans="1:69" x14ac:dyDescent="0.2">
      <c r="F767">
        <v>33</v>
      </c>
      <c r="G767">
        <v>45</v>
      </c>
      <c r="I767">
        <v>45</v>
      </c>
    </row>
    <row r="768" spans="1:69" x14ac:dyDescent="0.2">
      <c r="F768">
        <v>36</v>
      </c>
      <c r="G768">
        <v>48</v>
      </c>
      <c r="I768">
        <v>48</v>
      </c>
    </row>
    <row r="769" spans="1:69" x14ac:dyDescent="0.2">
      <c r="F769">
        <v>33</v>
      </c>
      <c r="G769">
        <v>45</v>
      </c>
      <c r="I769">
        <v>45</v>
      </c>
    </row>
    <row r="770" spans="1:69" x14ac:dyDescent="0.2">
      <c r="F770">
        <v>24</v>
      </c>
      <c r="G770">
        <v>36</v>
      </c>
      <c r="I770">
        <v>36</v>
      </c>
    </row>
    <row r="771" spans="1:69" x14ac:dyDescent="0.2">
      <c r="F771">
        <v>9</v>
      </c>
      <c r="G771">
        <v>21</v>
      </c>
      <c r="I771">
        <v>21</v>
      </c>
    </row>
    <row r="772" spans="1:69" x14ac:dyDescent="0.2">
      <c r="A772" t="s">
        <v>232</v>
      </c>
      <c r="B772" s="1" t="s">
        <v>233</v>
      </c>
      <c r="C772" t="s">
        <v>232</v>
      </c>
      <c r="D772" t="s">
        <v>89</v>
      </c>
      <c r="E772">
        <v>10</v>
      </c>
      <c r="F772">
        <v>12</v>
      </c>
      <c r="G772">
        <v>24</v>
      </c>
      <c r="H772">
        <v>24</v>
      </c>
      <c r="I772">
        <v>0</v>
      </c>
      <c r="J772" t="s">
        <v>234</v>
      </c>
      <c r="K772">
        <v>8</v>
      </c>
      <c r="L772">
        <v>-2</v>
      </c>
      <c r="M772" t="s">
        <v>80</v>
      </c>
      <c r="AR772">
        <v>2</v>
      </c>
      <c r="AS772">
        <v>2</v>
      </c>
      <c r="AT772">
        <v>2</v>
      </c>
      <c r="AU772">
        <v>2</v>
      </c>
      <c r="AV772">
        <v>4</v>
      </c>
      <c r="AW772">
        <v>3</v>
      </c>
      <c r="AX772">
        <v>4</v>
      </c>
      <c r="AY772">
        <v>3</v>
      </c>
      <c r="AZ772">
        <v>3</v>
      </c>
      <c r="BA772">
        <v>4</v>
      </c>
      <c r="BB772">
        <v>50011</v>
      </c>
      <c r="BC772">
        <v>40193</v>
      </c>
      <c r="BD772">
        <v>21499</v>
      </c>
      <c r="BE772">
        <v>35416</v>
      </c>
      <c r="BF772">
        <v>16738</v>
      </c>
      <c r="BG772">
        <v>31414</v>
      </c>
    </row>
    <row r="773" spans="1:69" x14ac:dyDescent="0.2">
      <c r="F773">
        <v>33</v>
      </c>
      <c r="G773">
        <v>45</v>
      </c>
      <c r="H773">
        <v>45</v>
      </c>
      <c r="I773">
        <v>0</v>
      </c>
      <c r="M773" t="s">
        <v>81</v>
      </c>
      <c r="AH773">
        <v>3</v>
      </c>
      <c r="AI773">
        <v>3</v>
      </c>
      <c r="AJ773" t="s">
        <v>1355</v>
      </c>
      <c r="AK773" t="s">
        <v>1358</v>
      </c>
      <c r="AL773">
        <v>3</v>
      </c>
      <c r="AM773" t="s">
        <v>1358</v>
      </c>
      <c r="AN773" t="s">
        <v>1358</v>
      </c>
      <c r="AO773" t="s">
        <v>1358</v>
      </c>
      <c r="AP773">
        <v>3</v>
      </c>
      <c r="AQ773" t="s">
        <v>1358</v>
      </c>
      <c r="BG773">
        <v>11690</v>
      </c>
    </row>
    <row r="774" spans="1:69" x14ac:dyDescent="0.2">
      <c r="F774">
        <v>30</v>
      </c>
      <c r="G774">
        <v>42</v>
      </c>
      <c r="H774">
        <v>42</v>
      </c>
      <c r="I774">
        <v>0</v>
      </c>
      <c r="M774" t="s">
        <v>82</v>
      </c>
      <c r="AH774">
        <v>3</v>
      </c>
      <c r="AI774">
        <v>3</v>
      </c>
      <c r="AJ774" t="s">
        <v>1355</v>
      </c>
      <c r="AK774" t="s">
        <v>1358</v>
      </c>
      <c r="AL774">
        <v>3</v>
      </c>
      <c r="AM774" t="s">
        <v>1358</v>
      </c>
      <c r="AN774" t="s">
        <v>1358</v>
      </c>
      <c r="AO774" t="s">
        <v>1358</v>
      </c>
      <c r="AP774">
        <v>3</v>
      </c>
      <c r="AQ774" t="s">
        <v>1357</v>
      </c>
      <c r="BG774">
        <v>8812</v>
      </c>
    </row>
    <row r="775" spans="1:69" x14ac:dyDescent="0.2">
      <c r="F775">
        <v>27</v>
      </c>
      <c r="G775">
        <v>39</v>
      </c>
      <c r="H775">
        <v>39</v>
      </c>
      <c r="I775">
        <v>0</v>
      </c>
      <c r="M775" t="s">
        <v>83</v>
      </c>
      <c r="N775">
        <v>2</v>
      </c>
      <c r="O775">
        <v>1</v>
      </c>
      <c r="P775">
        <v>1</v>
      </c>
      <c r="Q775">
        <v>2</v>
      </c>
      <c r="R775">
        <v>1</v>
      </c>
      <c r="S775">
        <v>2</v>
      </c>
      <c r="T775">
        <v>1</v>
      </c>
      <c r="U775">
        <v>2</v>
      </c>
      <c r="V775">
        <v>1</v>
      </c>
      <c r="W775">
        <v>1</v>
      </c>
      <c r="X775">
        <v>3</v>
      </c>
      <c r="Y775">
        <v>2</v>
      </c>
      <c r="Z775">
        <v>2</v>
      </c>
      <c r="AA775">
        <v>1</v>
      </c>
      <c r="AB775">
        <v>1</v>
      </c>
      <c r="AC775">
        <v>2</v>
      </c>
      <c r="AD775">
        <v>2</v>
      </c>
      <c r="AE775">
        <v>2</v>
      </c>
      <c r="AF775">
        <v>2</v>
      </c>
      <c r="AG775">
        <v>2</v>
      </c>
      <c r="BG775">
        <v>6544</v>
      </c>
    </row>
    <row r="776" spans="1:69" x14ac:dyDescent="0.2">
      <c r="F776">
        <v>3</v>
      </c>
      <c r="G776">
        <v>15</v>
      </c>
      <c r="H776">
        <v>15</v>
      </c>
      <c r="I776">
        <v>0</v>
      </c>
      <c r="M776" t="s">
        <v>84</v>
      </c>
      <c r="N776">
        <v>2</v>
      </c>
      <c r="O776">
        <v>1</v>
      </c>
      <c r="P776">
        <v>1</v>
      </c>
      <c r="Q776">
        <v>2</v>
      </c>
      <c r="R776">
        <v>1</v>
      </c>
      <c r="S776">
        <v>2</v>
      </c>
      <c r="T776">
        <v>1</v>
      </c>
      <c r="U776">
        <v>2</v>
      </c>
      <c r="V776">
        <v>1</v>
      </c>
      <c r="W776">
        <v>1</v>
      </c>
      <c r="X776">
        <v>3</v>
      </c>
      <c r="Y776">
        <v>2</v>
      </c>
      <c r="Z776">
        <v>2</v>
      </c>
      <c r="AA776">
        <v>1</v>
      </c>
      <c r="AB776">
        <v>1</v>
      </c>
      <c r="AC776">
        <v>2</v>
      </c>
      <c r="AD776">
        <v>2</v>
      </c>
      <c r="AE776">
        <v>2</v>
      </c>
      <c r="AF776">
        <v>2</v>
      </c>
      <c r="AG776">
        <v>2</v>
      </c>
      <c r="BG776">
        <v>5635</v>
      </c>
    </row>
    <row r="777" spans="1:69" x14ac:dyDescent="0.2">
      <c r="F777">
        <v>33</v>
      </c>
      <c r="G777">
        <v>45</v>
      </c>
      <c r="H777">
        <v>45</v>
      </c>
      <c r="I777">
        <v>0</v>
      </c>
      <c r="BG777">
        <v>7641</v>
      </c>
    </row>
    <row r="778" spans="1:69" x14ac:dyDescent="0.2">
      <c r="F778">
        <v>24</v>
      </c>
      <c r="G778">
        <v>36</v>
      </c>
      <c r="H778">
        <v>36</v>
      </c>
      <c r="I778">
        <v>0</v>
      </c>
      <c r="BG778">
        <v>3776</v>
      </c>
    </row>
    <row r="779" spans="1:69" x14ac:dyDescent="0.2">
      <c r="F779">
        <v>9</v>
      </c>
      <c r="G779">
        <v>21</v>
      </c>
      <c r="H779">
        <v>21</v>
      </c>
      <c r="I779">
        <v>0</v>
      </c>
      <c r="BG779">
        <v>3909</v>
      </c>
    </row>
    <row r="780" spans="1:69" x14ac:dyDescent="0.2">
      <c r="F780">
        <v>36</v>
      </c>
      <c r="G780">
        <v>48</v>
      </c>
      <c r="H780">
        <v>48</v>
      </c>
      <c r="I780">
        <v>0</v>
      </c>
      <c r="BG780">
        <v>3832</v>
      </c>
    </row>
    <row r="781" spans="1:69" x14ac:dyDescent="0.2">
      <c r="F781">
        <v>33</v>
      </c>
      <c r="G781">
        <v>45</v>
      </c>
      <c r="H781">
        <v>45</v>
      </c>
      <c r="I781">
        <v>0</v>
      </c>
      <c r="BG781">
        <v>3690</v>
      </c>
    </row>
    <row r="782" spans="1:69" x14ac:dyDescent="0.2">
      <c r="A782" t="s">
        <v>235</v>
      </c>
      <c r="B782" s="1" t="s">
        <v>236</v>
      </c>
      <c r="C782" t="s">
        <v>235</v>
      </c>
      <c r="D782" t="s">
        <v>79</v>
      </c>
      <c r="E782">
        <v>6</v>
      </c>
      <c r="F782">
        <v>36</v>
      </c>
      <c r="G782">
        <v>48</v>
      </c>
      <c r="I782">
        <v>48</v>
      </c>
      <c r="J782">
        <v>0.72</v>
      </c>
      <c r="K782">
        <v>8</v>
      </c>
      <c r="L782">
        <v>2</v>
      </c>
      <c r="M782" t="s">
        <v>80</v>
      </c>
      <c r="AR782">
        <v>2</v>
      </c>
      <c r="AS782">
        <v>2</v>
      </c>
      <c r="AT782">
        <v>1</v>
      </c>
      <c r="AU782">
        <v>3</v>
      </c>
      <c r="AV782">
        <v>3</v>
      </c>
      <c r="AW782">
        <v>2</v>
      </c>
      <c r="AX782">
        <v>3</v>
      </c>
      <c r="AY782">
        <v>4</v>
      </c>
      <c r="AZ782">
        <v>3</v>
      </c>
      <c r="BA782">
        <v>3</v>
      </c>
      <c r="BB782">
        <v>25194</v>
      </c>
      <c r="BC782">
        <v>37626</v>
      </c>
      <c r="BD782">
        <v>20694</v>
      </c>
      <c r="BE782">
        <v>34746</v>
      </c>
      <c r="BF782">
        <v>22605</v>
      </c>
      <c r="BH782">
        <v>16022</v>
      </c>
      <c r="BI782">
        <v>10530</v>
      </c>
      <c r="BJ782">
        <v>6240</v>
      </c>
      <c r="BK782">
        <v>3326</v>
      </c>
      <c r="BL782">
        <v>2258</v>
      </c>
      <c r="BM782">
        <v>1873</v>
      </c>
      <c r="BN782">
        <v>826</v>
      </c>
      <c r="BO782">
        <v>1482</v>
      </c>
      <c r="BP782">
        <v>956</v>
      </c>
      <c r="BQ782">
        <v>1180</v>
      </c>
    </row>
    <row r="783" spans="1:69" x14ac:dyDescent="0.2">
      <c r="F783">
        <v>33</v>
      </c>
      <c r="G783">
        <v>45</v>
      </c>
      <c r="I783">
        <v>45</v>
      </c>
      <c r="M783" t="s">
        <v>81</v>
      </c>
      <c r="AH783">
        <v>2</v>
      </c>
      <c r="AI783">
        <v>2</v>
      </c>
      <c r="AJ783" t="s">
        <v>1357</v>
      </c>
      <c r="AK783" t="s">
        <v>1357</v>
      </c>
      <c r="AL783">
        <v>1</v>
      </c>
      <c r="AM783" t="s">
        <v>1357</v>
      </c>
      <c r="AN783" t="s">
        <v>1358</v>
      </c>
      <c r="AO783" t="s">
        <v>1357</v>
      </c>
      <c r="AP783">
        <v>2</v>
      </c>
      <c r="AQ783" t="s">
        <v>1358</v>
      </c>
    </row>
    <row r="784" spans="1:69" x14ac:dyDescent="0.2">
      <c r="F784">
        <v>24</v>
      </c>
      <c r="G784">
        <v>36</v>
      </c>
      <c r="I784">
        <v>36</v>
      </c>
      <c r="M784" t="s">
        <v>82</v>
      </c>
      <c r="AH784">
        <v>2</v>
      </c>
      <c r="AI784">
        <v>2</v>
      </c>
      <c r="AJ784" t="s">
        <v>1357</v>
      </c>
      <c r="AK784" t="s">
        <v>1357</v>
      </c>
      <c r="AL784">
        <v>2</v>
      </c>
      <c r="AM784" t="s">
        <v>1357</v>
      </c>
      <c r="AN784" t="s">
        <v>1357</v>
      </c>
      <c r="AO784" t="s">
        <v>1357</v>
      </c>
      <c r="AP784">
        <v>2</v>
      </c>
      <c r="AQ784" t="s">
        <v>1358</v>
      </c>
    </row>
    <row r="785" spans="1:59" x14ac:dyDescent="0.2">
      <c r="F785">
        <v>9</v>
      </c>
      <c r="G785">
        <v>21</v>
      </c>
      <c r="I785">
        <v>21</v>
      </c>
      <c r="M785" t="s">
        <v>83</v>
      </c>
      <c r="N785">
        <v>4</v>
      </c>
      <c r="O785">
        <v>1</v>
      </c>
      <c r="P785">
        <v>2</v>
      </c>
      <c r="Q785">
        <v>1</v>
      </c>
      <c r="R785">
        <v>2</v>
      </c>
      <c r="S785">
        <v>1</v>
      </c>
      <c r="T785">
        <v>1</v>
      </c>
      <c r="U785">
        <v>1</v>
      </c>
      <c r="V785">
        <v>2</v>
      </c>
      <c r="W785">
        <v>3</v>
      </c>
      <c r="X785">
        <v>1</v>
      </c>
      <c r="Y785">
        <v>3</v>
      </c>
      <c r="Z785">
        <v>1</v>
      </c>
      <c r="AA785">
        <v>2</v>
      </c>
      <c r="AB785">
        <v>2</v>
      </c>
      <c r="AC785">
        <v>2</v>
      </c>
      <c r="AD785">
        <v>1</v>
      </c>
      <c r="AE785">
        <v>1</v>
      </c>
      <c r="AF785">
        <v>1</v>
      </c>
      <c r="AG785">
        <v>1</v>
      </c>
    </row>
    <row r="786" spans="1:59" x14ac:dyDescent="0.2">
      <c r="F786">
        <v>33</v>
      </c>
      <c r="G786">
        <v>45</v>
      </c>
      <c r="I786">
        <v>45</v>
      </c>
      <c r="M786" t="s">
        <v>84</v>
      </c>
      <c r="N786">
        <v>4</v>
      </c>
      <c r="O786">
        <v>1</v>
      </c>
      <c r="P786">
        <v>3</v>
      </c>
      <c r="Q786">
        <v>1</v>
      </c>
      <c r="R786">
        <v>3</v>
      </c>
      <c r="S786">
        <v>1</v>
      </c>
      <c r="T786">
        <v>1</v>
      </c>
      <c r="U786">
        <v>1</v>
      </c>
      <c r="V786">
        <v>3</v>
      </c>
      <c r="W786">
        <v>4</v>
      </c>
      <c r="X786">
        <v>1</v>
      </c>
      <c r="Y786">
        <v>3</v>
      </c>
      <c r="Z786">
        <v>1</v>
      </c>
      <c r="AA786">
        <v>3</v>
      </c>
      <c r="AB786">
        <v>2</v>
      </c>
      <c r="AC786">
        <v>3</v>
      </c>
      <c r="AD786">
        <v>3</v>
      </c>
      <c r="AE786">
        <v>1</v>
      </c>
      <c r="AF786">
        <v>3</v>
      </c>
      <c r="AG786">
        <v>1</v>
      </c>
    </row>
    <row r="787" spans="1:59" x14ac:dyDescent="0.2">
      <c r="F787">
        <v>27</v>
      </c>
      <c r="G787">
        <v>39</v>
      </c>
      <c r="I787">
        <v>39</v>
      </c>
    </row>
    <row r="788" spans="1:59" x14ac:dyDescent="0.2">
      <c r="F788">
        <v>3</v>
      </c>
      <c r="G788">
        <v>15</v>
      </c>
      <c r="I788">
        <v>15</v>
      </c>
    </row>
    <row r="789" spans="1:59" x14ac:dyDescent="0.2">
      <c r="F789">
        <v>33</v>
      </c>
      <c r="G789">
        <v>45</v>
      </c>
      <c r="I789">
        <v>45</v>
      </c>
    </row>
    <row r="790" spans="1:59" x14ac:dyDescent="0.2">
      <c r="F790">
        <v>12</v>
      </c>
      <c r="G790">
        <v>24</v>
      </c>
      <c r="I790">
        <v>24</v>
      </c>
    </row>
    <row r="791" spans="1:59" x14ac:dyDescent="0.2">
      <c r="F791">
        <v>30</v>
      </c>
      <c r="G791">
        <v>42</v>
      </c>
      <c r="I791">
        <v>42</v>
      </c>
    </row>
    <row r="792" spans="1:59" x14ac:dyDescent="0.2">
      <c r="A792" t="s">
        <v>237</v>
      </c>
      <c r="B792" s="1" t="s">
        <v>238</v>
      </c>
      <c r="C792" t="s">
        <v>237</v>
      </c>
      <c r="D792" t="s">
        <v>89</v>
      </c>
      <c r="E792">
        <v>6</v>
      </c>
      <c r="F792">
        <v>33</v>
      </c>
      <c r="G792">
        <v>45</v>
      </c>
      <c r="H792">
        <v>13</v>
      </c>
      <c r="I792">
        <v>32</v>
      </c>
      <c r="J792">
        <v>0.52</v>
      </c>
      <c r="K792">
        <v>8</v>
      </c>
      <c r="L792">
        <v>2</v>
      </c>
      <c r="M792" t="s">
        <v>80</v>
      </c>
      <c r="AR792">
        <v>2</v>
      </c>
      <c r="AS792">
        <v>0</v>
      </c>
      <c r="AT792">
        <v>2</v>
      </c>
      <c r="AU792">
        <v>3</v>
      </c>
      <c r="AV792">
        <v>4</v>
      </c>
      <c r="AW792">
        <v>2</v>
      </c>
      <c r="AX792">
        <v>3</v>
      </c>
      <c r="AY792">
        <v>2</v>
      </c>
      <c r="AZ792">
        <v>3</v>
      </c>
      <c r="BA792">
        <v>4</v>
      </c>
      <c r="BB792">
        <v>124741</v>
      </c>
      <c r="BC792">
        <v>74380</v>
      </c>
      <c r="BD792">
        <v>22936</v>
      </c>
      <c r="BE792">
        <v>68797</v>
      </c>
      <c r="BF792">
        <v>30916</v>
      </c>
      <c r="BG792">
        <v>38158</v>
      </c>
    </row>
    <row r="793" spans="1:59" x14ac:dyDescent="0.2">
      <c r="F793">
        <v>30</v>
      </c>
      <c r="G793">
        <v>42</v>
      </c>
      <c r="H793">
        <v>13</v>
      </c>
      <c r="I793">
        <v>29</v>
      </c>
      <c r="M793" t="s">
        <v>81</v>
      </c>
      <c r="AH793">
        <v>3</v>
      </c>
      <c r="AI793">
        <v>3</v>
      </c>
      <c r="AJ793" t="s">
        <v>1357</v>
      </c>
      <c r="AK793" t="s">
        <v>1357</v>
      </c>
      <c r="AL793">
        <v>2</v>
      </c>
      <c r="AM793" t="s">
        <v>1358</v>
      </c>
      <c r="AN793" t="s">
        <v>1357</v>
      </c>
      <c r="AO793" t="s">
        <v>1358</v>
      </c>
      <c r="AP793">
        <v>2</v>
      </c>
      <c r="AQ793" t="s">
        <v>1358</v>
      </c>
      <c r="BG793">
        <v>32080</v>
      </c>
    </row>
    <row r="794" spans="1:59" x14ac:dyDescent="0.2">
      <c r="F794">
        <v>12</v>
      </c>
      <c r="G794">
        <v>24</v>
      </c>
      <c r="H794">
        <v>4</v>
      </c>
      <c r="I794">
        <v>20</v>
      </c>
      <c r="M794" t="s">
        <v>82</v>
      </c>
      <c r="AH794">
        <v>4</v>
      </c>
      <c r="AI794">
        <v>3</v>
      </c>
      <c r="AJ794" t="s">
        <v>1357</v>
      </c>
      <c r="AK794" t="s">
        <v>1357</v>
      </c>
      <c r="AL794">
        <v>2</v>
      </c>
      <c r="AM794" t="s">
        <v>1357</v>
      </c>
      <c r="AN794" t="s">
        <v>1358</v>
      </c>
      <c r="AO794" t="s">
        <v>1358</v>
      </c>
      <c r="AP794">
        <v>2</v>
      </c>
      <c r="AQ794" t="s">
        <v>1357</v>
      </c>
      <c r="BG794">
        <v>33353</v>
      </c>
    </row>
    <row r="795" spans="1:59" x14ac:dyDescent="0.2">
      <c r="F795">
        <v>3</v>
      </c>
      <c r="G795">
        <v>15</v>
      </c>
      <c r="H795">
        <v>1</v>
      </c>
      <c r="I795">
        <v>14</v>
      </c>
      <c r="M795" t="s">
        <v>83</v>
      </c>
      <c r="N795">
        <v>1</v>
      </c>
      <c r="O795">
        <v>3</v>
      </c>
      <c r="P795">
        <v>2</v>
      </c>
      <c r="Q795">
        <v>2</v>
      </c>
      <c r="R795">
        <v>3</v>
      </c>
      <c r="S795">
        <v>2</v>
      </c>
      <c r="T795">
        <v>2</v>
      </c>
      <c r="U795">
        <v>2</v>
      </c>
      <c r="V795">
        <v>3</v>
      </c>
      <c r="W795">
        <v>3</v>
      </c>
      <c r="X795">
        <v>4</v>
      </c>
      <c r="Y795">
        <v>3</v>
      </c>
      <c r="Z795">
        <v>2</v>
      </c>
      <c r="AA795">
        <v>2</v>
      </c>
      <c r="AB795">
        <v>1</v>
      </c>
      <c r="AC795">
        <v>3</v>
      </c>
      <c r="AD795">
        <v>3</v>
      </c>
      <c r="AE795">
        <v>4</v>
      </c>
      <c r="AF795">
        <v>4</v>
      </c>
      <c r="AG795">
        <v>1</v>
      </c>
      <c r="BG795">
        <v>30759</v>
      </c>
    </row>
    <row r="796" spans="1:59" x14ac:dyDescent="0.2">
      <c r="F796">
        <v>27</v>
      </c>
      <c r="G796">
        <v>39</v>
      </c>
      <c r="H796">
        <v>13</v>
      </c>
      <c r="I796">
        <v>26</v>
      </c>
      <c r="M796" t="s">
        <v>84</v>
      </c>
      <c r="N796">
        <v>3</v>
      </c>
      <c r="O796">
        <v>2</v>
      </c>
      <c r="P796">
        <v>3</v>
      </c>
      <c r="Q796">
        <v>1</v>
      </c>
      <c r="R796">
        <v>3</v>
      </c>
      <c r="S796">
        <v>1</v>
      </c>
      <c r="T796">
        <v>1</v>
      </c>
      <c r="U796">
        <v>1</v>
      </c>
      <c r="V796">
        <v>3</v>
      </c>
      <c r="W796">
        <v>2</v>
      </c>
      <c r="X796">
        <v>1</v>
      </c>
      <c r="Y796">
        <v>3</v>
      </c>
      <c r="Z796">
        <v>1</v>
      </c>
      <c r="AA796">
        <v>2</v>
      </c>
      <c r="AB796">
        <v>1</v>
      </c>
      <c r="AC796">
        <v>2</v>
      </c>
      <c r="AD796">
        <v>2</v>
      </c>
      <c r="AE796">
        <v>1</v>
      </c>
      <c r="AF796">
        <v>3</v>
      </c>
      <c r="AG796">
        <v>1</v>
      </c>
      <c r="BG796">
        <v>30872</v>
      </c>
    </row>
    <row r="797" spans="1:59" x14ac:dyDescent="0.2">
      <c r="F797">
        <v>33</v>
      </c>
      <c r="G797">
        <v>45</v>
      </c>
      <c r="H797">
        <v>16</v>
      </c>
      <c r="I797">
        <v>29</v>
      </c>
      <c r="BG797">
        <v>41473</v>
      </c>
    </row>
    <row r="798" spans="1:59" x14ac:dyDescent="0.2">
      <c r="F798">
        <v>36</v>
      </c>
      <c r="G798">
        <v>48</v>
      </c>
      <c r="H798">
        <v>18</v>
      </c>
      <c r="I798">
        <v>30</v>
      </c>
      <c r="BG798">
        <v>33305</v>
      </c>
    </row>
    <row r="799" spans="1:59" x14ac:dyDescent="0.2">
      <c r="F799">
        <v>33</v>
      </c>
      <c r="G799">
        <v>45</v>
      </c>
      <c r="H799">
        <v>4</v>
      </c>
      <c r="I799">
        <v>41</v>
      </c>
      <c r="BG799">
        <v>38231</v>
      </c>
    </row>
    <row r="800" spans="1:59" x14ac:dyDescent="0.2">
      <c r="F800">
        <v>24</v>
      </c>
      <c r="G800">
        <v>36</v>
      </c>
      <c r="H800">
        <v>7</v>
      </c>
      <c r="I800">
        <v>29</v>
      </c>
      <c r="BG800">
        <v>21503</v>
      </c>
    </row>
    <row r="801" spans="1:69" x14ac:dyDescent="0.2">
      <c r="F801">
        <v>9</v>
      </c>
      <c r="G801">
        <v>21</v>
      </c>
      <c r="H801">
        <v>9</v>
      </c>
      <c r="I801">
        <v>12</v>
      </c>
      <c r="BG801">
        <v>157794</v>
      </c>
    </row>
    <row r="802" spans="1:69" x14ac:dyDescent="0.2">
      <c r="A802" t="s">
        <v>239</v>
      </c>
      <c r="B802" s="1" t="s">
        <v>240</v>
      </c>
      <c r="C802" t="s">
        <v>239</v>
      </c>
      <c r="D802" t="s">
        <v>89</v>
      </c>
      <c r="E802">
        <v>5</v>
      </c>
      <c r="F802">
        <v>12</v>
      </c>
      <c r="G802">
        <v>24</v>
      </c>
      <c r="H802">
        <v>9</v>
      </c>
      <c r="I802">
        <v>15</v>
      </c>
      <c r="J802">
        <v>0.54</v>
      </c>
      <c r="K802">
        <v>8</v>
      </c>
      <c r="L802">
        <v>3</v>
      </c>
      <c r="M802" t="s">
        <v>80</v>
      </c>
      <c r="AR802">
        <v>5</v>
      </c>
      <c r="AS802">
        <v>5</v>
      </c>
      <c r="AT802">
        <v>5</v>
      </c>
      <c r="AU802">
        <v>5</v>
      </c>
      <c r="AV802">
        <v>5</v>
      </c>
      <c r="AW802">
        <v>4</v>
      </c>
      <c r="AX802">
        <v>5</v>
      </c>
      <c r="AY802">
        <v>5</v>
      </c>
      <c r="AZ802">
        <v>5</v>
      </c>
      <c r="BA802">
        <v>5</v>
      </c>
      <c r="BB802">
        <v>26460</v>
      </c>
      <c r="BC802">
        <v>45334</v>
      </c>
      <c r="BD802">
        <v>26352</v>
      </c>
      <c r="BE802">
        <v>39587</v>
      </c>
      <c r="BF802">
        <v>20286</v>
      </c>
      <c r="BG802">
        <v>26840</v>
      </c>
    </row>
    <row r="803" spans="1:69" x14ac:dyDescent="0.2">
      <c r="F803">
        <v>33</v>
      </c>
      <c r="G803">
        <v>45</v>
      </c>
      <c r="H803">
        <v>20</v>
      </c>
      <c r="I803">
        <v>25</v>
      </c>
      <c r="M803" t="s">
        <v>81</v>
      </c>
      <c r="AH803">
        <v>1</v>
      </c>
      <c r="AI803">
        <v>1</v>
      </c>
      <c r="AJ803" t="s">
        <v>1357</v>
      </c>
      <c r="AK803" t="s">
        <v>1357</v>
      </c>
      <c r="AL803">
        <v>1</v>
      </c>
      <c r="AM803" t="s">
        <v>1357</v>
      </c>
      <c r="AN803" t="s">
        <v>1357</v>
      </c>
      <c r="AO803" t="s">
        <v>1357</v>
      </c>
      <c r="AP803">
        <v>1</v>
      </c>
      <c r="AQ803" t="s">
        <v>1357</v>
      </c>
      <c r="BG803">
        <v>12247</v>
      </c>
    </row>
    <row r="804" spans="1:69" x14ac:dyDescent="0.2">
      <c r="F804">
        <v>30</v>
      </c>
      <c r="G804">
        <v>42</v>
      </c>
      <c r="H804">
        <v>6</v>
      </c>
      <c r="I804">
        <v>36</v>
      </c>
      <c r="M804" t="s">
        <v>82</v>
      </c>
      <c r="AH804">
        <v>2</v>
      </c>
      <c r="AI804">
        <v>2</v>
      </c>
      <c r="AJ804" t="s">
        <v>1357</v>
      </c>
      <c r="AK804" t="s">
        <v>1357</v>
      </c>
      <c r="AL804">
        <v>2</v>
      </c>
      <c r="AM804" t="s">
        <v>1357</v>
      </c>
      <c r="AN804" t="s">
        <v>1357</v>
      </c>
      <c r="AO804" t="s">
        <v>1357</v>
      </c>
      <c r="AP804">
        <v>2</v>
      </c>
      <c r="AQ804" t="s">
        <v>1357</v>
      </c>
      <c r="BG804">
        <v>7081</v>
      </c>
    </row>
    <row r="805" spans="1:69" x14ac:dyDescent="0.2">
      <c r="F805">
        <v>27</v>
      </c>
      <c r="G805">
        <v>39</v>
      </c>
      <c r="H805">
        <v>6</v>
      </c>
      <c r="I805">
        <v>33</v>
      </c>
      <c r="M805" t="s">
        <v>83</v>
      </c>
      <c r="N805">
        <v>3</v>
      </c>
      <c r="O805">
        <v>1</v>
      </c>
      <c r="P805">
        <v>3</v>
      </c>
      <c r="Q805">
        <v>1</v>
      </c>
      <c r="R805">
        <v>4</v>
      </c>
      <c r="S805">
        <v>1</v>
      </c>
      <c r="T805">
        <v>1</v>
      </c>
      <c r="U805">
        <v>1</v>
      </c>
      <c r="V805">
        <v>3</v>
      </c>
      <c r="W805">
        <v>3</v>
      </c>
      <c r="X805">
        <v>1</v>
      </c>
      <c r="Y805">
        <v>3</v>
      </c>
      <c r="Z805">
        <v>1</v>
      </c>
      <c r="AA805">
        <v>3</v>
      </c>
      <c r="AB805">
        <v>1</v>
      </c>
      <c r="AC805">
        <v>4</v>
      </c>
      <c r="AD805">
        <v>5</v>
      </c>
      <c r="AE805">
        <v>1</v>
      </c>
      <c r="AF805">
        <v>4</v>
      </c>
      <c r="AG805">
        <v>1</v>
      </c>
      <c r="BG805">
        <v>11490</v>
      </c>
    </row>
    <row r="806" spans="1:69" x14ac:dyDescent="0.2">
      <c r="F806">
        <v>3</v>
      </c>
      <c r="G806">
        <v>15</v>
      </c>
      <c r="H806">
        <v>6</v>
      </c>
      <c r="I806">
        <v>9</v>
      </c>
      <c r="M806" t="s">
        <v>84</v>
      </c>
      <c r="N806">
        <v>3</v>
      </c>
      <c r="O806">
        <v>1</v>
      </c>
      <c r="P806">
        <v>3</v>
      </c>
      <c r="Q806">
        <v>1</v>
      </c>
      <c r="R806">
        <v>3</v>
      </c>
      <c r="S806">
        <v>1</v>
      </c>
      <c r="T806">
        <v>1</v>
      </c>
      <c r="U806">
        <v>1</v>
      </c>
      <c r="V806">
        <v>3</v>
      </c>
      <c r="W806">
        <v>3</v>
      </c>
      <c r="X806">
        <v>1</v>
      </c>
      <c r="Y806">
        <v>3</v>
      </c>
      <c r="Z806">
        <v>1</v>
      </c>
      <c r="AA806">
        <v>3</v>
      </c>
      <c r="AB806">
        <v>1</v>
      </c>
      <c r="AC806">
        <v>3</v>
      </c>
      <c r="AD806">
        <v>3</v>
      </c>
      <c r="AE806">
        <v>1</v>
      </c>
      <c r="AF806">
        <v>3</v>
      </c>
      <c r="AG806">
        <v>1</v>
      </c>
      <c r="BG806">
        <v>10131</v>
      </c>
    </row>
    <row r="807" spans="1:69" x14ac:dyDescent="0.2">
      <c r="F807">
        <v>33</v>
      </c>
      <c r="G807">
        <v>45</v>
      </c>
      <c r="H807">
        <v>10</v>
      </c>
      <c r="I807">
        <v>35</v>
      </c>
      <c r="BG807">
        <v>9100</v>
      </c>
    </row>
    <row r="808" spans="1:69" x14ac:dyDescent="0.2">
      <c r="F808">
        <v>24</v>
      </c>
      <c r="G808">
        <v>36</v>
      </c>
      <c r="H808">
        <v>9</v>
      </c>
      <c r="I808">
        <v>27</v>
      </c>
      <c r="BG808">
        <v>5347</v>
      </c>
    </row>
    <row r="809" spans="1:69" x14ac:dyDescent="0.2">
      <c r="F809">
        <v>9</v>
      </c>
      <c r="G809">
        <v>21</v>
      </c>
      <c r="H809">
        <v>9</v>
      </c>
      <c r="I809">
        <v>12</v>
      </c>
      <c r="BG809">
        <v>4889</v>
      </c>
    </row>
    <row r="810" spans="1:69" x14ac:dyDescent="0.2">
      <c r="F810">
        <v>36</v>
      </c>
      <c r="G810">
        <v>48</v>
      </c>
      <c r="H810">
        <v>8</v>
      </c>
      <c r="I810">
        <v>40</v>
      </c>
      <c r="BG810">
        <v>7506</v>
      </c>
    </row>
    <row r="811" spans="1:69" x14ac:dyDescent="0.2">
      <c r="F811">
        <v>33</v>
      </c>
      <c r="G811">
        <v>45</v>
      </c>
      <c r="H811">
        <v>9</v>
      </c>
      <c r="I811">
        <v>36</v>
      </c>
      <c r="BG811">
        <v>8000</v>
      </c>
    </row>
    <row r="812" spans="1:69" x14ac:dyDescent="0.2">
      <c r="A812" t="s">
        <v>241</v>
      </c>
      <c r="B812" s="1" t="s">
        <v>242</v>
      </c>
      <c r="C812" t="s">
        <v>241</v>
      </c>
      <c r="D812" t="s">
        <v>79</v>
      </c>
      <c r="E812">
        <v>6</v>
      </c>
      <c r="F812">
        <v>12</v>
      </c>
      <c r="G812">
        <v>24</v>
      </c>
      <c r="I812">
        <v>24</v>
      </c>
      <c r="J812">
        <v>0.72</v>
      </c>
      <c r="K812">
        <v>8</v>
      </c>
      <c r="L812">
        <v>2</v>
      </c>
      <c r="M812" t="s">
        <v>80</v>
      </c>
      <c r="AR812">
        <v>4</v>
      </c>
      <c r="AS812">
        <v>4</v>
      </c>
      <c r="AT812">
        <v>1</v>
      </c>
      <c r="AU812">
        <v>3</v>
      </c>
      <c r="AV812">
        <v>4</v>
      </c>
      <c r="AW812">
        <v>3</v>
      </c>
      <c r="AX812">
        <v>3</v>
      </c>
      <c r="AY812">
        <v>2</v>
      </c>
      <c r="AZ812">
        <v>2</v>
      </c>
      <c r="BA812">
        <v>2</v>
      </c>
      <c r="BB812">
        <v>38071</v>
      </c>
      <c r="BC812">
        <v>252044</v>
      </c>
      <c r="BD812">
        <v>22154</v>
      </c>
      <c r="BE812">
        <v>49927</v>
      </c>
      <c r="BF812">
        <v>19350</v>
      </c>
      <c r="BH812">
        <v>23283</v>
      </c>
      <c r="BI812">
        <v>4336</v>
      </c>
      <c r="BJ812">
        <v>2000</v>
      </c>
      <c r="BK812">
        <v>1918</v>
      </c>
      <c r="BL812">
        <v>2783</v>
      </c>
      <c r="BM812">
        <v>1405</v>
      </c>
      <c r="BN812">
        <v>9325</v>
      </c>
      <c r="BO812">
        <v>4991</v>
      </c>
      <c r="BP812">
        <v>1464</v>
      </c>
      <c r="BQ812">
        <v>1610</v>
      </c>
    </row>
    <row r="813" spans="1:69" x14ac:dyDescent="0.2">
      <c r="F813">
        <v>33</v>
      </c>
      <c r="G813">
        <v>45</v>
      </c>
      <c r="I813">
        <v>45</v>
      </c>
      <c r="M813" t="s">
        <v>81</v>
      </c>
      <c r="AH813">
        <v>1</v>
      </c>
      <c r="AI813">
        <v>1</v>
      </c>
      <c r="AJ813" t="s">
        <v>1357</v>
      </c>
      <c r="AK813" t="s">
        <v>1357</v>
      </c>
      <c r="AL813">
        <v>1</v>
      </c>
      <c r="AM813" t="s">
        <v>1357</v>
      </c>
      <c r="AN813" t="s">
        <v>1358</v>
      </c>
      <c r="AO813" t="s">
        <v>1357</v>
      </c>
      <c r="AP813">
        <v>1</v>
      </c>
      <c r="AQ813" t="s">
        <v>1357</v>
      </c>
    </row>
    <row r="814" spans="1:69" x14ac:dyDescent="0.2">
      <c r="F814">
        <v>30</v>
      </c>
      <c r="G814">
        <v>42</v>
      </c>
      <c r="I814">
        <v>42</v>
      </c>
      <c r="M814" t="s">
        <v>82</v>
      </c>
      <c r="AH814">
        <v>1</v>
      </c>
      <c r="AI814">
        <v>1</v>
      </c>
      <c r="AJ814" t="s">
        <v>1357</v>
      </c>
      <c r="AK814" t="s">
        <v>1357</v>
      </c>
      <c r="AL814">
        <v>1</v>
      </c>
      <c r="AM814" t="s">
        <v>1357</v>
      </c>
      <c r="AN814" t="s">
        <v>1358</v>
      </c>
      <c r="AO814" t="s">
        <v>1357</v>
      </c>
      <c r="AP814">
        <v>1</v>
      </c>
      <c r="AQ814" t="s">
        <v>1357</v>
      </c>
    </row>
    <row r="815" spans="1:69" x14ac:dyDescent="0.2">
      <c r="F815">
        <v>27</v>
      </c>
      <c r="G815">
        <v>39</v>
      </c>
      <c r="I815">
        <v>39</v>
      </c>
      <c r="M815" t="s">
        <v>83</v>
      </c>
      <c r="N815">
        <v>4</v>
      </c>
      <c r="O815">
        <v>1</v>
      </c>
      <c r="P815">
        <v>4</v>
      </c>
      <c r="Q815">
        <v>1</v>
      </c>
      <c r="R815">
        <v>4</v>
      </c>
      <c r="S815">
        <v>1</v>
      </c>
      <c r="T815">
        <v>1</v>
      </c>
      <c r="U815">
        <v>1</v>
      </c>
      <c r="V815">
        <v>4</v>
      </c>
      <c r="W815">
        <v>4</v>
      </c>
      <c r="X815">
        <v>1</v>
      </c>
      <c r="Y815">
        <v>4</v>
      </c>
      <c r="Z815">
        <v>1</v>
      </c>
      <c r="AA815">
        <v>5</v>
      </c>
      <c r="AB815">
        <v>1</v>
      </c>
      <c r="AC815">
        <v>5</v>
      </c>
      <c r="AD815">
        <v>4</v>
      </c>
      <c r="AE815">
        <v>1</v>
      </c>
      <c r="AF815">
        <v>4</v>
      </c>
      <c r="AG815">
        <v>1</v>
      </c>
    </row>
    <row r="816" spans="1:69" x14ac:dyDescent="0.2">
      <c r="F816">
        <v>3</v>
      </c>
      <c r="G816">
        <v>15</v>
      </c>
      <c r="I816">
        <v>15</v>
      </c>
      <c r="M816" t="s">
        <v>84</v>
      </c>
      <c r="N816">
        <v>4</v>
      </c>
      <c r="O816">
        <v>1</v>
      </c>
      <c r="P816">
        <v>4</v>
      </c>
      <c r="Q816">
        <v>1</v>
      </c>
      <c r="R816">
        <v>4</v>
      </c>
      <c r="S816">
        <v>1</v>
      </c>
      <c r="T816">
        <v>1</v>
      </c>
      <c r="U816">
        <v>1</v>
      </c>
      <c r="V816">
        <v>4</v>
      </c>
      <c r="W816">
        <v>4</v>
      </c>
      <c r="X816">
        <v>1</v>
      </c>
      <c r="Y816">
        <v>4</v>
      </c>
      <c r="Z816">
        <v>1</v>
      </c>
      <c r="AA816">
        <v>5</v>
      </c>
      <c r="AB816">
        <v>1</v>
      </c>
      <c r="AC816">
        <v>5</v>
      </c>
      <c r="AD816">
        <v>4</v>
      </c>
      <c r="AE816">
        <v>1</v>
      </c>
      <c r="AF816">
        <v>4</v>
      </c>
      <c r="AG816">
        <v>1</v>
      </c>
    </row>
    <row r="817" spans="1:69" x14ac:dyDescent="0.2">
      <c r="F817">
        <v>33</v>
      </c>
      <c r="G817">
        <v>45</v>
      </c>
      <c r="I817">
        <v>45</v>
      </c>
    </row>
    <row r="818" spans="1:69" x14ac:dyDescent="0.2">
      <c r="F818">
        <v>24</v>
      </c>
      <c r="G818">
        <v>36</v>
      </c>
      <c r="I818">
        <v>36</v>
      </c>
    </row>
    <row r="819" spans="1:69" x14ac:dyDescent="0.2">
      <c r="F819">
        <v>9</v>
      </c>
      <c r="G819">
        <v>21</v>
      </c>
      <c r="I819">
        <v>21</v>
      </c>
    </row>
    <row r="820" spans="1:69" x14ac:dyDescent="0.2">
      <c r="F820">
        <v>36</v>
      </c>
      <c r="G820">
        <v>48</v>
      </c>
      <c r="I820">
        <v>48</v>
      </c>
    </row>
    <row r="821" spans="1:69" x14ac:dyDescent="0.2">
      <c r="F821">
        <v>33</v>
      </c>
      <c r="G821">
        <v>45</v>
      </c>
      <c r="I821">
        <v>45</v>
      </c>
    </row>
    <row r="822" spans="1:69" x14ac:dyDescent="0.2">
      <c r="A822" t="s">
        <v>92</v>
      </c>
      <c r="B822" s="1" t="s">
        <v>93</v>
      </c>
      <c r="C822" t="s">
        <v>92</v>
      </c>
      <c r="D822" t="s">
        <v>89</v>
      </c>
      <c r="E822">
        <v>12</v>
      </c>
      <c r="F822">
        <v>36</v>
      </c>
      <c r="G822">
        <v>48</v>
      </c>
      <c r="H822">
        <v>24</v>
      </c>
      <c r="I822">
        <v>24</v>
      </c>
      <c r="J822">
        <v>0.55000000000000004</v>
      </c>
      <c r="K822">
        <v>8</v>
      </c>
      <c r="L822">
        <v>-4</v>
      </c>
      <c r="M822" t="s">
        <v>80</v>
      </c>
      <c r="AR822">
        <v>1</v>
      </c>
      <c r="AS822">
        <v>1</v>
      </c>
      <c r="AT822">
        <v>0</v>
      </c>
      <c r="AU822">
        <v>4</v>
      </c>
      <c r="AV822">
        <v>4</v>
      </c>
      <c r="AW822">
        <v>5</v>
      </c>
      <c r="AX822">
        <v>5</v>
      </c>
      <c r="AY822">
        <v>3</v>
      </c>
      <c r="AZ822">
        <v>3</v>
      </c>
      <c r="BA822">
        <v>4</v>
      </c>
      <c r="BB822">
        <v>36423</v>
      </c>
      <c r="BC822">
        <v>30610</v>
      </c>
      <c r="BD822">
        <v>15770</v>
      </c>
      <c r="BE822">
        <v>37564</v>
      </c>
      <c r="BF822">
        <v>13739</v>
      </c>
      <c r="BG822">
        <v>9461</v>
      </c>
    </row>
    <row r="823" spans="1:69" x14ac:dyDescent="0.2">
      <c r="F823">
        <v>33</v>
      </c>
      <c r="G823">
        <v>45</v>
      </c>
      <c r="H823">
        <v>22</v>
      </c>
      <c r="I823">
        <v>23</v>
      </c>
      <c r="M823" t="s">
        <v>81</v>
      </c>
      <c r="AH823">
        <v>2</v>
      </c>
      <c r="AI823">
        <v>2</v>
      </c>
      <c r="AJ823" t="s">
        <v>1358</v>
      </c>
      <c r="AK823" t="s">
        <v>1355</v>
      </c>
      <c r="AL823">
        <v>3</v>
      </c>
      <c r="AM823" t="s">
        <v>1357</v>
      </c>
      <c r="AN823" t="s">
        <v>1358</v>
      </c>
      <c r="AO823" t="s">
        <v>1357</v>
      </c>
      <c r="AP823">
        <v>3</v>
      </c>
      <c r="AQ823" t="s">
        <v>1357</v>
      </c>
      <c r="BG823">
        <v>6389</v>
      </c>
    </row>
    <row r="824" spans="1:69" x14ac:dyDescent="0.2">
      <c r="F824">
        <v>24</v>
      </c>
      <c r="G824">
        <v>36</v>
      </c>
      <c r="H824">
        <v>18</v>
      </c>
      <c r="I824">
        <v>18</v>
      </c>
      <c r="M824" t="s">
        <v>82</v>
      </c>
      <c r="AH824">
        <v>2</v>
      </c>
      <c r="AI824">
        <v>2</v>
      </c>
      <c r="AJ824" t="s">
        <v>1357</v>
      </c>
      <c r="AK824" t="s">
        <v>1357</v>
      </c>
      <c r="AL824">
        <v>2</v>
      </c>
      <c r="AM824" t="s">
        <v>1357</v>
      </c>
      <c r="AN824" t="s">
        <v>1358</v>
      </c>
      <c r="AO824" t="s">
        <v>1357</v>
      </c>
      <c r="AP824">
        <v>2</v>
      </c>
      <c r="AQ824" t="s">
        <v>1357</v>
      </c>
      <c r="BG824">
        <v>6764</v>
      </c>
    </row>
    <row r="825" spans="1:69" x14ac:dyDescent="0.2">
      <c r="F825">
        <v>9</v>
      </c>
      <c r="G825">
        <v>21</v>
      </c>
      <c r="H825">
        <v>0</v>
      </c>
      <c r="I825">
        <v>21</v>
      </c>
      <c r="M825" t="s">
        <v>83</v>
      </c>
      <c r="N825">
        <v>3</v>
      </c>
      <c r="O825">
        <v>1</v>
      </c>
      <c r="P825">
        <v>3</v>
      </c>
      <c r="Q825">
        <v>2</v>
      </c>
      <c r="R825">
        <v>3</v>
      </c>
      <c r="S825">
        <v>1</v>
      </c>
      <c r="T825">
        <v>1</v>
      </c>
      <c r="U825">
        <v>1</v>
      </c>
      <c r="V825">
        <v>2</v>
      </c>
      <c r="W825">
        <v>3</v>
      </c>
      <c r="X825">
        <v>1</v>
      </c>
      <c r="Y825">
        <v>3</v>
      </c>
      <c r="Z825">
        <v>1</v>
      </c>
      <c r="AA825">
        <v>2</v>
      </c>
      <c r="AB825">
        <v>1</v>
      </c>
      <c r="AC825">
        <v>4</v>
      </c>
      <c r="AD825">
        <v>3</v>
      </c>
      <c r="AE825">
        <v>1</v>
      </c>
      <c r="AF825">
        <v>5</v>
      </c>
      <c r="AG825">
        <v>1</v>
      </c>
      <c r="BG825">
        <v>4932</v>
      </c>
    </row>
    <row r="826" spans="1:69" x14ac:dyDescent="0.2">
      <c r="F826">
        <v>33</v>
      </c>
      <c r="G826">
        <v>45</v>
      </c>
      <c r="H826">
        <v>22</v>
      </c>
      <c r="I826">
        <v>23</v>
      </c>
      <c r="M826" t="s">
        <v>84</v>
      </c>
      <c r="N826">
        <v>4</v>
      </c>
      <c r="O826">
        <v>1</v>
      </c>
      <c r="P826">
        <v>3</v>
      </c>
      <c r="Q826">
        <v>2</v>
      </c>
      <c r="R826">
        <v>3</v>
      </c>
      <c r="S826">
        <v>2</v>
      </c>
      <c r="T826">
        <v>1</v>
      </c>
      <c r="U826">
        <v>1</v>
      </c>
      <c r="V826">
        <v>3</v>
      </c>
      <c r="W826">
        <v>3</v>
      </c>
      <c r="X826">
        <v>1</v>
      </c>
      <c r="Y826">
        <v>4</v>
      </c>
      <c r="Z826">
        <v>3</v>
      </c>
      <c r="AA826">
        <v>1</v>
      </c>
      <c r="AB826">
        <v>1</v>
      </c>
      <c r="AC826">
        <v>5</v>
      </c>
      <c r="AD826">
        <v>3</v>
      </c>
      <c r="AE826">
        <v>1</v>
      </c>
      <c r="AF826">
        <v>5</v>
      </c>
      <c r="AG826">
        <v>1</v>
      </c>
      <c r="BG826">
        <v>6133</v>
      </c>
    </row>
    <row r="827" spans="1:69" x14ac:dyDescent="0.2">
      <c r="F827">
        <v>27</v>
      </c>
      <c r="G827">
        <v>39</v>
      </c>
      <c r="H827">
        <v>0</v>
      </c>
      <c r="I827">
        <v>39</v>
      </c>
      <c r="BG827">
        <v>4253</v>
      </c>
    </row>
    <row r="828" spans="1:69" x14ac:dyDescent="0.2">
      <c r="F828">
        <v>3</v>
      </c>
      <c r="G828">
        <v>15</v>
      </c>
      <c r="H828">
        <v>0</v>
      </c>
      <c r="I828">
        <v>15</v>
      </c>
      <c r="BG828">
        <v>4584</v>
      </c>
    </row>
    <row r="829" spans="1:69" x14ac:dyDescent="0.2">
      <c r="F829">
        <v>33</v>
      </c>
      <c r="G829">
        <v>45</v>
      </c>
      <c r="H829">
        <v>0</v>
      </c>
      <c r="I829">
        <v>45</v>
      </c>
      <c r="BG829">
        <v>3723</v>
      </c>
    </row>
    <row r="830" spans="1:69" x14ac:dyDescent="0.2">
      <c r="F830">
        <v>12</v>
      </c>
      <c r="G830">
        <v>24</v>
      </c>
      <c r="H830">
        <v>0</v>
      </c>
      <c r="I830">
        <v>24</v>
      </c>
      <c r="BG830">
        <v>3378</v>
      </c>
    </row>
    <row r="831" spans="1:69" x14ac:dyDescent="0.2">
      <c r="F831">
        <v>30</v>
      </c>
      <c r="G831">
        <v>42</v>
      </c>
      <c r="H831">
        <v>0</v>
      </c>
      <c r="I831">
        <v>42</v>
      </c>
      <c r="BG831">
        <v>3292</v>
      </c>
    </row>
    <row r="832" spans="1:69" x14ac:dyDescent="0.2">
      <c r="A832" t="s">
        <v>243</v>
      </c>
      <c r="B832" s="1" t="s">
        <v>244</v>
      </c>
      <c r="C832" t="s">
        <v>243</v>
      </c>
      <c r="D832" t="s">
        <v>79</v>
      </c>
      <c r="E832">
        <v>4</v>
      </c>
      <c r="F832">
        <v>12</v>
      </c>
      <c r="G832">
        <v>24</v>
      </c>
      <c r="I832">
        <v>24</v>
      </c>
      <c r="J832">
        <v>0.72</v>
      </c>
      <c r="K832">
        <v>8</v>
      </c>
      <c r="L832">
        <v>4</v>
      </c>
      <c r="M832" t="s">
        <v>80</v>
      </c>
      <c r="AR832">
        <v>4</v>
      </c>
      <c r="AS832">
        <v>3</v>
      </c>
      <c r="AT832">
        <v>3</v>
      </c>
      <c r="AU832">
        <v>5</v>
      </c>
      <c r="AV832">
        <v>5</v>
      </c>
      <c r="AW832">
        <v>5</v>
      </c>
      <c r="AX832">
        <v>4</v>
      </c>
      <c r="AY832">
        <v>4</v>
      </c>
      <c r="AZ832">
        <v>5</v>
      </c>
      <c r="BA832">
        <v>5</v>
      </c>
      <c r="BB832">
        <v>102500</v>
      </c>
      <c r="BC832">
        <v>556884</v>
      </c>
      <c r="BD832">
        <v>320306</v>
      </c>
      <c r="BE832">
        <v>36642</v>
      </c>
      <c r="BF832">
        <v>20890</v>
      </c>
      <c r="BH832">
        <v>59826</v>
      </c>
      <c r="BI832">
        <v>45718</v>
      </c>
      <c r="BJ832">
        <v>66935</v>
      </c>
      <c r="BK832">
        <v>22667</v>
      </c>
      <c r="BL832">
        <v>13412</v>
      </c>
      <c r="BM832">
        <v>22741</v>
      </c>
      <c r="BN832">
        <v>16859</v>
      </c>
      <c r="BO832">
        <v>15440</v>
      </c>
      <c r="BP832">
        <v>15170</v>
      </c>
      <c r="BQ832">
        <v>19982</v>
      </c>
    </row>
    <row r="833" spans="1:69" x14ac:dyDescent="0.2">
      <c r="F833">
        <v>33</v>
      </c>
      <c r="G833">
        <v>45</v>
      </c>
      <c r="I833">
        <v>45</v>
      </c>
      <c r="M833" t="s">
        <v>81</v>
      </c>
      <c r="AH833">
        <v>2</v>
      </c>
      <c r="AI833">
        <v>3</v>
      </c>
      <c r="AJ833" t="s">
        <v>1355</v>
      </c>
      <c r="AK833" t="s">
        <v>1358</v>
      </c>
      <c r="AL833">
        <v>2</v>
      </c>
      <c r="AM833" t="s">
        <v>1356</v>
      </c>
      <c r="AN833" t="s">
        <v>1356</v>
      </c>
      <c r="AO833" t="s">
        <v>1356</v>
      </c>
      <c r="AP833">
        <v>2</v>
      </c>
      <c r="AQ833" t="s">
        <v>1355</v>
      </c>
    </row>
    <row r="834" spans="1:69" x14ac:dyDescent="0.2">
      <c r="F834">
        <v>30</v>
      </c>
      <c r="G834">
        <v>42</v>
      </c>
      <c r="I834">
        <v>42</v>
      </c>
      <c r="M834" t="s">
        <v>82</v>
      </c>
      <c r="AH834">
        <v>3</v>
      </c>
      <c r="AI834">
        <v>3</v>
      </c>
      <c r="AJ834" t="s">
        <v>1356</v>
      </c>
      <c r="AK834" t="s">
        <v>1356</v>
      </c>
      <c r="AL834">
        <v>3</v>
      </c>
      <c r="AM834" t="s">
        <v>1355</v>
      </c>
      <c r="AN834" t="s">
        <v>1358</v>
      </c>
      <c r="AO834" t="s">
        <v>1355</v>
      </c>
      <c r="AP834">
        <v>1</v>
      </c>
      <c r="AQ834" t="s">
        <v>1355</v>
      </c>
    </row>
    <row r="835" spans="1:69" x14ac:dyDescent="0.2">
      <c r="F835">
        <v>27</v>
      </c>
      <c r="G835">
        <v>39</v>
      </c>
      <c r="I835">
        <v>39</v>
      </c>
      <c r="M835" t="s">
        <v>83</v>
      </c>
      <c r="N835">
        <v>4</v>
      </c>
      <c r="O835">
        <v>2</v>
      </c>
      <c r="P835">
        <v>2</v>
      </c>
      <c r="Q835">
        <v>2</v>
      </c>
      <c r="R835">
        <v>3</v>
      </c>
      <c r="S835">
        <v>3</v>
      </c>
      <c r="T835">
        <v>4</v>
      </c>
      <c r="U835">
        <v>4</v>
      </c>
      <c r="V835">
        <v>5</v>
      </c>
      <c r="W835">
        <v>5</v>
      </c>
      <c r="X835">
        <v>2</v>
      </c>
      <c r="Y835">
        <v>3</v>
      </c>
      <c r="Z835">
        <v>2</v>
      </c>
      <c r="AA835">
        <v>4</v>
      </c>
      <c r="AB835">
        <v>2</v>
      </c>
      <c r="AC835">
        <v>3</v>
      </c>
      <c r="AD835">
        <v>4</v>
      </c>
      <c r="AE835">
        <v>1</v>
      </c>
      <c r="AF835">
        <v>4</v>
      </c>
      <c r="AG835">
        <v>3</v>
      </c>
    </row>
    <row r="836" spans="1:69" x14ac:dyDescent="0.2">
      <c r="F836">
        <v>3</v>
      </c>
      <c r="G836">
        <v>15</v>
      </c>
      <c r="I836">
        <v>15</v>
      </c>
      <c r="M836" t="s">
        <v>84</v>
      </c>
      <c r="N836">
        <v>3</v>
      </c>
      <c r="O836">
        <v>4</v>
      </c>
      <c r="P836">
        <v>2</v>
      </c>
      <c r="Q836">
        <v>3</v>
      </c>
      <c r="R836">
        <v>4</v>
      </c>
      <c r="S836">
        <v>2</v>
      </c>
      <c r="T836">
        <v>3</v>
      </c>
      <c r="U836">
        <v>4</v>
      </c>
      <c r="V836">
        <v>3</v>
      </c>
      <c r="W836">
        <v>4</v>
      </c>
      <c r="X836">
        <v>5</v>
      </c>
      <c r="Y836">
        <v>5</v>
      </c>
      <c r="Z836">
        <v>3</v>
      </c>
      <c r="AA836">
        <v>4</v>
      </c>
      <c r="AB836">
        <v>3</v>
      </c>
      <c r="AC836">
        <v>4</v>
      </c>
      <c r="AD836">
        <v>4</v>
      </c>
      <c r="AE836">
        <v>3</v>
      </c>
      <c r="AF836">
        <v>4</v>
      </c>
      <c r="AG836">
        <v>4</v>
      </c>
    </row>
    <row r="837" spans="1:69" x14ac:dyDescent="0.2">
      <c r="F837">
        <v>33</v>
      </c>
      <c r="G837">
        <v>45</v>
      </c>
      <c r="I837">
        <v>45</v>
      </c>
    </row>
    <row r="838" spans="1:69" x14ac:dyDescent="0.2">
      <c r="F838">
        <v>24</v>
      </c>
      <c r="G838">
        <v>36</v>
      </c>
      <c r="I838">
        <v>36</v>
      </c>
    </row>
    <row r="839" spans="1:69" x14ac:dyDescent="0.2">
      <c r="F839">
        <v>9</v>
      </c>
      <c r="G839">
        <v>21</v>
      </c>
      <c r="I839">
        <v>21</v>
      </c>
    </row>
    <row r="840" spans="1:69" x14ac:dyDescent="0.2">
      <c r="F840">
        <v>36</v>
      </c>
      <c r="G840">
        <v>48</v>
      </c>
      <c r="I840">
        <v>48</v>
      </c>
    </row>
    <row r="841" spans="1:69" x14ac:dyDescent="0.2">
      <c r="F841">
        <v>33</v>
      </c>
      <c r="G841">
        <v>45</v>
      </c>
      <c r="I841">
        <v>45</v>
      </c>
    </row>
    <row r="842" spans="1:69" x14ac:dyDescent="0.2">
      <c r="A842" t="s">
        <v>245</v>
      </c>
      <c r="B842" s="1" t="s">
        <v>246</v>
      </c>
      <c r="C842" t="s">
        <v>245</v>
      </c>
      <c r="D842" t="s">
        <v>79</v>
      </c>
      <c r="E842">
        <v>0</v>
      </c>
      <c r="F842">
        <v>36</v>
      </c>
      <c r="G842">
        <v>48</v>
      </c>
      <c r="I842">
        <v>48</v>
      </c>
      <c r="J842">
        <v>0.72</v>
      </c>
      <c r="K842">
        <v>8</v>
      </c>
      <c r="L842">
        <v>8</v>
      </c>
      <c r="M842" t="s">
        <v>80</v>
      </c>
      <c r="AR842">
        <v>4</v>
      </c>
      <c r="AS842">
        <v>4</v>
      </c>
      <c r="AT842">
        <v>3</v>
      </c>
      <c r="AU842">
        <v>4</v>
      </c>
      <c r="AV842">
        <v>5</v>
      </c>
      <c r="AW842">
        <v>0</v>
      </c>
      <c r="AX842">
        <v>3</v>
      </c>
      <c r="AY842">
        <v>3</v>
      </c>
      <c r="AZ842">
        <v>4</v>
      </c>
      <c r="BA842">
        <v>4</v>
      </c>
      <c r="BB842">
        <v>32238</v>
      </c>
      <c r="BC842">
        <v>35109</v>
      </c>
      <c r="BD842">
        <v>23094</v>
      </c>
      <c r="BE842">
        <v>29711</v>
      </c>
      <c r="BF842">
        <v>22274</v>
      </c>
      <c r="BH842">
        <v>18383</v>
      </c>
      <c r="BI842">
        <v>5930</v>
      </c>
      <c r="BJ842">
        <v>8036</v>
      </c>
      <c r="BK842">
        <v>6335</v>
      </c>
      <c r="BL842">
        <v>4794</v>
      </c>
      <c r="BM842">
        <v>5623</v>
      </c>
      <c r="BN842">
        <v>7823</v>
      </c>
      <c r="BO842">
        <v>16627</v>
      </c>
      <c r="BP842">
        <v>2786</v>
      </c>
      <c r="BQ842">
        <v>3332</v>
      </c>
    </row>
    <row r="843" spans="1:69" x14ac:dyDescent="0.2">
      <c r="F843">
        <v>33</v>
      </c>
      <c r="G843">
        <v>45</v>
      </c>
      <c r="I843">
        <v>45</v>
      </c>
      <c r="M843" t="s">
        <v>81</v>
      </c>
      <c r="AH843">
        <v>1</v>
      </c>
      <c r="AI843">
        <v>1</v>
      </c>
      <c r="AJ843" t="s">
        <v>1358</v>
      </c>
      <c r="AK843" t="s">
        <v>1357</v>
      </c>
      <c r="AL843">
        <v>1</v>
      </c>
      <c r="AM843" t="s">
        <v>1357</v>
      </c>
      <c r="AN843" t="s">
        <v>1357</v>
      </c>
      <c r="AO843" t="s">
        <v>1357</v>
      </c>
      <c r="AP843">
        <v>1</v>
      </c>
      <c r="AQ843" t="s">
        <v>1357</v>
      </c>
    </row>
    <row r="844" spans="1:69" x14ac:dyDescent="0.2">
      <c r="F844">
        <v>24</v>
      </c>
      <c r="G844">
        <v>36</v>
      </c>
      <c r="I844">
        <v>36</v>
      </c>
      <c r="M844" t="s">
        <v>82</v>
      </c>
      <c r="AH844">
        <v>3</v>
      </c>
      <c r="AI844">
        <v>1</v>
      </c>
      <c r="AJ844" t="s">
        <v>1358</v>
      </c>
      <c r="AK844" t="s">
        <v>1358</v>
      </c>
      <c r="AL844">
        <v>1</v>
      </c>
      <c r="AM844" t="s">
        <v>1357</v>
      </c>
      <c r="AN844" t="s">
        <v>1357</v>
      </c>
      <c r="AO844" t="s">
        <v>1358</v>
      </c>
      <c r="AP844">
        <v>1</v>
      </c>
      <c r="AQ844" t="s">
        <v>1357</v>
      </c>
    </row>
    <row r="845" spans="1:69" x14ac:dyDescent="0.2">
      <c r="F845">
        <v>9</v>
      </c>
      <c r="G845">
        <v>21</v>
      </c>
      <c r="I845">
        <v>21</v>
      </c>
      <c r="M845" t="s">
        <v>83</v>
      </c>
      <c r="N845">
        <v>3</v>
      </c>
      <c r="O845">
        <v>1</v>
      </c>
      <c r="P845">
        <v>2</v>
      </c>
      <c r="Q845">
        <v>1</v>
      </c>
      <c r="R845">
        <v>4</v>
      </c>
      <c r="S845">
        <v>1</v>
      </c>
      <c r="T845">
        <v>1</v>
      </c>
      <c r="U845">
        <v>1</v>
      </c>
      <c r="V845">
        <v>3</v>
      </c>
      <c r="W845">
        <v>2</v>
      </c>
      <c r="X845">
        <v>1</v>
      </c>
      <c r="Y845">
        <v>4</v>
      </c>
      <c r="Z845">
        <v>1</v>
      </c>
      <c r="AA845">
        <v>2</v>
      </c>
      <c r="AB845">
        <v>1</v>
      </c>
      <c r="AC845">
        <v>3</v>
      </c>
      <c r="AD845">
        <v>4</v>
      </c>
      <c r="AE845">
        <v>1</v>
      </c>
      <c r="AF845">
        <v>2</v>
      </c>
      <c r="AG845">
        <v>1</v>
      </c>
    </row>
    <row r="846" spans="1:69" x14ac:dyDescent="0.2">
      <c r="F846">
        <v>33</v>
      </c>
      <c r="G846">
        <v>45</v>
      </c>
      <c r="I846">
        <v>45</v>
      </c>
      <c r="M846" t="s">
        <v>84</v>
      </c>
      <c r="N846">
        <v>3</v>
      </c>
      <c r="O846">
        <v>1</v>
      </c>
      <c r="P846">
        <v>3</v>
      </c>
      <c r="Q846">
        <v>1</v>
      </c>
      <c r="R846">
        <v>3</v>
      </c>
      <c r="S846">
        <v>1</v>
      </c>
      <c r="T846">
        <v>1</v>
      </c>
      <c r="U846">
        <v>1</v>
      </c>
      <c r="V846">
        <v>3</v>
      </c>
      <c r="W846">
        <v>2</v>
      </c>
      <c r="X846">
        <v>1</v>
      </c>
      <c r="Y846">
        <v>4</v>
      </c>
      <c r="Z846">
        <v>1</v>
      </c>
      <c r="AA846">
        <v>2</v>
      </c>
      <c r="AB846">
        <v>1</v>
      </c>
      <c r="AC846">
        <v>4</v>
      </c>
      <c r="AD846">
        <v>5</v>
      </c>
      <c r="AE846">
        <v>1</v>
      </c>
      <c r="AF846">
        <v>4</v>
      </c>
      <c r="AG846">
        <v>1</v>
      </c>
    </row>
    <row r="847" spans="1:69" x14ac:dyDescent="0.2">
      <c r="F847">
        <v>27</v>
      </c>
      <c r="G847">
        <v>39</v>
      </c>
      <c r="I847">
        <v>39</v>
      </c>
    </row>
    <row r="848" spans="1:69" x14ac:dyDescent="0.2">
      <c r="F848">
        <v>3</v>
      </c>
      <c r="G848">
        <v>15</v>
      </c>
      <c r="I848">
        <v>15</v>
      </c>
    </row>
    <row r="849" spans="1:69" x14ac:dyDescent="0.2">
      <c r="F849">
        <v>33</v>
      </c>
      <c r="G849">
        <v>45</v>
      </c>
      <c r="I849">
        <v>45</v>
      </c>
    </row>
    <row r="850" spans="1:69" x14ac:dyDescent="0.2">
      <c r="F850">
        <v>12</v>
      </c>
      <c r="G850">
        <v>24</v>
      </c>
      <c r="I850">
        <v>24</v>
      </c>
    </row>
    <row r="851" spans="1:69" x14ac:dyDescent="0.2">
      <c r="F851">
        <v>30</v>
      </c>
      <c r="G851">
        <v>42</v>
      </c>
      <c r="I851">
        <v>42</v>
      </c>
    </row>
    <row r="852" spans="1:69" x14ac:dyDescent="0.2">
      <c r="A852" t="s">
        <v>94</v>
      </c>
      <c r="B852" s="1" t="s">
        <v>95</v>
      </c>
      <c r="C852" t="s">
        <v>94</v>
      </c>
      <c r="D852" t="s">
        <v>79</v>
      </c>
      <c r="E852">
        <v>4</v>
      </c>
      <c r="F852">
        <v>12</v>
      </c>
      <c r="G852">
        <v>24</v>
      </c>
      <c r="I852">
        <v>24</v>
      </c>
      <c r="J852">
        <v>0.72</v>
      </c>
      <c r="K852">
        <v>8</v>
      </c>
      <c r="L852">
        <v>4</v>
      </c>
      <c r="M852" t="s">
        <v>80</v>
      </c>
      <c r="AR852">
        <v>3</v>
      </c>
      <c r="AS852">
        <v>3</v>
      </c>
      <c r="AT852">
        <v>1</v>
      </c>
      <c r="AU852">
        <v>3</v>
      </c>
      <c r="AV852">
        <v>4</v>
      </c>
      <c r="AW852">
        <v>1</v>
      </c>
      <c r="AX852">
        <v>3</v>
      </c>
      <c r="AY852">
        <v>3</v>
      </c>
      <c r="AZ852">
        <v>3</v>
      </c>
      <c r="BA852">
        <v>3</v>
      </c>
      <c r="BB852">
        <v>24943</v>
      </c>
      <c r="BC852">
        <v>36785</v>
      </c>
      <c r="BD852">
        <v>27499</v>
      </c>
      <c r="BE852">
        <v>37679</v>
      </c>
      <c r="BF852">
        <v>22116</v>
      </c>
      <c r="BH852">
        <v>7095</v>
      </c>
      <c r="BI852">
        <v>4366</v>
      </c>
      <c r="BJ852">
        <v>4272</v>
      </c>
      <c r="BK852">
        <v>4166</v>
      </c>
      <c r="BL852">
        <v>2946</v>
      </c>
      <c r="BM852">
        <v>3443</v>
      </c>
      <c r="BN852">
        <v>4251</v>
      </c>
      <c r="BO852">
        <v>7163</v>
      </c>
      <c r="BP852">
        <v>4126</v>
      </c>
      <c r="BQ852">
        <v>1974</v>
      </c>
    </row>
    <row r="853" spans="1:69" x14ac:dyDescent="0.2">
      <c r="F853">
        <v>33</v>
      </c>
      <c r="G853">
        <v>45</v>
      </c>
      <c r="I853">
        <v>45</v>
      </c>
      <c r="M853" t="s">
        <v>81</v>
      </c>
      <c r="AH853">
        <v>3</v>
      </c>
      <c r="AI853">
        <v>2</v>
      </c>
      <c r="AJ853" t="s">
        <v>1358</v>
      </c>
      <c r="AK853" t="s">
        <v>1358</v>
      </c>
      <c r="AL853">
        <v>2</v>
      </c>
      <c r="AM853" t="s">
        <v>1357</v>
      </c>
      <c r="AN853" t="s">
        <v>1358</v>
      </c>
      <c r="AO853" t="s">
        <v>1357</v>
      </c>
      <c r="AP853">
        <v>3</v>
      </c>
      <c r="AQ853" t="s">
        <v>1358</v>
      </c>
    </row>
    <row r="854" spans="1:69" x14ac:dyDescent="0.2">
      <c r="F854">
        <v>30</v>
      </c>
      <c r="G854">
        <v>42</v>
      </c>
      <c r="I854">
        <v>42</v>
      </c>
      <c r="M854" t="s">
        <v>82</v>
      </c>
      <c r="AH854">
        <v>2</v>
      </c>
      <c r="AI854">
        <v>2</v>
      </c>
      <c r="AJ854" t="s">
        <v>1358</v>
      </c>
      <c r="AK854" t="s">
        <v>1357</v>
      </c>
      <c r="AL854">
        <v>3</v>
      </c>
      <c r="AM854" t="s">
        <v>1357</v>
      </c>
      <c r="AN854" t="s">
        <v>1358</v>
      </c>
      <c r="AO854" t="s">
        <v>1358</v>
      </c>
      <c r="AP854">
        <v>2</v>
      </c>
      <c r="AQ854" t="s">
        <v>1357</v>
      </c>
    </row>
    <row r="855" spans="1:69" x14ac:dyDescent="0.2">
      <c r="F855">
        <v>27</v>
      </c>
      <c r="G855">
        <v>39</v>
      </c>
      <c r="I855">
        <v>39</v>
      </c>
      <c r="M855" t="s">
        <v>83</v>
      </c>
      <c r="N855">
        <v>4</v>
      </c>
      <c r="O855">
        <v>2</v>
      </c>
      <c r="P855">
        <v>3</v>
      </c>
      <c r="Q855">
        <v>1</v>
      </c>
      <c r="R855">
        <v>3</v>
      </c>
      <c r="S855">
        <v>2</v>
      </c>
      <c r="T855">
        <v>2</v>
      </c>
      <c r="U855">
        <v>1</v>
      </c>
      <c r="V855">
        <v>3</v>
      </c>
      <c r="W855">
        <v>1</v>
      </c>
      <c r="X855">
        <v>1</v>
      </c>
      <c r="Y855">
        <v>3</v>
      </c>
      <c r="Z855">
        <v>2</v>
      </c>
      <c r="AA855">
        <v>3</v>
      </c>
      <c r="AB855">
        <v>2</v>
      </c>
      <c r="AC855">
        <v>3</v>
      </c>
      <c r="AD855">
        <v>4</v>
      </c>
      <c r="AE855">
        <v>2</v>
      </c>
      <c r="AF855">
        <v>2</v>
      </c>
      <c r="AG855">
        <v>1</v>
      </c>
    </row>
    <row r="856" spans="1:69" x14ac:dyDescent="0.2">
      <c r="F856">
        <v>3</v>
      </c>
      <c r="G856">
        <v>15</v>
      </c>
      <c r="I856">
        <v>15</v>
      </c>
      <c r="M856" t="s">
        <v>84</v>
      </c>
      <c r="N856">
        <v>3</v>
      </c>
      <c r="O856">
        <v>1</v>
      </c>
      <c r="P856">
        <v>3</v>
      </c>
      <c r="Q856">
        <v>1</v>
      </c>
      <c r="R856">
        <v>2</v>
      </c>
      <c r="S856">
        <v>1</v>
      </c>
      <c r="T856">
        <v>1</v>
      </c>
      <c r="U856">
        <v>1</v>
      </c>
      <c r="V856">
        <v>3</v>
      </c>
      <c r="W856">
        <v>2</v>
      </c>
      <c r="X856">
        <v>1</v>
      </c>
      <c r="Y856">
        <v>3</v>
      </c>
      <c r="Z856">
        <v>1</v>
      </c>
      <c r="AA856">
        <v>3</v>
      </c>
      <c r="AB856">
        <v>2</v>
      </c>
      <c r="AC856">
        <v>3</v>
      </c>
      <c r="AD856">
        <v>3</v>
      </c>
      <c r="AE856">
        <v>2</v>
      </c>
      <c r="AF856">
        <v>3</v>
      </c>
      <c r="AG856">
        <v>1</v>
      </c>
    </row>
    <row r="857" spans="1:69" x14ac:dyDescent="0.2">
      <c r="F857">
        <v>33</v>
      </c>
      <c r="G857">
        <v>45</v>
      </c>
      <c r="I857">
        <v>45</v>
      </c>
    </row>
    <row r="858" spans="1:69" x14ac:dyDescent="0.2">
      <c r="F858">
        <v>24</v>
      </c>
      <c r="G858">
        <v>36</v>
      </c>
      <c r="I858">
        <v>36</v>
      </c>
    </row>
    <row r="859" spans="1:69" x14ac:dyDescent="0.2">
      <c r="F859">
        <v>9</v>
      </c>
      <c r="G859">
        <v>21</v>
      </c>
      <c r="I859">
        <v>21</v>
      </c>
    </row>
    <row r="860" spans="1:69" x14ac:dyDescent="0.2">
      <c r="F860">
        <v>36</v>
      </c>
      <c r="G860">
        <v>48</v>
      </c>
      <c r="I860">
        <v>48</v>
      </c>
    </row>
    <row r="861" spans="1:69" x14ac:dyDescent="0.2">
      <c r="F861">
        <v>33</v>
      </c>
      <c r="G861">
        <v>45</v>
      </c>
      <c r="I861">
        <v>45</v>
      </c>
    </row>
    <row r="862" spans="1:69" x14ac:dyDescent="0.2">
      <c r="A862" t="s">
        <v>247</v>
      </c>
      <c r="B862" s="1" t="s">
        <v>248</v>
      </c>
      <c r="C862" t="s">
        <v>247</v>
      </c>
      <c r="D862" t="s">
        <v>89</v>
      </c>
      <c r="E862">
        <v>6</v>
      </c>
      <c r="F862">
        <v>36</v>
      </c>
      <c r="G862">
        <v>48</v>
      </c>
      <c r="H862">
        <v>24</v>
      </c>
      <c r="I862">
        <v>24</v>
      </c>
      <c r="J862">
        <v>0.46</v>
      </c>
      <c r="K862">
        <v>8</v>
      </c>
      <c r="L862">
        <v>2</v>
      </c>
      <c r="M862" t="s">
        <v>80</v>
      </c>
      <c r="AR862">
        <v>5</v>
      </c>
      <c r="AS862">
        <v>5</v>
      </c>
      <c r="AT862">
        <v>3</v>
      </c>
      <c r="AU862">
        <v>4</v>
      </c>
      <c r="AV862">
        <v>5</v>
      </c>
      <c r="AW862">
        <v>5</v>
      </c>
      <c r="AX862">
        <v>5</v>
      </c>
      <c r="AY862">
        <v>5</v>
      </c>
      <c r="AZ862">
        <v>5</v>
      </c>
      <c r="BA862">
        <v>5</v>
      </c>
      <c r="BB862">
        <v>48234</v>
      </c>
      <c r="BC862">
        <v>78889</v>
      </c>
      <c r="BD862">
        <v>22629</v>
      </c>
      <c r="BE862">
        <v>42472</v>
      </c>
      <c r="BF862">
        <v>43555</v>
      </c>
      <c r="BG862">
        <v>90827</v>
      </c>
    </row>
    <row r="863" spans="1:69" x14ac:dyDescent="0.2">
      <c r="F863">
        <v>33</v>
      </c>
      <c r="G863">
        <v>45</v>
      </c>
      <c r="H863">
        <v>17</v>
      </c>
      <c r="I863">
        <v>28</v>
      </c>
      <c r="M863" t="s">
        <v>81</v>
      </c>
      <c r="AH863">
        <v>1</v>
      </c>
      <c r="AI863">
        <v>1</v>
      </c>
      <c r="AJ863" t="s">
        <v>1357</v>
      </c>
      <c r="AK863" t="s">
        <v>1357</v>
      </c>
      <c r="AL863">
        <v>1</v>
      </c>
      <c r="AM863" t="s">
        <v>1357</v>
      </c>
      <c r="AN863" t="s">
        <v>1357</v>
      </c>
      <c r="AO863" t="s">
        <v>1357</v>
      </c>
      <c r="AP863">
        <v>2</v>
      </c>
      <c r="AQ863" t="s">
        <v>1357</v>
      </c>
      <c r="BG863">
        <v>41032</v>
      </c>
    </row>
    <row r="864" spans="1:69" x14ac:dyDescent="0.2">
      <c r="F864">
        <v>24</v>
      </c>
      <c r="G864">
        <v>36</v>
      </c>
      <c r="H864">
        <v>12</v>
      </c>
      <c r="I864">
        <v>24</v>
      </c>
      <c r="M864" t="s">
        <v>82</v>
      </c>
      <c r="AH864">
        <v>1</v>
      </c>
      <c r="AI864">
        <v>1</v>
      </c>
      <c r="AJ864" t="s">
        <v>1357</v>
      </c>
      <c r="AK864" t="s">
        <v>1357</v>
      </c>
      <c r="AL864">
        <v>1</v>
      </c>
      <c r="AM864" t="s">
        <v>1357</v>
      </c>
      <c r="AN864" t="s">
        <v>1357</v>
      </c>
      <c r="AO864" t="s">
        <v>1357</v>
      </c>
      <c r="AP864">
        <v>1</v>
      </c>
      <c r="AQ864" t="s">
        <v>1357</v>
      </c>
      <c r="BG864">
        <v>56094</v>
      </c>
    </row>
    <row r="865" spans="1:69" x14ac:dyDescent="0.2">
      <c r="F865">
        <v>9</v>
      </c>
      <c r="G865">
        <v>21</v>
      </c>
      <c r="H865">
        <v>5</v>
      </c>
      <c r="I865">
        <v>16</v>
      </c>
      <c r="M865" t="s">
        <v>83</v>
      </c>
      <c r="N865">
        <v>5</v>
      </c>
      <c r="O865">
        <v>1</v>
      </c>
      <c r="P865">
        <v>4</v>
      </c>
      <c r="Q865">
        <v>1</v>
      </c>
      <c r="R865">
        <v>5</v>
      </c>
      <c r="S865">
        <v>1</v>
      </c>
      <c r="T865">
        <v>1</v>
      </c>
      <c r="U865">
        <v>1</v>
      </c>
      <c r="V865">
        <v>3</v>
      </c>
      <c r="W865">
        <v>3</v>
      </c>
      <c r="X865">
        <v>1</v>
      </c>
      <c r="Y865">
        <v>5</v>
      </c>
      <c r="Z865">
        <v>1</v>
      </c>
      <c r="AA865">
        <v>5</v>
      </c>
      <c r="AB865">
        <v>1</v>
      </c>
      <c r="AC865">
        <v>5</v>
      </c>
      <c r="AD865">
        <v>5</v>
      </c>
      <c r="AE865">
        <v>1</v>
      </c>
      <c r="AF865">
        <v>5</v>
      </c>
      <c r="AG865">
        <v>1</v>
      </c>
      <c r="BG865">
        <v>48983</v>
      </c>
    </row>
    <row r="866" spans="1:69" x14ac:dyDescent="0.2">
      <c r="F866">
        <v>33</v>
      </c>
      <c r="G866">
        <v>45</v>
      </c>
      <c r="H866">
        <v>16</v>
      </c>
      <c r="I866">
        <v>29</v>
      </c>
      <c r="M866" t="s">
        <v>84</v>
      </c>
      <c r="N866">
        <v>5</v>
      </c>
      <c r="O866">
        <v>1</v>
      </c>
      <c r="P866">
        <v>5</v>
      </c>
      <c r="Q866">
        <v>1</v>
      </c>
      <c r="R866">
        <v>5</v>
      </c>
      <c r="S866">
        <v>1</v>
      </c>
      <c r="T866">
        <v>1</v>
      </c>
      <c r="U866">
        <v>1</v>
      </c>
      <c r="V866">
        <v>5</v>
      </c>
      <c r="W866">
        <v>2</v>
      </c>
      <c r="X866">
        <v>1</v>
      </c>
      <c r="Y866">
        <v>5</v>
      </c>
      <c r="Z866">
        <v>1</v>
      </c>
      <c r="AA866">
        <v>5</v>
      </c>
      <c r="AB866">
        <v>1</v>
      </c>
      <c r="AC866">
        <v>5</v>
      </c>
      <c r="AD866">
        <v>5</v>
      </c>
      <c r="AE866">
        <v>1</v>
      </c>
      <c r="AF866">
        <v>5</v>
      </c>
      <c r="AG866">
        <v>1</v>
      </c>
      <c r="BG866">
        <v>35065</v>
      </c>
    </row>
    <row r="867" spans="1:69" x14ac:dyDescent="0.2">
      <c r="F867">
        <v>27</v>
      </c>
      <c r="G867">
        <v>39</v>
      </c>
      <c r="H867">
        <v>14</v>
      </c>
      <c r="I867">
        <v>25</v>
      </c>
      <c r="BG867">
        <v>38184</v>
      </c>
    </row>
    <row r="868" spans="1:69" x14ac:dyDescent="0.2">
      <c r="F868">
        <v>3</v>
      </c>
      <c r="G868">
        <v>15</v>
      </c>
      <c r="H868">
        <v>2</v>
      </c>
      <c r="I868">
        <v>13</v>
      </c>
      <c r="BG868">
        <v>38569</v>
      </c>
    </row>
    <row r="869" spans="1:69" x14ac:dyDescent="0.2">
      <c r="F869">
        <v>33</v>
      </c>
      <c r="G869">
        <v>45</v>
      </c>
      <c r="H869">
        <v>17</v>
      </c>
      <c r="I869">
        <v>28</v>
      </c>
      <c r="BG869">
        <v>29429</v>
      </c>
    </row>
    <row r="870" spans="1:69" x14ac:dyDescent="0.2">
      <c r="F870">
        <v>12</v>
      </c>
      <c r="G870">
        <v>24</v>
      </c>
      <c r="H870">
        <v>6</v>
      </c>
      <c r="I870">
        <v>18</v>
      </c>
      <c r="BG870">
        <v>31508</v>
      </c>
    </row>
    <row r="871" spans="1:69" x14ac:dyDescent="0.2">
      <c r="F871">
        <v>30</v>
      </c>
      <c r="G871">
        <v>42</v>
      </c>
      <c r="H871">
        <v>15</v>
      </c>
      <c r="I871">
        <v>27</v>
      </c>
      <c r="BG871">
        <v>24844</v>
      </c>
    </row>
    <row r="872" spans="1:69" x14ac:dyDescent="0.2">
      <c r="A872" t="s">
        <v>249</v>
      </c>
      <c r="B872" s="1" t="s">
        <v>250</v>
      </c>
      <c r="C872" t="s">
        <v>249</v>
      </c>
      <c r="D872" t="s">
        <v>79</v>
      </c>
      <c r="E872">
        <v>6</v>
      </c>
      <c r="F872">
        <v>12</v>
      </c>
      <c r="G872">
        <v>24</v>
      </c>
      <c r="I872">
        <v>24</v>
      </c>
      <c r="J872">
        <v>0.72</v>
      </c>
      <c r="K872">
        <v>8</v>
      </c>
      <c r="L872">
        <v>2</v>
      </c>
      <c r="M872" t="s">
        <v>80</v>
      </c>
      <c r="AR872">
        <v>4</v>
      </c>
      <c r="AS872">
        <v>3</v>
      </c>
      <c r="AT872">
        <v>2</v>
      </c>
      <c r="AU872">
        <v>3</v>
      </c>
      <c r="AV872">
        <v>4</v>
      </c>
      <c r="AW872">
        <v>4</v>
      </c>
      <c r="AX872">
        <v>4</v>
      </c>
      <c r="AY872">
        <v>3</v>
      </c>
      <c r="AZ872">
        <v>5</v>
      </c>
      <c r="BA872">
        <v>4</v>
      </c>
      <c r="BB872">
        <v>75016</v>
      </c>
      <c r="BC872">
        <v>81715</v>
      </c>
      <c r="BD872">
        <v>118999</v>
      </c>
      <c r="BE872">
        <v>52909</v>
      </c>
      <c r="BF872">
        <v>54553</v>
      </c>
      <c r="BH872">
        <v>39274</v>
      </c>
      <c r="BI872">
        <v>26503</v>
      </c>
      <c r="BJ872">
        <v>16177</v>
      </c>
      <c r="BK872">
        <v>22015</v>
      </c>
      <c r="BL872">
        <v>15882</v>
      </c>
      <c r="BM872">
        <v>14559</v>
      </c>
      <c r="BN872">
        <v>9452</v>
      </c>
      <c r="BO872">
        <v>7654</v>
      </c>
      <c r="BP872">
        <v>9664</v>
      </c>
      <c r="BQ872">
        <v>9626</v>
      </c>
    </row>
    <row r="873" spans="1:69" x14ac:dyDescent="0.2">
      <c r="F873">
        <v>33</v>
      </c>
      <c r="G873">
        <v>45</v>
      </c>
      <c r="I873">
        <v>45</v>
      </c>
      <c r="M873" t="s">
        <v>81</v>
      </c>
      <c r="AH873">
        <v>2</v>
      </c>
      <c r="AI873">
        <v>2</v>
      </c>
      <c r="AJ873" t="s">
        <v>1357</v>
      </c>
      <c r="AK873" t="s">
        <v>1357</v>
      </c>
      <c r="AL873">
        <v>3</v>
      </c>
      <c r="AM873" t="s">
        <v>1357</v>
      </c>
      <c r="AN873" t="s">
        <v>1357</v>
      </c>
      <c r="AO873" t="s">
        <v>1357</v>
      </c>
      <c r="AP873">
        <v>1</v>
      </c>
      <c r="AQ873" t="s">
        <v>1357</v>
      </c>
    </row>
    <row r="874" spans="1:69" x14ac:dyDescent="0.2">
      <c r="F874">
        <v>30</v>
      </c>
      <c r="G874">
        <v>42</v>
      </c>
      <c r="I874">
        <v>42</v>
      </c>
      <c r="M874" t="s">
        <v>82</v>
      </c>
      <c r="AH874">
        <v>3</v>
      </c>
      <c r="AI874">
        <v>2</v>
      </c>
      <c r="AJ874" t="s">
        <v>1358</v>
      </c>
      <c r="AK874" t="s">
        <v>1357</v>
      </c>
      <c r="AL874">
        <v>3</v>
      </c>
      <c r="AM874" t="s">
        <v>1357</v>
      </c>
      <c r="AN874" t="s">
        <v>1358</v>
      </c>
      <c r="AO874" t="s">
        <v>1358</v>
      </c>
      <c r="AP874">
        <v>2</v>
      </c>
      <c r="AQ874" t="s">
        <v>1358</v>
      </c>
    </row>
    <row r="875" spans="1:69" x14ac:dyDescent="0.2">
      <c r="F875">
        <v>27</v>
      </c>
      <c r="G875">
        <v>39</v>
      </c>
      <c r="I875">
        <v>39</v>
      </c>
      <c r="M875" t="s">
        <v>83</v>
      </c>
      <c r="N875">
        <v>3</v>
      </c>
      <c r="O875">
        <v>1</v>
      </c>
      <c r="P875">
        <v>2</v>
      </c>
      <c r="Q875">
        <v>1</v>
      </c>
      <c r="R875">
        <v>2</v>
      </c>
      <c r="S875">
        <v>1</v>
      </c>
      <c r="T875">
        <v>1</v>
      </c>
      <c r="U875">
        <v>1</v>
      </c>
      <c r="V875">
        <v>3</v>
      </c>
      <c r="W875">
        <v>3</v>
      </c>
      <c r="X875">
        <v>1</v>
      </c>
      <c r="Y875">
        <v>2</v>
      </c>
      <c r="Z875">
        <v>1</v>
      </c>
      <c r="AA875">
        <v>1</v>
      </c>
      <c r="AB875">
        <v>1</v>
      </c>
      <c r="AC875">
        <v>3</v>
      </c>
      <c r="AD875">
        <v>3</v>
      </c>
      <c r="AE875">
        <v>1</v>
      </c>
      <c r="AF875">
        <v>2</v>
      </c>
      <c r="AG875">
        <v>1</v>
      </c>
    </row>
    <row r="876" spans="1:69" x14ac:dyDescent="0.2">
      <c r="F876">
        <v>3</v>
      </c>
      <c r="G876">
        <v>15</v>
      </c>
      <c r="I876">
        <v>15</v>
      </c>
      <c r="M876" t="s">
        <v>84</v>
      </c>
      <c r="N876">
        <v>4</v>
      </c>
      <c r="O876">
        <v>3</v>
      </c>
      <c r="P876">
        <v>3</v>
      </c>
      <c r="Q876">
        <v>1</v>
      </c>
      <c r="R876">
        <v>3</v>
      </c>
      <c r="S876">
        <v>1</v>
      </c>
      <c r="T876">
        <v>1</v>
      </c>
      <c r="U876">
        <v>1</v>
      </c>
      <c r="V876">
        <v>3</v>
      </c>
      <c r="W876">
        <v>4</v>
      </c>
      <c r="X876">
        <v>1</v>
      </c>
      <c r="Y876">
        <v>2</v>
      </c>
      <c r="Z876">
        <v>1</v>
      </c>
      <c r="AA876">
        <v>2</v>
      </c>
      <c r="AB876">
        <v>2</v>
      </c>
      <c r="AC876">
        <v>3</v>
      </c>
      <c r="AD876">
        <v>3</v>
      </c>
      <c r="AE876">
        <v>1</v>
      </c>
      <c r="AF876">
        <v>2</v>
      </c>
      <c r="AG876">
        <v>1</v>
      </c>
    </row>
    <row r="877" spans="1:69" x14ac:dyDescent="0.2">
      <c r="F877">
        <v>33</v>
      </c>
      <c r="G877">
        <v>45</v>
      </c>
      <c r="I877">
        <v>45</v>
      </c>
    </row>
    <row r="878" spans="1:69" x14ac:dyDescent="0.2">
      <c r="F878">
        <v>24</v>
      </c>
      <c r="G878">
        <v>36</v>
      </c>
      <c r="I878">
        <v>36</v>
      </c>
    </row>
    <row r="879" spans="1:69" x14ac:dyDescent="0.2">
      <c r="F879">
        <v>9</v>
      </c>
      <c r="G879">
        <v>21</v>
      </c>
      <c r="I879">
        <v>21</v>
      </c>
    </row>
    <row r="880" spans="1:69" x14ac:dyDescent="0.2">
      <c r="F880">
        <v>36</v>
      </c>
      <c r="G880">
        <v>48</v>
      </c>
      <c r="I880">
        <v>48</v>
      </c>
    </row>
    <row r="881" spans="1:59" x14ac:dyDescent="0.2">
      <c r="F881">
        <v>33</v>
      </c>
      <c r="G881">
        <v>45</v>
      </c>
      <c r="I881">
        <v>45</v>
      </c>
    </row>
    <row r="882" spans="1:59" x14ac:dyDescent="0.2">
      <c r="A882" t="s">
        <v>96</v>
      </c>
      <c r="B882" s="1" t="s">
        <v>97</v>
      </c>
      <c r="C882" t="s">
        <v>96</v>
      </c>
      <c r="D882" t="s">
        <v>89</v>
      </c>
      <c r="E882">
        <v>8</v>
      </c>
      <c r="F882">
        <v>36</v>
      </c>
      <c r="G882">
        <v>48</v>
      </c>
      <c r="H882">
        <v>24</v>
      </c>
      <c r="I882">
        <v>24</v>
      </c>
      <c r="J882">
        <v>0.37</v>
      </c>
      <c r="K882">
        <v>8</v>
      </c>
      <c r="L882">
        <v>0</v>
      </c>
      <c r="M882" t="s">
        <v>80</v>
      </c>
      <c r="AR882">
        <v>4</v>
      </c>
      <c r="AS882">
        <v>2</v>
      </c>
      <c r="AT882">
        <v>2</v>
      </c>
      <c r="AU882">
        <v>3</v>
      </c>
      <c r="AV882">
        <v>5</v>
      </c>
      <c r="AW882">
        <v>1</v>
      </c>
      <c r="AX882">
        <v>1</v>
      </c>
      <c r="AY882">
        <v>4</v>
      </c>
      <c r="AZ882">
        <v>4</v>
      </c>
      <c r="BA882">
        <v>4</v>
      </c>
      <c r="BB882">
        <v>198099</v>
      </c>
      <c r="BC882">
        <v>52423</v>
      </c>
      <c r="BD882">
        <v>26347</v>
      </c>
      <c r="BE882">
        <v>40315</v>
      </c>
      <c r="BF882">
        <v>19967</v>
      </c>
      <c r="BG882">
        <v>9965</v>
      </c>
    </row>
    <row r="883" spans="1:59" x14ac:dyDescent="0.2">
      <c r="F883">
        <v>33</v>
      </c>
      <c r="G883">
        <v>45</v>
      </c>
      <c r="H883">
        <v>22</v>
      </c>
      <c r="I883">
        <v>23</v>
      </c>
      <c r="M883" t="s">
        <v>81</v>
      </c>
      <c r="AH883">
        <v>1</v>
      </c>
      <c r="AI883">
        <v>2</v>
      </c>
      <c r="AJ883" t="s">
        <v>1357</v>
      </c>
      <c r="AK883" t="s">
        <v>1357</v>
      </c>
      <c r="AL883">
        <v>1</v>
      </c>
      <c r="AM883" t="s">
        <v>1357</v>
      </c>
      <c r="AN883" t="s">
        <v>1357</v>
      </c>
      <c r="AO883" t="s">
        <v>1357</v>
      </c>
      <c r="AP883">
        <v>2</v>
      </c>
      <c r="AQ883" t="s">
        <v>1357</v>
      </c>
      <c r="BG883">
        <v>15163</v>
      </c>
    </row>
    <row r="884" spans="1:59" x14ac:dyDescent="0.2">
      <c r="F884">
        <v>24</v>
      </c>
      <c r="G884">
        <v>36</v>
      </c>
      <c r="H884">
        <v>18</v>
      </c>
      <c r="I884">
        <v>18</v>
      </c>
      <c r="M884" t="s">
        <v>82</v>
      </c>
      <c r="AH884">
        <v>1</v>
      </c>
      <c r="AI884">
        <v>2</v>
      </c>
      <c r="AJ884" t="s">
        <v>1357</v>
      </c>
      <c r="AK884" t="s">
        <v>1357</v>
      </c>
      <c r="AL884">
        <v>1</v>
      </c>
      <c r="AM884" t="s">
        <v>1357</v>
      </c>
      <c r="AN884" t="s">
        <v>1357</v>
      </c>
      <c r="AO884" t="s">
        <v>1357</v>
      </c>
      <c r="AP884">
        <v>1</v>
      </c>
      <c r="AQ884" t="s">
        <v>1357</v>
      </c>
      <c r="BG884">
        <v>8899</v>
      </c>
    </row>
    <row r="885" spans="1:59" x14ac:dyDescent="0.2">
      <c r="F885">
        <v>9</v>
      </c>
      <c r="G885">
        <v>21</v>
      </c>
      <c r="H885">
        <v>10</v>
      </c>
      <c r="I885">
        <v>11</v>
      </c>
      <c r="M885" t="s">
        <v>83</v>
      </c>
      <c r="N885">
        <v>4</v>
      </c>
      <c r="O885">
        <v>1</v>
      </c>
      <c r="P885">
        <v>2</v>
      </c>
      <c r="Q885">
        <v>1</v>
      </c>
      <c r="R885">
        <v>3</v>
      </c>
      <c r="S885">
        <v>1</v>
      </c>
      <c r="T885">
        <v>1</v>
      </c>
      <c r="U885">
        <v>1</v>
      </c>
      <c r="V885">
        <v>2</v>
      </c>
      <c r="W885">
        <v>2</v>
      </c>
      <c r="X885">
        <v>1</v>
      </c>
      <c r="Y885">
        <v>5</v>
      </c>
      <c r="Z885">
        <v>1</v>
      </c>
      <c r="AA885">
        <v>2</v>
      </c>
      <c r="AB885">
        <v>1</v>
      </c>
      <c r="AC885">
        <v>4</v>
      </c>
      <c r="AD885">
        <v>4</v>
      </c>
      <c r="AE885">
        <v>1</v>
      </c>
      <c r="AF885">
        <v>4</v>
      </c>
      <c r="AG885">
        <v>1</v>
      </c>
      <c r="BG885">
        <v>9578</v>
      </c>
    </row>
    <row r="886" spans="1:59" x14ac:dyDescent="0.2">
      <c r="F886">
        <v>33</v>
      </c>
      <c r="G886">
        <v>45</v>
      </c>
      <c r="H886">
        <v>22</v>
      </c>
      <c r="I886">
        <v>23</v>
      </c>
      <c r="M886" t="s">
        <v>84</v>
      </c>
      <c r="N886">
        <v>4</v>
      </c>
      <c r="O886">
        <v>1</v>
      </c>
      <c r="P886">
        <v>3</v>
      </c>
      <c r="Q886">
        <v>1</v>
      </c>
      <c r="R886">
        <v>3</v>
      </c>
      <c r="S886">
        <v>1</v>
      </c>
      <c r="T886">
        <v>1</v>
      </c>
      <c r="U886">
        <v>1</v>
      </c>
      <c r="V886">
        <v>2</v>
      </c>
      <c r="W886">
        <v>1</v>
      </c>
      <c r="X886">
        <v>1</v>
      </c>
      <c r="Y886">
        <v>4</v>
      </c>
      <c r="Z886">
        <v>1</v>
      </c>
      <c r="AA886">
        <v>2</v>
      </c>
      <c r="AB886">
        <v>1</v>
      </c>
      <c r="AC886">
        <v>3</v>
      </c>
      <c r="AD886">
        <v>4</v>
      </c>
      <c r="AE886">
        <v>1</v>
      </c>
      <c r="AF886">
        <v>4</v>
      </c>
      <c r="AG886">
        <v>1</v>
      </c>
      <c r="BG886">
        <v>6934</v>
      </c>
    </row>
    <row r="887" spans="1:59" x14ac:dyDescent="0.2">
      <c r="F887">
        <v>27</v>
      </c>
      <c r="G887">
        <v>39</v>
      </c>
      <c r="H887">
        <v>19</v>
      </c>
      <c r="I887">
        <v>20</v>
      </c>
      <c r="BG887">
        <v>6362</v>
      </c>
    </row>
    <row r="888" spans="1:59" x14ac:dyDescent="0.2">
      <c r="F888">
        <v>3</v>
      </c>
      <c r="G888">
        <v>15</v>
      </c>
      <c r="H888">
        <v>7</v>
      </c>
      <c r="I888">
        <v>8</v>
      </c>
      <c r="BG888">
        <v>4419</v>
      </c>
    </row>
    <row r="889" spans="1:59" x14ac:dyDescent="0.2">
      <c r="F889">
        <v>33</v>
      </c>
      <c r="G889">
        <v>45</v>
      </c>
      <c r="H889">
        <v>22</v>
      </c>
      <c r="I889">
        <v>23</v>
      </c>
      <c r="BG889">
        <v>6065</v>
      </c>
    </row>
    <row r="890" spans="1:59" x14ac:dyDescent="0.2">
      <c r="F890">
        <v>12</v>
      </c>
      <c r="G890">
        <v>24</v>
      </c>
      <c r="H890">
        <v>12</v>
      </c>
      <c r="I890">
        <v>12</v>
      </c>
      <c r="BG890">
        <v>3433</v>
      </c>
    </row>
    <row r="891" spans="1:59" x14ac:dyDescent="0.2">
      <c r="F891">
        <v>30</v>
      </c>
      <c r="G891">
        <v>42</v>
      </c>
      <c r="H891">
        <v>21</v>
      </c>
      <c r="I891">
        <v>21</v>
      </c>
      <c r="BG891">
        <v>3981</v>
      </c>
    </row>
    <row r="892" spans="1:59" x14ac:dyDescent="0.2">
      <c r="A892" t="s">
        <v>251</v>
      </c>
      <c r="B892" s="1" t="s">
        <v>252</v>
      </c>
      <c r="C892" t="s">
        <v>251</v>
      </c>
      <c r="D892" t="s">
        <v>89</v>
      </c>
      <c r="E892">
        <v>2</v>
      </c>
      <c r="F892">
        <v>12</v>
      </c>
      <c r="G892">
        <v>24</v>
      </c>
      <c r="H892">
        <v>6</v>
      </c>
      <c r="I892">
        <v>18</v>
      </c>
      <c r="J892">
        <v>0.54</v>
      </c>
      <c r="K892">
        <v>8</v>
      </c>
      <c r="L892">
        <v>6</v>
      </c>
      <c r="M892" t="s">
        <v>80</v>
      </c>
      <c r="AR892">
        <v>3</v>
      </c>
      <c r="AS892">
        <v>3</v>
      </c>
      <c r="AT892">
        <v>2</v>
      </c>
      <c r="AU892">
        <v>3</v>
      </c>
      <c r="AV892">
        <v>4</v>
      </c>
      <c r="AW892">
        <v>3</v>
      </c>
      <c r="AX892">
        <v>3</v>
      </c>
      <c r="AY892">
        <v>3</v>
      </c>
      <c r="AZ892">
        <v>5</v>
      </c>
      <c r="BA892">
        <v>5</v>
      </c>
      <c r="BB892">
        <v>481755</v>
      </c>
      <c r="BC892">
        <v>59701</v>
      </c>
      <c r="BD892">
        <v>21082</v>
      </c>
      <c r="BE892">
        <v>28733</v>
      </c>
      <c r="BF892">
        <v>10322</v>
      </c>
      <c r="BG892">
        <v>13340</v>
      </c>
    </row>
    <row r="893" spans="1:59" x14ac:dyDescent="0.2">
      <c r="F893">
        <v>33</v>
      </c>
      <c r="G893">
        <v>45</v>
      </c>
      <c r="H893">
        <v>15</v>
      </c>
      <c r="I893">
        <v>30</v>
      </c>
      <c r="M893" t="s">
        <v>81</v>
      </c>
      <c r="AH893">
        <v>2</v>
      </c>
      <c r="AI893">
        <v>2</v>
      </c>
      <c r="AJ893" t="s">
        <v>1358</v>
      </c>
      <c r="AK893" t="s">
        <v>1357</v>
      </c>
      <c r="AL893">
        <v>2</v>
      </c>
      <c r="AM893" t="s">
        <v>1357</v>
      </c>
      <c r="AN893" t="s">
        <v>1357</v>
      </c>
      <c r="AO893" t="s">
        <v>1357</v>
      </c>
      <c r="AP893">
        <v>4</v>
      </c>
      <c r="AQ893" t="s">
        <v>1357</v>
      </c>
      <c r="BG893">
        <v>4828</v>
      </c>
    </row>
    <row r="894" spans="1:59" x14ac:dyDescent="0.2">
      <c r="F894">
        <v>30</v>
      </c>
      <c r="G894">
        <v>42</v>
      </c>
      <c r="H894">
        <v>12</v>
      </c>
      <c r="I894">
        <v>30</v>
      </c>
      <c r="M894" t="s">
        <v>82</v>
      </c>
      <c r="AH894">
        <v>2</v>
      </c>
      <c r="AI894">
        <v>2</v>
      </c>
      <c r="AJ894" t="s">
        <v>1357</v>
      </c>
      <c r="AK894" t="s">
        <v>1357</v>
      </c>
      <c r="AL894">
        <v>2</v>
      </c>
      <c r="AM894" t="s">
        <v>1357</v>
      </c>
      <c r="AN894" t="s">
        <v>1357</v>
      </c>
      <c r="AO894" t="s">
        <v>1357</v>
      </c>
      <c r="AP894">
        <v>4</v>
      </c>
      <c r="AQ894" t="s">
        <v>1357</v>
      </c>
      <c r="BG894">
        <v>3267</v>
      </c>
    </row>
    <row r="895" spans="1:59" x14ac:dyDescent="0.2">
      <c r="F895">
        <v>27</v>
      </c>
      <c r="G895">
        <v>39</v>
      </c>
      <c r="H895">
        <v>9</v>
      </c>
      <c r="I895">
        <v>30</v>
      </c>
      <c r="M895" t="s">
        <v>83</v>
      </c>
      <c r="N895">
        <v>4</v>
      </c>
      <c r="O895">
        <v>1</v>
      </c>
      <c r="P895">
        <v>4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3</v>
      </c>
      <c r="W895">
        <v>3</v>
      </c>
      <c r="X895">
        <v>2</v>
      </c>
      <c r="Y895">
        <v>2</v>
      </c>
      <c r="Z895">
        <v>1</v>
      </c>
      <c r="AA895">
        <v>1</v>
      </c>
      <c r="AB895">
        <v>1</v>
      </c>
      <c r="AC895">
        <v>3</v>
      </c>
      <c r="AD895">
        <v>3</v>
      </c>
      <c r="AE895">
        <v>1</v>
      </c>
      <c r="AF895">
        <v>2</v>
      </c>
      <c r="AG895">
        <v>1</v>
      </c>
      <c r="BG895">
        <v>4955</v>
      </c>
    </row>
    <row r="896" spans="1:59" x14ac:dyDescent="0.2">
      <c r="F896">
        <v>3</v>
      </c>
      <c r="G896">
        <v>15</v>
      </c>
      <c r="H896">
        <v>1</v>
      </c>
      <c r="I896">
        <v>14</v>
      </c>
      <c r="M896" t="s">
        <v>84</v>
      </c>
      <c r="N896">
        <v>4</v>
      </c>
      <c r="O896">
        <v>1</v>
      </c>
      <c r="P896">
        <v>3</v>
      </c>
      <c r="Q896">
        <v>1</v>
      </c>
      <c r="R896">
        <v>2</v>
      </c>
      <c r="S896">
        <v>1</v>
      </c>
      <c r="T896">
        <v>1</v>
      </c>
      <c r="U896">
        <v>1</v>
      </c>
      <c r="V896">
        <v>2</v>
      </c>
      <c r="W896">
        <v>3</v>
      </c>
      <c r="X896">
        <v>1</v>
      </c>
      <c r="Y896">
        <v>1</v>
      </c>
      <c r="Z896">
        <v>1</v>
      </c>
      <c r="AA896">
        <v>2</v>
      </c>
      <c r="AB896">
        <v>1</v>
      </c>
      <c r="AC896">
        <v>3</v>
      </c>
      <c r="AD896">
        <v>3</v>
      </c>
      <c r="AE896">
        <v>1</v>
      </c>
      <c r="AF896">
        <v>2</v>
      </c>
      <c r="AG896">
        <v>2</v>
      </c>
      <c r="BG896">
        <v>3690</v>
      </c>
    </row>
    <row r="897" spans="1:69" x14ac:dyDescent="0.2">
      <c r="F897">
        <v>33</v>
      </c>
      <c r="G897">
        <v>45</v>
      </c>
      <c r="H897">
        <v>5</v>
      </c>
      <c r="I897">
        <v>40</v>
      </c>
      <c r="BG897">
        <v>5443</v>
      </c>
    </row>
    <row r="898" spans="1:69" x14ac:dyDescent="0.2">
      <c r="F898">
        <v>24</v>
      </c>
      <c r="G898">
        <v>36</v>
      </c>
      <c r="H898">
        <v>16</v>
      </c>
      <c r="I898">
        <v>20</v>
      </c>
      <c r="BG898">
        <v>3801</v>
      </c>
    </row>
    <row r="899" spans="1:69" x14ac:dyDescent="0.2">
      <c r="F899">
        <v>9</v>
      </c>
      <c r="G899">
        <v>21</v>
      </c>
      <c r="H899">
        <v>1</v>
      </c>
      <c r="I899">
        <v>20</v>
      </c>
      <c r="BG899">
        <v>2559</v>
      </c>
    </row>
    <row r="900" spans="1:69" x14ac:dyDescent="0.2">
      <c r="F900">
        <v>36</v>
      </c>
      <c r="G900">
        <v>48</v>
      </c>
      <c r="H900">
        <v>8</v>
      </c>
      <c r="I900">
        <v>40</v>
      </c>
      <c r="BG900">
        <v>3291</v>
      </c>
    </row>
    <row r="901" spans="1:69" x14ac:dyDescent="0.2">
      <c r="F901">
        <v>33</v>
      </c>
      <c r="G901">
        <v>45</v>
      </c>
      <c r="H901">
        <v>15</v>
      </c>
      <c r="I901">
        <v>30</v>
      </c>
      <c r="BG901">
        <v>3931</v>
      </c>
    </row>
    <row r="902" spans="1:69" x14ac:dyDescent="0.2">
      <c r="A902" t="s">
        <v>253</v>
      </c>
      <c r="B902" s="1" t="s">
        <v>254</v>
      </c>
      <c r="C902" t="s">
        <v>253</v>
      </c>
      <c r="D902" t="s">
        <v>79</v>
      </c>
      <c r="E902">
        <v>6</v>
      </c>
      <c r="F902">
        <v>12</v>
      </c>
      <c r="G902">
        <v>24</v>
      </c>
      <c r="I902">
        <v>24</v>
      </c>
      <c r="J902">
        <v>0.72</v>
      </c>
      <c r="K902">
        <v>8</v>
      </c>
      <c r="L902">
        <v>2</v>
      </c>
      <c r="M902" t="s">
        <v>80</v>
      </c>
      <c r="AR902">
        <v>5</v>
      </c>
      <c r="AS902">
        <v>4</v>
      </c>
      <c r="AT902">
        <v>3</v>
      </c>
      <c r="AU902">
        <v>3</v>
      </c>
      <c r="AV902">
        <v>4</v>
      </c>
      <c r="AW902">
        <v>3</v>
      </c>
      <c r="AX902">
        <v>3</v>
      </c>
      <c r="AY902">
        <v>3</v>
      </c>
      <c r="AZ902">
        <v>4</v>
      </c>
      <c r="BA902">
        <v>3</v>
      </c>
      <c r="BB902">
        <v>32027</v>
      </c>
      <c r="BC902">
        <v>51402</v>
      </c>
      <c r="BD902">
        <v>22682</v>
      </c>
      <c r="BE902">
        <v>54991</v>
      </c>
      <c r="BF902">
        <v>22023</v>
      </c>
      <c r="BH902">
        <v>4078</v>
      </c>
      <c r="BI902">
        <v>1472</v>
      </c>
      <c r="BJ902">
        <v>750</v>
      </c>
      <c r="BK902">
        <v>586</v>
      </c>
      <c r="BL902">
        <v>636</v>
      </c>
      <c r="BM902">
        <v>695</v>
      </c>
      <c r="BN902">
        <v>915</v>
      </c>
      <c r="BO902">
        <v>2423</v>
      </c>
      <c r="BP902">
        <v>906</v>
      </c>
      <c r="BQ902">
        <v>651</v>
      </c>
    </row>
    <row r="903" spans="1:69" x14ac:dyDescent="0.2">
      <c r="F903">
        <v>33</v>
      </c>
      <c r="G903">
        <v>45</v>
      </c>
      <c r="I903">
        <v>45</v>
      </c>
      <c r="M903" t="s">
        <v>81</v>
      </c>
      <c r="AH903">
        <v>1</v>
      </c>
      <c r="AI903">
        <v>1</v>
      </c>
      <c r="AJ903" t="s">
        <v>1357</v>
      </c>
      <c r="AK903" t="s">
        <v>1357</v>
      </c>
      <c r="AL903">
        <v>1</v>
      </c>
      <c r="AM903" t="s">
        <v>1357</v>
      </c>
      <c r="AN903" t="s">
        <v>1357</v>
      </c>
      <c r="AO903" t="s">
        <v>1357</v>
      </c>
      <c r="AP903">
        <v>1</v>
      </c>
      <c r="AQ903" t="s">
        <v>1357</v>
      </c>
    </row>
    <row r="904" spans="1:69" x14ac:dyDescent="0.2">
      <c r="F904">
        <v>30</v>
      </c>
      <c r="G904">
        <v>42</v>
      </c>
      <c r="I904">
        <v>42</v>
      </c>
      <c r="M904" t="s">
        <v>82</v>
      </c>
      <c r="AH904">
        <v>1</v>
      </c>
      <c r="AI904">
        <v>2</v>
      </c>
      <c r="AJ904" t="s">
        <v>1357</v>
      </c>
      <c r="AK904" t="s">
        <v>1357</v>
      </c>
      <c r="AL904">
        <v>1</v>
      </c>
      <c r="AM904" t="s">
        <v>1357</v>
      </c>
      <c r="AN904" t="s">
        <v>1357</v>
      </c>
      <c r="AO904" t="s">
        <v>1357</v>
      </c>
      <c r="AP904">
        <v>1</v>
      </c>
      <c r="AQ904" t="s">
        <v>1357</v>
      </c>
    </row>
    <row r="905" spans="1:69" x14ac:dyDescent="0.2">
      <c r="F905">
        <v>27</v>
      </c>
      <c r="G905">
        <v>39</v>
      </c>
      <c r="I905">
        <v>39</v>
      </c>
      <c r="M905" t="s">
        <v>83</v>
      </c>
      <c r="N905">
        <v>4</v>
      </c>
      <c r="O905">
        <v>1</v>
      </c>
      <c r="P905">
        <v>3</v>
      </c>
      <c r="Q905">
        <v>1</v>
      </c>
      <c r="R905">
        <v>4</v>
      </c>
      <c r="S905">
        <v>1</v>
      </c>
      <c r="T905">
        <v>1</v>
      </c>
      <c r="U905">
        <v>1</v>
      </c>
      <c r="V905">
        <v>4</v>
      </c>
      <c r="W905">
        <v>3</v>
      </c>
      <c r="X905">
        <v>1</v>
      </c>
      <c r="Y905">
        <v>4</v>
      </c>
      <c r="Z905">
        <v>1</v>
      </c>
      <c r="AA905">
        <v>4</v>
      </c>
      <c r="AB905">
        <v>1</v>
      </c>
      <c r="AC905">
        <v>4</v>
      </c>
      <c r="AD905">
        <v>5</v>
      </c>
      <c r="AE905">
        <v>1</v>
      </c>
      <c r="AF905">
        <v>4</v>
      </c>
      <c r="AG905">
        <v>1</v>
      </c>
    </row>
    <row r="906" spans="1:69" x14ac:dyDescent="0.2">
      <c r="F906">
        <v>3</v>
      </c>
      <c r="G906">
        <v>15</v>
      </c>
      <c r="I906">
        <v>15</v>
      </c>
      <c r="M906" t="s">
        <v>84</v>
      </c>
      <c r="N906">
        <v>4</v>
      </c>
      <c r="O906">
        <v>1</v>
      </c>
      <c r="P906">
        <v>3</v>
      </c>
      <c r="Q906">
        <v>1</v>
      </c>
      <c r="R906">
        <v>4</v>
      </c>
      <c r="S906">
        <v>1</v>
      </c>
      <c r="T906">
        <v>1</v>
      </c>
      <c r="U906">
        <v>1</v>
      </c>
      <c r="V906">
        <v>4</v>
      </c>
      <c r="W906">
        <v>3</v>
      </c>
      <c r="X906">
        <v>1</v>
      </c>
      <c r="Y906">
        <v>4</v>
      </c>
      <c r="Z906">
        <v>1</v>
      </c>
      <c r="AA906">
        <v>4</v>
      </c>
      <c r="AB906">
        <v>1</v>
      </c>
      <c r="AC906">
        <v>4</v>
      </c>
      <c r="AD906">
        <v>4</v>
      </c>
      <c r="AE906">
        <v>1</v>
      </c>
      <c r="AF906">
        <v>4</v>
      </c>
      <c r="AG906">
        <v>1</v>
      </c>
    </row>
    <row r="907" spans="1:69" x14ac:dyDescent="0.2">
      <c r="F907">
        <v>33</v>
      </c>
      <c r="G907">
        <v>45</v>
      </c>
      <c r="I907">
        <v>45</v>
      </c>
    </row>
    <row r="908" spans="1:69" x14ac:dyDescent="0.2">
      <c r="F908">
        <v>24</v>
      </c>
      <c r="G908">
        <v>36</v>
      </c>
      <c r="I908">
        <v>36</v>
      </c>
    </row>
    <row r="909" spans="1:69" x14ac:dyDescent="0.2">
      <c r="F909">
        <v>9</v>
      </c>
      <c r="G909">
        <v>21</v>
      </c>
      <c r="I909">
        <v>21</v>
      </c>
    </row>
    <row r="910" spans="1:69" x14ac:dyDescent="0.2">
      <c r="F910">
        <v>36</v>
      </c>
      <c r="G910">
        <v>48</v>
      </c>
      <c r="I910">
        <v>48</v>
      </c>
    </row>
    <row r="911" spans="1:69" x14ac:dyDescent="0.2">
      <c r="F911">
        <v>33</v>
      </c>
      <c r="G911">
        <v>45</v>
      </c>
      <c r="I911">
        <v>45</v>
      </c>
    </row>
    <row r="912" spans="1:69" x14ac:dyDescent="0.2">
      <c r="A912" t="s">
        <v>255</v>
      </c>
      <c r="B912" s="1" t="s">
        <v>256</v>
      </c>
      <c r="C912" t="s">
        <v>255</v>
      </c>
      <c r="D912" t="s">
        <v>79</v>
      </c>
      <c r="E912">
        <v>6</v>
      </c>
      <c r="F912">
        <v>33</v>
      </c>
      <c r="G912">
        <v>45</v>
      </c>
      <c r="I912">
        <v>45</v>
      </c>
      <c r="J912">
        <v>0.72</v>
      </c>
      <c r="K912">
        <v>8</v>
      </c>
      <c r="L912">
        <v>2</v>
      </c>
      <c r="M912" t="s">
        <v>80</v>
      </c>
      <c r="AR912">
        <v>3</v>
      </c>
      <c r="AS912">
        <v>3</v>
      </c>
      <c r="AT912">
        <v>3</v>
      </c>
      <c r="AU912">
        <v>3</v>
      </c>
      <c r="AV912">
        <v>3</v>
      </c>
      <c r="AW912">
        <v>3</v>
      </c>
      <c r="AX912">
        <v>3</v>
      </c>
      <c r="AY912">
        <v>3</v>
      </c>
      <c r="AZ912">
        <v>3</v>
      </c>
      <c r="BA912">
        <v>3</v>
      </c>
      <c r="BB912">
        <v>74632</v>
      </c>
      <c r="BC912">
        <v>49888</v>
      </c>
      <c r="BD912">
        <v>17431</v>
      </c>
      <c r="BE912">
        <v>28331</v>
      </c>
      <c r="BF912">
        <v>13432</v>
      </c>
      <c r="BH912">
        <v>5297</v>
      </c>
      <c r="BI912">
        <v>2081</v>
      </c>
      <c r="BJ912">
        <v>100665</v>
      </c>
      <c r="BK912">
        <v>8607</v>
      </c>
      <c r="BL912">
        <v>1425</v>
      </c>
      <c r="BM912">
        <v>1631</v>
      </c>
      <c r="BN912">
        <v>1784</v>
      </c>
      <c r="BO912">
        <v>1537</v>
      </c>
      <c r="BP912">
        <v>1077</v>
      </c>
      <c r="BQ912">
        <v>1191</v>
      </c>
    </row>
    <row r="913" spans="1:69" x14ac:dyDescent="0.2">
      <c r="F913">
        <v>30</v>
      </c>
      <c r="G913">
        <v>42</v>
      </c>
      <c r="I913">
        <v>42</v>
      </c>
      <c r="M913" t="s">
        <v>81</v>
      </c>
      <c r="AH913">
        <v>3</v>
      </c>
      <c r="AI913">
        <v>3</v>
      </c>
      <c r="AJ913" t="s">
        <v>1355</v>
      </c>
      <c r="AK913" t="s">
        <v>1355</v>
      </c>
      <c r="AL913">
        <v>3</v>
      </c>
      <c r="AM913" t="s">
        <v>1358</v>
      </c>
      <c r="AN913" t="s">
        <v>1358</v>
      </c>
      <c r="AO913" t="s">
        <v>1358</v>
      </c>
      <c r="AP913">
        <v>3</v>
      </c>
      <c r="AQ913" t="s">
        <v>1358</v>
      </c>
    </row>
    <row r="914" spans="1:69" x14ac:dyDescent="0.2">
      <c r="F914">
        <v>12</v>
      </c>
      <c r="G914">
        <v>24</v>
      </c>
      <c r="I914">
        <v>24</v>
      </c>
      <c r="M914" t="s">
        <v>82</v>
      </c>
      <c r="AH914">
        <v>2</v>
      </c>
      <c r="AI914">
        <v>3</v>
      </c>
      <c r="AJ914" t="s">
        <v>1358</v>
      </c>
      <c r="AK914" t="s">
        <v>1358</v>
      </c>
      <c r="AL914">
        <v>3</v>
      </c>
      <c r="AM914" t="s">
        <v>1358</v>
      </c>
      <c r="AN914" t="s">
        <v>1358</v>
      </c>
      <c r="AO914" t="s">
        <v>1358</v>
      </c>
      <c r="AP914">
        <v>3</v>
      </c>
      <c r="AQ914" t="s">
        <v>1358</v>
      </c>
    </row>
    <row r="915" spans="1:69" x14ac:dyDescent="0.2">
      <c r="F915">
        <v>3</v>
      </c>
      <c r="G915">
        <v>15</v>
      </c>
      <c r="I915">
        <v>15</v>
      </c>
      <c r="M915" t="s">
        <v>83</v>
      </c>
      <c r="N915">
        <v>2</v>
      </c>
      <c r="O915">
        <v>1</v>
      </c>
      <c r="P915">
        <v>2</v>
      </c>
      <c r="Q915">
        <v>2</v>
      </c>
      <c r="R915">
        <v>1</v>
      </c>
      <c r="S915">
        <v>2</v>
      </c>
      <c r="T915">
        <v>2</v>
      </c>
      <c r="U915">
        <v>2</v>
      </c>
      <c r="V915">
        <v>3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2</v>
      </c>
      <c r="AC915">
        <v>2</v>
      </c>
      <c r="AD915">
        <v>3</v>
      </c>
      <c r="AE915">
        <v>1</v>
      </c>
      <c r="AF915">
        <v>2</v>
      </c>
      <c r="AG915">
        <v>1</v>
      </c>
    </row>
    <row r="916" spans="1:69" x14ac:dyDescent="0.2">
      <c r="F916">
        <v>27</v>
      </c>
      <c r="G916">
        <v>39</v>
      </c>
      <c r="I916">
        <v>39</v>
      </c>
      <c r="M916" t="s">
        <v>84</v>
      </c>
      <c r="N916">
        <v>2</v>
      </c>
      <c r="O916">
        <v>2</v>
      </c>
      <c r="P916">
        <v>2</v>
      </c>
      <c r="Q916">
        <v>2</v>
      </c>
      <c r="R916">
        <v>2</v>
      </c>
      <c r="S916">
        <v>2</v>
      </c>
      <c r="T916">
        <v>2</v>
      </c>
      <c r="U916">
        <v>2</v>
      </c>
      <c r="V916">
        <v>2</v>
      </c>
      <c r="W916">
        <v>2</v>
      </c>
      <c r="X916">
        <v>2</v>
      </c>
      <c r="Y916">
        <v>2</v>
      </c>
      <c r="Z916">
        <v>2</v>
      </c>
      <c r="AA916">
        <v>2</v>
      </c>
      <c r="AB916">
        <v>2</v>
      </c>
      <c r="AC916">
        <v>2</v>
      </c>
      <c r="AD916">
        <v>2</v>
      </c>
      <c r="AE916">
        <v>2</v>
      </c>
      <c r="AF916">
        <v>2</v>
      </c>
      <c r="AG916">
        <v>2</v>
      </c>
    </row>
    <row r="917" spans="1:69" x14ac:dyDescent="0.2">
      <c r="F917">
        <v>33</v>
      </c>
      <c r="G917">
        <v>45</v>
      </c>
      <c r="I917">
        <v>45</v>
      </c>
    </row>
    <row r="918" spans="1:69" x14ac:dyDescent="0.2">
      <c r="F918">
        <v>36</v>
      </c>
      <c r="G918">
        <v>48</v>
      </c>
      <c r="I918">
        <v>48</v>
      </c>
    </row>
    <row r="919" spans="1:69" x14ac:dyDescent="0.2">
      <c r="F919">
        <v>33</v>
      </c>
      <c r="G919">
        <v>45</v>
      </c>
      <c r="I919">
        <v>45</v>
      </c>
    </row>
    <row r="920" spans="1:69" x14ac:dyDescent="0.2">
      <c r="F920">
        <v>24</v>
      </c>
      <c r="G920">
        <v>36</v>
      </c>
      <c r="I920">
        <v>36</v>
      </c>
    </row>
    <row r="921" spans="1:69" x14ac:dyDescent="0.2">
      <c r="F921">
        <v>9</v>
      </c>
      <c r="G921">
        <v>21</v>
      </c>
      <c r="I921">
        <v>21</v>
      </c>
    </row>
    <row r="922" spans="1:69" x14ac:dyDescent="0.2">
      <c r="A922" t="s">
        <v>257</v>
      </c>
      <c r="B922" s="1" t="s">
        <v>258</v>
      </c>
      <c r="C922" t="s">
        <v>257</v>
      </c>
      <c r="D922" t="s">
        <v>79</v>
      </c>
      <c r="E922">
        <v>3</v>
      </c>
      <c r="F922">
        <v>33</v>
      </c>
      <c r="G922">
        <v>45</v>
      </c>
      <c r="I922">
        <v>45</v>
      </c>
      <c r="J922">
        <v>0.72</v>
      </c>
      <c r="K922">
        <v>8</v>
      </c>
      <c r="L922">
        <v>5</v>
      </c>
      <c r="M922" t="s">
        <v>80</v>
      </c>
      <c r="AR922">
        <v>1</v>
      </c>
      <c r="AS922">
        <v>1</v>
      </c>
      <c r="AT922">
        <v>0</v>
      </c>
      <c r="AU922">
        <v>3</v>
      </c>
      <c r="AV922">
        <v>3</v>
      </c>
      <c r="AW922">
        <v>0</v>
      </c>
      <c r="AX922">
        <v>1</v>
      </c>
      <c r="AY922">
        <v>3</v>
      </c>
      <c r="AZ922">
        <v>3</v>
      </c>
      <c r="BA922">
        <v>3</v>
      </c>
      <c r="BB922">
        <v>203969</v>
      </c>
      <c r="BC922">
        <v>45686</v>
      </c>
      <c r="BD922">
        <v>16687</v>
      </c>
      <c r="BE922">
        <v>37342</v>
      </c>
      <c r="BF922">
        <v>23886</v>
      </c>
      <c r="BH922">
        <v>11859</v>
      </c>
      <c r="BI922">
        <v>5854</v>
      </c>
      <c r="BJ922">
        <v>2207</v>
      </c>
      <c r="BK922">
        <v>4124</v>
      </c>
      <c r="BL922">
        <v>2739</v>
      </c>
      <c r="BM922">
        <v>1922</v>
      </c>
      <c r="BN922">
        <v>2073</v>
      </c>
      <c r="BO922">
        <v>1892</v>
      </c>
      <c r="BP922">
        <v>1690</v>
      </c>
      <c r="BQ922">
        <v>1577</v>
      </c>
    </row>
    <row r="923" spans="1:69" x14ac:dyDescent="0.2">
      <c r="F923">
        <v>30</v>
      </c>
      <c r="G923">
        <v>42</v>
      </c>
      <c r="I923">
        <v>42</v>
      </c>
      <c r="M923" t="s">
        <v>81</v>
      </c>
      <c r="AH923">
        <v>3</v>
      </c>
      <c r="AI923">
        <v>1</v>
      </c>
      <c r="AJ923" t="s">
        <v>1357</v>
      </c>
      <c r="AK923" t="s">
        <v>1357</v>
      </c>
      <c r="AL923">
        <v>1</v>
      </c>
      <c r="AM923" t="s">
        <v>1357</v>
      </c>
      <c r="AN923" t="s">
        <v>1357</v>
      </c>
      <c r="AO923" t="s">
        <v>1357</v>
      </c>
      <c r="AP923">
        <v>1</v>
      </c>
      <c r="AQ923" t="s">
        <v>1357</v>
      </c>
    </row>
    <row r="924" spans="1:69" x14ac:dyDescent="0.2">
      <c r="F924">
        <v>12</v>
      </c>
      <c r="G924">
        <v>24</v>
      </c>
      <c r="I924">
        <v>24</v>
      </c>
      <c r="M924" t="s">
        <v>82</v>
      </c>
      <c r="AH924">
        <v>3</v>
      </c>
      <c r="AI924">
        <v>1</v>
      </c>
      <c r="AJ924" t="s">
        <v>1357</v>
      </c>
      <c r="AK924" t="s">
        <v>1357</v>
      </c>
      <c r="AL924">
        <v>1</v>
      </c>
      <c r="AM924" t="s">
        <v>1357</v>
      </c>
      <c r="AN924" t="s">
        <v>1357</v>
      </c>
      <c r="AO924" t="s">
        <v>1357</v>
      </c>
      <c r="AP924">
        <v>1</v>
      </c>
      <c r="AQ924" t="s">
        <v>1357</v>
      </c>
    </row>
    <row r="925" spans="1:69" x14ac:dyDescent="0.2">
      <c r="F925">
        <v>3</v>
      </c>
      <c r="G925">
        <v>15</v>
      </c>
      <c r="I925">
        <v>15</v>
      </c>
      <c r="M925" t="s">
        <v>83</v>
      </c>
      <c r="N925">
        <v>4</v>
      </c>
      <c r="O925">
        <v>1</v>
      </c>
      <c r="P925">
        <v>4</v>
      </c>
      <c r="Q925">
        <v>1</v>
      </c>
      <c r="R925">
        <v>3</v>
      </c>
      <c r="S925">
        <v>1</v>
      </c>
      <c r="T925">
        <v>1</v>
      </c>
      <c r="U925">
        <v>1</v>
      </c>
      <c r="V925">
        <v>4</v>
      </c>
      <c r="W925">
        <v>4</v>
      </c>
      <c r="X925">
        <v>1</v>
      </c>
      <c r="Y925">
        <v>4</v>
      </c>
      <c r="Z925">
        <v>1</v>
      </c>
      <c r="AA925">
        <v>2</v>
      </c>
      <c r="AB925">
        <v>1</v>
      </c>
      <c r="AC925">
        <v>4</v>
      </c>
      <c r="AD925">
        <v>5</v>
      </c>
      <c r="AE925">
        <v>1</v>
      </c>
      <c r="AF925">
        <v>4</v>
      </c>
      <c r="AG925">
        <v>1</v>
      </c>
    </row>
    <row r="926" spans="1:69" x14ac:dyDescent="0.2">
      <c r="F926">
        <v>27</v>
      </c>
      <c r="G926">
        <v>39</v>
      </c>
      <c r="I926">
        <v>39</v>
      </c>
      <c r="M926" t="s">
        <v>84</v>
      </c>
      <c r="N926">
        <v>4</v>
      </c>
      <c r="O926">
        <v>1</v>
      </c>
      <c r="P926">
        <v>4</v>
      </c>
      <c r="Q926">
        <v>1</v>
      </c>
      <c r="R926">
        <v>4</v>
      </c>
      <c r="S926">
        <v>1</v>
      </c>
      <c r="T926">
        <v>1</v>
      </c>
      <c r="U926">
        <v>1</v>
      </c>
      <c r="V926">
        <v>5</v>
      </c>
      <c r="W926">
        <v>4</v>
      </c>
      <c r="X926">
        <v>1</v>
      </c>
      <c r="Y926">
        <v>5</v>
      </c>
      <c r="Z926">
        <v>1</v>
      </c>
      <c r="AA926">
        <v>4</v>
      </c>
      <c r="AB926">
        <v>1</v>
      </c>
      <c r="AC926">
        <v>4</v>
      </c>
      <c r="AD926">
        <v>5</v>
      </c>
      <c r="AE926">
        <v>1</v>
      </c>
      <c r="AF926">
        <v>4</v>
      </c>
      <c r="AG926">
        <v>1</v>
      </c>
    </row>
    <row r="927" spans="1:69" x14ac:dyDescent="0.2">
      <c r="F927">
        <v>33</v>
      </c>
      <c r="G927">
        <v>45</v>
      </c>
      <c r="I927">
        <v>45</v>
      </c>
    </row>
    <row r="928" spans="1:69" x14ac:dyDescent="0.2">
      <c r="F928">
        <v>36</v>
      </c>
      <c r="G928">
        <v>48</v>
      </c>
      <c r="I928">
        <v>48</v>
      </c>
    </row>
    <row r="929" spans="1:69" x14ac:dyDescent="0.2">
      <c r="F929">
        <v>33</v>
      </c>
      <c r="G929">
        <v>45</v>
      </c>
      <c r="I929">
        <v>45</v>
      </c>
    </row>
    <row r="930" spans="1:69" x14ac:dyDescent="0.2">
      <c r="F930">
        <v>24</v>
      </c>
      <c r="G930">
        <v>36</v>
      </c>
      <c r="I930">
        <v>36</v>
      </c>
    </row>
    <row r="931" spans="1:69" x14ac:dyDescent="0.2">
      <c r="F931">
        <v>9</v>
      </c>
      <c r="G931">
        <v>21</v>
      </c>
      <c r="I931">
        <v>21</v>
      </c>
    </row>
    <row r="932" spans="1:69" x14ac:dyDescent="0.2">
      <c r="A932" t="s">
        <v>259</v>
      </c>
      <c r="B932" s="1" t="s">
        <v>260</v>
      </c>
      <c r="C932" t="s">
        <v>259</v>
      </c>
      <c r="D932" t="s">
        <v>89</v>
      </c>
      <c r="E932">
        <v>5</v>
      </c>
      <c r="F932">
        <v>36</v>
      </c>
      <c r="G932">
        <v>48</v>
      </c>
      <c r="H932">
        <v>18</v>
      </c>
      <c r="I932">
        <v>30</v>
      </c>
      <c r="J932">
        <v>0.47</v>
      </c>
      <c r="K932">
        <v>8</v>
      </c>
      <c r="L932">
        <v>3</v>
      </c>
      <c r="M932" t="s">
        <v>80</v>
      </c>
      <c r="AR932">
        <v>4</v>
      </c>
      <c r="AS932">
        <v>4</v>
      </c>
      <c r="AT932">
        <v>3</v>
      </c>
      <c r="AU932">
        <v>5</v>
      </c>
      <c r="AV932">
        <v>4</v>
      </c>
      <c r="AW932">
        <v>2</v>
      </c>
      <c r="AX932">
        <v>3</v>
      </c>
      <c r="AY932">
        <v>4</v>
      </c>
      <c r="AZ932">
        <v>5</v>
      </c>
      <c r="BA932">
        <v>5</v>
      </c>
      <c r="BB932">
        <v>40861</v>
      </c>
      <c r="BC932">
        <v>28382</v>
      </c>
      <c r="BD932">
        <v>17318</v>
      </c>
      <c r="BE932">
        <v>28201</v>
      </c>
      <c r="BF932">
        <v>20342</v>
      </c>
      <c r="BG932">
        <v>16345</v>
      </c>
    </row>
    <row r="933" spans="1:69" x14ac:dyDescent="0.2">
      <c r="F933">
        <v>33</v>
      </c>
      <c r="G933">
        <v>45</v>
      </c>
      <c r="H933">
        <v>17</v>
      </c>
      <c r="I933">
        <v>28</v>
      </c>
      <c r="M933" t="s">
        <v>81</v>
      </c>
      <c r="AH933">
        <v>3</v>
      </c>
      <c r="AI933">
        <v>2</v>
      </c>
      <c r="AJ933" t="s">
        <v>1357</v>
      </c>
      <c r="AK933" t="s">
        <v>1358</v>
      </c>
      <c r="AL933">
        <v>1</v>
      </c>
      <c r="AM933" t="s">
        <v>1358</v>
      </c>
      <c r="AN933" t="s">
        <v>1358</v>
      </c>
      <c r="AO933" t="s">
        <v>1357</v>
      </c>
      <c r="AP933">
        <v>2</v>
      </c>
      <c r="AQ933" t="s">
        <v>1358</v>
      </c>
      <c r="BG933">
        <v>15101</v>
      </c>
    </row>
    <row r="934" spans="1:69" x14ac:dyDescent="0.2">
      <c r="F934">
        <v>24</v>
      </c>
      <c r="G934">
        <v>36</v>
      </c>
      <c r="H934">
        <v>12</v>
      </c>
      <c r="I934">
        <v>24</v>
      </c>
      <c r="M934" t="s">
        <v>82</v>
      </c>
      <c r="AH934">
        <v>2</v>
      </c>
      <c r="AI934">
        <v>2</v>
      </c>
      <c r="AJ934" t="s">
        <v>1358</v>
      </c>
      <c r="AK934" t="s">
        <v>1357</v>
      </c>
      <c r="AL934">
        <v>2</v>
      </c>
      <c r="AM934" t="s">
        <v>1357</v>
      </c>
      <c r="AN934" t="s">
        <v>1357</v>
      </c>
      <c r="AO934" t="s">
        <v>1357</v>
      </c>
      <c r="AP934">
        <v>1</v>
      </c>
      <c r="AQ934" t="s">
        <v>1358</v>
      </c>
      <c r="BG934">
        <v>12607</v>
      </c>
    </row>
    <row r="935" spans="1:69" x14ac:dyDescent="0.2">
      <c r="F935">
        <v>9</v>
      </c>
      <c r="G935">
        <v>21</v>
      </c>
      <c r="H935">
        <v>5</v>
      </c>
      <c r="I935">
        <v>16</v>
      </c>
      <c r="M935" t="s">
        <v>83</v>
      </c>
      <c r="N935">
        <v>4</v>
      </c>
      <c r="O935">
        <v>2</v>
      </c>
      <c r="P935">
        <v>4</v>
      </c>
      <c r="Q935">
        <v>2</v>
      </c>
      <c r="R935">
        <v>4</v>
      </c>
      <c r="S935">
        <v>1</v>
      </c>
      <c r="T935">
        <v>1</v>
      </c>
      <c r="U935">
        <v>1</v>
      </c>
      <c r="V935">
        <v>5</v>
      </c>
      <c r="W935">
        <v>5</v>
      </c>
      <c r="X935">
        <v>3</v>
      </c>
      <c r="Y935">
        <v>2</v>
      </c>
      <c r="Z935">
        <v>1</v>
      </c>
      <c r="AA935">
        <v>4</v>
      </c>
      <c r="AB935">
        <v>2</v>
      </c>
      <c r="AC935">
        <v>4</v>
      </c>
      <c r="AD935">
        <v>4</v>
      </c>
      <c r="AE935">
        <v>2</v>
      </c>
      <c r="AF935">
        <v>4</v>
      </c>
      <c r="AG935">
        <v>1</v>
      </c>
      <c r="BG935">
        <v>10973</v>
      </c>
    </row>
    <row r="936" spans="1:69" x14ac:dyDescent="0.2">
      <c r="F936">
        <v>33</v>
      </c>
      <c r="G936">
        <v>45</v>
      </c>
      <c r="H936">
        <v>17</v>
      </c>
      <c r="I936">
        <v>28</v>
      </c>
      <c r="M936" t="s">
        <v>84</v>
      </c>
      <c r="N936">
        <v>5</v>
      </c>
      <c r="O936">
        <v>1</v>
      </c>
      <c r="P936">
        <v>4</v>
      </c>
      <c r="Q936">
        <v>1</v>
      </c>
      <c r="R936">
        <v>4</v>
      </c>
      <c r="S936">
        <v>1</v>
      </c>
      <c r="T936">
        <v>1</v>
      </c>
      <c r="U936">
        <v>1</v>
      </c>
      <c r="V936">
        <v>4</v>
      </c>
      <c r="W936">
        <v>4</v>
      </c>
      <c r="X936">
        <v>2</v>
      </c>
      <c r="Y936">
        <v>2</v>
      </c>
      <c r="Z936">
        <v>1</v>
      </c>
      <c r="AA936">
        <v>4</v>
      </c>
      <c r="AB936">
        <v>2</v>
      </c>
      <c r="AC936">
        <v>5</v>
      </c>
      <c r="AD936">
        <v>5</v>
      </c>
      <c r="AE936">
        <v>1</v>
      </c>
      <c r="AF936">
        <v>4</v>
      </c>
      <c r="AG936">
        <v>1</v>
      </c>
      <c r="BG936">
        <v>11834</v>
      </c>
    </row>
    <row r="937" spans="1:69" x14ac:dyDescent="0.2">
      <c r="F937">
        <v>27</v>
      </c>
      <c r="G937">
        <v>39</v>
      </c>
      <c r="H937">
        <v>14</v>
      </c>
      <c r="I937">
        <v>25</v>
      </c>
      <c r="BG937">
        <v>10931</v>
      </c>
    </row>
    <row r="938" spans="1:69" x14ac:dyDescent="0.2">
      <c r="F938">
        <v>3</v>
      </c>
      <c r="G938">
        <v>15</v>
      </c>
      <c r="H938">
        <v>2</v>
      </c>
      <c r="I938">
        <v>13</v>
      </c>
      <c r="BG938">
        <v>9901</v>
      </c>
    </row>
    <row r="939" spans="1:69" x14ac:dyDescent="0.2">
      <c r="F939">
        <v>33</v>
      </c>
      <c r="G939">
        <v>45</v>
      </c>
      <c r="H939">
        <v>17</v>
      </c>
      <c r="I939">
        <v>28</v>
      </c>
      <c r="BG939">
        <v>11235</v>
      </c>
    </row>
    <row r="940" spans="1:69" x14ac:dyDescent="0.2">
      <c r="F940">
        <v>12</v>
      </c>
      <c r="G940">
        <v>24</v>
      </c>
      <c r="H940">
        <v>6</v>
      </c>
      <c r="I940">
        <v>18</v>
      </c>
      <c r="BG940">
        <v>9270</v>
      </c>
    </row>
    <row r="941" spans="1:69" x14ac:dyDescent="0.2">
      <c r="F941">
        <v>30</v>
      </c>
      <c r="G941">
        <v>42</v>
      </c>
      <c r="H941">
        <v>15</v>
      </c>
      <c r="I941">
        <v>27</v>
      </c>
      <c r="BG941">
        <v>9950</v>
      </c>
    </row>
    <row r="942" spans="1:69" x14ac:dyDescent="0.2">
      <c r="A942" t="s">
        <v>261</v>
      </c>
      <c r="B942" s="1" t="s">
        <v>262</v>
      </c>
      <c r="C942" t="s">
        <v>261</v>
      </c>
      <c r="D942" t="s">
        <v>79</v>
      </c>
      <c r="E942">
        <v>3</v>
      </c>
      <c r="F942">
        <v>33</v>
      </c>
      <c r="G942">
        <v>45</v>
      </c>
      <c r="I942">
        <v>45</v>
      </c>
      <c r="J942">
        <v>0.72</v>
      </c>
      <c r="K942">
        <v>8</v>
      </c>
      <c r="L942">
        <v>5</v>
      </c>
      <c r="M942" t="s">
        <v>80</v>
      </c>
      <c r="AR942">
        <v>5</v>
      </c>
      <c r="AS942">
        <v>2</v>
      </c>
      <c r="AT942">
        <v>0</v>
      </c>
      <c r="AU942">
        <v>2</v>
      </c>
      <c r="AV942">
        <v>5</v>
      </c>
      <c r="AW942">
        <v>0</v>
      </c>
      <c r="AX942">
        <v>3</v>
      </c>
      <c r="AY942">
        <v>3</v>
      </c>
      <c r="AZ942">
        <v>5</v>
      </c>
      <c r="BA942">
        <v>4</v>
      </c>
      <c r="BB942">
        <v>60447</v>
      </c>
      <c r="BC942">
        <v>55336</v>
      </c>
      <c r="BD942">
        <v>21997</v>
      </c>
      <c r="BE942">
        <v>51438</v>
      </c>
      <c r="BF942">
        <v>15887</v>
      </c>
      <c r="BH942">
        <v>12065</v>
      </c>
      <c r="BI942">
        <v>3725</v>
      </c>
      <c r="BJ942">
        <v>2907</v>
      </c>
      <c r="BK942">
        <v>2482</v>
      </c>
      <c r="BL942">
        <v>1516</v>
      </c>
      <c r="BM942">
        <v>1405</v>
      </c>
      <c r="BN942">
        <v>1230</v>
      </c>
      <c r="BO942">
        <v>1494</v>
      </c>
      <c r="BP942">
        <v>10684</v>
      </c>
      <c r="BQ942">
        <v>3237</v>
      </c>
    </row>
    <row r="943" spans="1:69" x14ac:dyDescent="0.2">
      <c r="F943">
        <v>30</v>
      </c>
      <c r="G943">
        <v>42</v>
      </c>
      <c r="I943">
        <v>42</v>
      </c>
      <c r="M943" t="s">
        <v>81</v>
      </c>
      <c r="AH943">
        <v>2</v>
      </c>
      <c r="AI943">
        <v>2</v>
      </c>
      <c r="AJ943" t="s">
        <v>1357</v>
      </c>
      <c r="AK943" t="s">
        <v>1357</v>
      </c>
      <c r="AL943">
        <v>2</v>
      </c>
      <c r="AM943" t="s">
        <v>1357</v>
      </c>
      <c r="AN943" t="s">
        <v>1357</v>
      </c>
      <c r="AO943" t="s">
        <v>1357</v>
      </c>
      <c r="AP943">
        <v>2</v>
      </c>
      <c r="AQ943" t="s">
        <v>1357</v>
      </c>
    </row>
    <row r="944" spans="1:69" x14ac:dyDescent="0.2">
      <c r="F944">
        <v>12</v>
      </c>
      <c r="G944">
        <v>24</v>
      </c>
      <c r="I944">
        <v>24</v>
      </c>
      <c r="M944" t="s">
        <v>82</v>
      </c>
      <c r="AH944">
        <v>2</v>
      </c>
      <c r="AI944">
        <v>2</v>
      </c>
      <c r="AJ944" t="s">
        <v>1357</v>
      </c>
      <c r="AK944" t="s">
        <v>1357</v>
      </c>
      <c r="AL944">
        <v>2</v>
      </c>
      <c r="AM944" t="s">
        <v>1357</v>
      </c>
      <c r="AN944" t="s">
        <v>1357</v>
      </c>
      <c r="AO944" t="s">
        <v>1357</v>
      </c>
      <c r="AP944">
        <v>2</v>
      </c>
      <c r="AQ944" t="s">
        <v>1357</v>
      </c>
    </row>
    <row r="945" spans="1:69" x14ac:dyDescent="0.2">
      <c r="F945">
        <v>3</v>
      </c>
      <c r="G945">
        <v>15</v>
      </c>
      <c r="I945">
        <v>15</v>
      </c>
      <c r="M945" t="s">
        <v>83</v>
      </c>
      <c r="N945">
        <v>3</v>
      </c>
      <c r="O945">
        <v>1</v>
      </c>
      <c r="P945">
        <v>2</v>
      </c>
      <c r="Q945">
        <v>1</v>
      </c>
      <c r="R945">
        <v>3</v>
      </c>
      <c r="S945">
        <v>1</v>
      </c>
      <c r="T945">
        <v>1</v>
      </c>
      <c r="U945">
        <v>1</v>
      </c>
      <c r="V945">
        <v>2</v>
      </c>
      <c r="W945">
        <v>2</v>
      </c>
      <c r="X945">
        <v>1</v>
      </c>
      <c r="Y945">
        <v>4</v>
      </c>
      <c r="Z945">
        <v>1</v>
      </c>
      <c r="AA945">
        <v>2</v>
      </c>
      <c r="AB945">
        <v>1</v>
      </c>
      <c r="AC945">
        <v>3</v>
      </c>
      <c r="AD945">
        <v>3</v>
      </c>
      <c r="AE945">
        <v>1</v>
      </c>
      <c r="AF945">
        <v>1</v>
      </c>
      <c r="AG945">
        <v>1</v>
      </c>
    </row>
    <row r="946" spans="1:69" x14ac:dyDescent="0.2">
      <c r="F946">
        <v>27</v>
      </c>
      <c r="G946">
        <v>39</v>
      </c>
      <c r="I946">
        <v>39</v>
      </c>
      <c r="M946" t="s">
        <v>84</v>
      </c>
      <c r="N946">
        <v>3</v>
      </c>
      <c r="O946">
        <v>1</v>
      </c>
      <c r="P946">
        <v>1</v>
      </c>
      <c r="Q946">
        <v>1</v>
      </c>
      <c r="R946">
        <v>3</v>
      </c>
      <c r="S946">
        <v>1</v>
      </c>
      <c r="T946">
        <v>1</v>
      </c>
      <c r="U946">
        <v>1</v>
      </c>
      <c r="V946">
        <v>2</v>
      </c>
      <c r="W946">
        <v>1</v>
      </c>
      <c r="X946">
        <v>1</v>
      </c>
      <c r="Y946">
        <v>4</v>
      </c>
      <c r="Z946">
        <v>1</v>
      </c>
      <c r="AA946">
        <v>2</v>
      </c>
      <c r="AB946">
        <v>1</v>
      </c>
      <c r="AC946">
        <v>3</v>
      </c>
      <c r="AD946">
        <v>3</v>
      </c>
      <c r="AE946">
        <v>1</v>
      </c>
      <c r="AF946">
        <v>1</v>
      </c>
      <c r="AG946">
        <v>1</v>
      </c>
    </row>
    <row r="947" spans="1:69" x14ac:dyDescent="0.2">
      <c r="F947">
        <v>33</v>
      </c>
      <c r="G947">
        <v>45</v>
      </c>
      <c r="I947">
        <v>45</v>
      </c>
    </row>
    <row r="948" spans="1:69" x14ac:dyDescent="0.2">
      <c r="F948">
        <v>36</v>
      </c>
      <c r="G948">
        <v>48</v>
      </c>
      <c r="I948">
        <v>48</v>
      </c>
    </row>
    <row r="949" spans="1:69" x14ac:dyDescent="0.2">
      <c r="F949">
        <v>33</v>
      </c>
      <c r="G949">
        <v>45</v>
      </c>
      <c r="I949">
        <v>45</v>
      </c>
    </row>
    <row r="950" spans="1:69" x14ac:dyDescent="0.2">
      <c r="F950">
        <v>24</v>
      </c>
      <c r="G950">
        <v>36</v>
      </c>
      <c r="I950">
        <v>36</v>
      </c>
    </row>
    <row r="951" spans="1:69" x14ac:dyDescent="0.2">
      <c r="F951">
        <v>9</v>
      </c>
      <c r="G951">
        <v>21</v>
      </c>
      <c r="I951">
        <v>21</v>
      </c>
    </row>
    <row r="952" spans="1:69" x14ac:dyDescent="0.2">
      <c r="A952" t="s">
        <v>263</v>
      </c>
      <c r="B952" s="1" t="s">
        <v>264</v>
      </c>
      <c r="C952" t="s">
        <v>263</v>
      </c>
      <c r="D952" t="s">
        <v>79</v>
      </c>
      <c r="E952">
        <v>6</v>
      </c>
      <c r="F952">
        <v>36</v>
      </c>
      <c r="G952">
        <v>48</v>
      </c>
      <c r="I952">
        <v>48</v>
      </c>
      <c r="J952">
        <v>0.72</v>
      </c>
      <c r="K952">
        <v>8</v>
      </c>
      <c r="L952">
        <v>2</v>
      </c>
      <c r="M952" t="s">
        <v>80</v>
      </c>
      <c r="AR952">
        <v>3</v>
      </c>
      <c r="AS952">
        <v>2</v>
      </c>
      <c r="AT952">
        <v>0</v>
      </c>
      <c r="AU952">
        <v>4</v>
      </c>
      <c r="AV952">
        <v>3</v>
      </c>
      <c r="AW952">
        <v>2</v>
      </c>
      <c r="AX952">
        <v>4</v>
      </c>
      <c r="AY952">
        <v>4</v>
      </c>
      <c r="AZ952">
        <v>3</v>
      </c>
      <c r="BA952">
        <v>3</v>
      </c>
      <c r="BB952">
        <v>35842</v>
      </c>
      <c r="BC952">
        <v>30291</v>
      </c>
      <c r="BD952">
        <v>17156</v>
      </c>
      <c r="BE952">
        <v>21111</v>
      </c>
      <c r="BF952">
        <v>29393</v>
      </c>
      <c r="BH952">
        <v>5309</v>
      </c>
      <c r="BI952">
        <v>2906</v>
      </c>
      <c r="BJ952">
        <v>8026</v>
      </c>
      <c r="BK952">
        <v>869</v>
      </c>
      <c r="BL952">
        <v>1180</v>
      </c>
      <c r="BM952">
        <v>713</v>
      </c>
      <c r="BN952">
        <v>822</v>
      </c>
      <c r="BO952">
        <v>897</v>
      </c>
      <c r="BP952">
        <v>685</v>
      </c>
      <c r="BQ952">
        <v>1217</v>
      </c>
    </row>
    <row r="953" spans="1:69" x14ac:dyDescent="0.2">
      <c r="F953">
        <v>33</v>
      </c>
      <c r="G953">
        <v>45</v>
      </c>
      <c r="I953">
        <v>45</v>
      </c>
      <c r="M953" t="s">
        <v>81</v>
      </c>
      <c r="AH953">
        <v>2</v>
      </c>
      <c r="AI953">
        <v>2</v>
      </c>
      <c r="AJ953" t="s">
        <v>1357</v>
      </c>
      <c r="AK953" t="s">
        <v>1358</v>
      </c>
      <c r="AL953">
        <v>2</v>
      </c>
      <c r="AM953" t="s">
        <v>1357</v>
      </c>
      <c r="AN953" t="s">
        <v>1358</v>
      </c>
      <c r="AO953" t="s">
        <v>1357</v>
      </c>
      <c r="AP953">
        <v>2</v>
      </c>
      <c r="AQ953" t="s">
        <v>1358</v>
      </c>
    </row>
    <row r="954" spans="1:69" x14ac:dyDescent="0.2">
      <c r="F954">
        <v>24</v>
      </c>
      <c r="G954">
        <v>36</v>
      </c>
      <c r="I954">
        <v>36</v>
      </c>
      <c r="M954" t="s">
        <v>82</v>
      </c>
      <c r="AH954">
        <v>2</v>
      </c>
      <c r="AI954">
        <v>2</v>
      </c>
      <c r="AJ954" t="s">
        <v>1357</v>
      </c>
      <c r="AK954" t="s">
        <v>1357</v>
      </c>
      <c r="AL954">
        <v>2</v>
      </c>
      <c r="AM954" t="s">
        <v>1357</v>
      </c>
      <c r="AN954" t="s">
        <v>1358</v>
      </c>
      <c r="AO954" t="s">
        <v>1357</v>
      </c>
      <c r="AP954">
        <v>2</v>
      </c>
      <c r="AQ954" t="s">
        <v>1358</v>
      </c>
    </row>
    <row r="955" spans="1:69" x14ac:dyDescent="0.2">
      <c r="F955">
        <v>9</v>
      </c>
      <c r="G955">
        <v>21</v>
      </c>
      <c r="I955">
        <v>21</v>
      </c>
      <c r="M955" t="s">
        <v>83</v>
      </c>
      <c r="N955">
        <v>3</v>
      </c>
      <c r="O955">
        <v>1</v>
      </c>
      <c r="P955">
        <v>3</v>
      </c>
      <c r="Q955">
        <v>1</v>
      </c>
      <c r="R955">
        <v>2</v>
      </c>
      <c r="S955">
        <v>1</v>
      </c>
      <c r="T955">
        <v>1</v>
      </c>
      <c r="U955">
        <v>1</v>
      </c>
      <c r="V955">
        <v>3</v>
      </c>
      <c r="W955">
        <v>2</v>
      </c>
      <c r="X955">
        <v>2</v>
      </c>
      <c r="Y955">
        <v>3</v>
      </c>
      <c r="Z955">
        <v>1</v>
      </c>
      <c r="AA955">
        <v>2</v>
      </c>
      <c r="AB955">
        <v>2</v>
      </c>
      <c r="AC955">
        <v>3</v>
      </c>
      <c r="AD955">
        <v>3</v>
      </c>
      <c r="AE955">
        <v>2</v>
      </c>
      <c r="AF955">
        <v>3</v>
      </c>
      <c r="AG955">
        <v>1</v>
      </c>
    </row>
    <row r="956" spans="1:69" x14ac:dyDescent="0.2">
      <c r="F956">
        <v>33</v>
      </c>
      <c r="G956">
        <v>45</v>
      </c>
      <c r="I956">
        <v>45</v>
      </c>
      <c r="M956" t="s">
        <v>84</v>
      </c>
      <c r="N956">
        <v>3</v>
      </c>
      <c r="O956">
        <v>1</v>
      </c>
      <c r="P956">
        <v>3</v>
      </c>
      <c r="Q956">
        <v>1</v>
      </c>
      <c r="R956">
        <v>2</v>
      </c>
      <c r="S956">
        <v>1</v>
      </c>
      <c r="T956">
        <v>1</v>
      </c>
      <c r="U956">
        <v>1</v>
      </c>
      <c r="V956">
        <v>3</v>
      </c>
      <c r="W956">
        <v>2</v>
      </c>
      <c r="X956">
        <v>2</v>
      </c>
      <c r="Y956">
        <v>2</v>
      </c>
      <c r="Z956">
        <v>1</v>
      </c>
      <c r="AA956">
        <v>1</v>
      </c>
      <c r="AB956">
        <v>2</v>
      </c>
      <c r="AC956">
        <v>3</v>
      </c>
      <c r="AD956">
        <v>3</v>
      </c>
      <c r="AE956">
        <v>2</v>
      </c>
      <c r="AF956">
        <v>3</v>
      </c>
      <c r="AG956">
        <v>1</v>
      </c>
    </row>
    <row r="957" spans="1:69" x14ac:dyDescent="0.2">
      <c r="F957">
        <v>27</v>
      </c>
      <c r="G957">
        <v>39</v>
      </c>
      <c r="I957">
        <v>39</v>
      </c>
    </row>
    <row r="958" spans="1:69" x14ac:dyDescent="0.2">
      <c r="F958">
        <v>3</v>
      </c>
      <c r="G958">
        <v>15</v>
      </c>
      <c r="I958">
        <v>15</v>
      </c>
    </row>
    <row r="959" spans="1:69" x14ac:dyDescent="0.2">
      <c r="F959">
        <v>33</v>
      </c>
      <c r="G959">
        <v>45</v>
      </c>
      <c r="I959">
        <v>45</v>
      </c>
    </row>
    <row r="960" spans="1:69" x14ac:dyDescent="0.2">
      <c r="F960">
        <v>12</v>
      </c>
      <c r="G960">
        <v>24</v>
      </c>
      <c r="I960">
        <v>24</v>
      </c>
    </row>
    <row r="961" spans="1:59" x14ac:dyDescent="0.2">
      <c r="F961">
        <v>30</v>
      </c>
      <c r="G961">
        <v>42</v>
      </c>
      <c r="I961">
        <v>42</v>
      </c>
    </row>
    <row r="962" spans="1:59" x14ac:dyDescent="0.2">
      <c r="A962" t="s">
        <v>98</v>
      </c>
      <c r="B962" s="1" t="s">
        <v>99</v>
      </c>
      <c r="C962" t="s">
        <v>98</v>
      </c>
      <c r="D962" t="s">
        <v>89</v>
      </c>
      <c r="E962">
        <v>10</v>
      </c>
      <c r="F962">
        <v>36</v>
      </c>
      <c r="G962">
        <v>48</v>
      </c>
      <c r="H962">
        <v>24</v>
      </c>
      <c r="I962">
        <v>24</v>
      </c>
      <c r="J962">
        <v>0.39</v>
      </c>
      <c r="K962">
        <v>8</v>
      </c>
      <c r="L962">
        <v>-2</v>
      </c>
      <c r="M962" t="s">
        <v>80</v>
      </c>
      <c r="AR962">
        <v>3</v>
      </c>
      <c r="AS962">
        <v>3</v>
      </c>
      <c r="AT962">
        <v>1</v>
      </c>
      <c r="AU962">
        <v>4</v>
      </c>
      <c r="AV962">
        <v>3</v>
      </c>
      <c r="AW962">
        <v>5</v>
      </c>
      <c r="AX962">
        <v>3</v>
      </c>
      <c r="AY962">
        <v>4</v>
      </c>
      <c r="AZ962">
        <v>4</v>
      </c>
      <c r="BA962">
        <v>4</v>
      </c>
      <c r="BB962">
        <v>148958</v>
      </c>
      <c r="BC962">
        <v>22982</v>
      </c>
      <c r="BD962">
        <v>535426</v>
      </c>
      <c r="BE962">
        <v>25901</v>
      </c>
      <c r="BF962">
        <v>10279</v>
      </c>
      <c r="BG962">
        <v>6651</v>
      </c>
    </row>
    <row r="963" spans="1:59" x14ac:dyDescent="0.2">
      <c r="F963">
        <v>33</v>
      </c>
      <c r="G963">
        <v>45</v>
      </c>
      <c r="H963">
        <v>22</v>
      </c>
      <c r="I963">
        <v>23</v>
      </c>
      <c r="M963" t="s">
        <v>81</v>
      </c>
      <c r="AH963">
        <v>2</v>
      </c>
      <c r="AI963">
        <v>1</v>
      </c>
      <c r="AJ963" t="s">
        <v>1357</v>
      </c>
      <c r="AK963" t="s">
        <v>1357</v>
      </c>
      <c r="AL963">
        <v>2</v>
      </c>
      <c r="AM963" t="s">
        <v>1357</v>
      </c>
      <c r="AN963" t="s">
        <v>1357</v>
      </c>
      <c r="AO963" t="s">
        <v>1358</v>
      </c>
      <c r="AP963">
        <v>2</v>
      </c>
      <c r="AQ963" t="s">
        <v>1358</v>
      </c>
      <c r="BG963">
        <v>4339</v>
      </c>
    </row>
    <row r="964" spans="1:59" x14ac:dyDescent="0.2">
      <c r="F964">
        <v>24</v>
      </c>
      <c r="G964">
        <v>36</v>
      </c>
      <c r="H964">
        <v>18</v>
      </c>
      <c r="I964">
        <v>18</v>
      </c>
      <c r="M964" t="s">
        <v>82</v>
      </c>
      <c r="AH964">
        <v>2</v>
      </c>
      <c r="AI964">
        <v>2</v>
      </c>
      <c r="AJ964" t="s">
        <v>1357</v>
      </c>
      <c r="AK964" t="s">
        <v>1357</v>
      </c>
      <c r="AL964">
        <v>2</v>
      </c>
      <c r="AM964" t="s">
        <v>1357</v>
      </c>
      <c r="AN964" t="s">
        <v>1357</v>
      </c>
      <c r="AO964" t="s">
        <v>1357</v>
      </c>
      <c r="AP964">
        <v>1</v>
      </c>
      <c r="AQ964" t="s">
        <v>1357</v>
      </c>
      <c r="BG964">
        <v>5157</v>
      </c>
    </row>
    <row r="965" spans="1:59" x14ac:dyDescent="0.2">
      <c r="F965">
        <v>9</v>
      </c>
      <c r="G965">
        <v>21</v>
      </c>
      <c r="H965">
        <v>10</v>
      </c>
      <c r="I965">
        <v>11</v>
      </c>
      <c r="M965" t="s">
        <v>83</v>
      </c>
      <c r="N965">
        <v>3</v>
      </c>
      <c r="O965">
        <v>1</v>
      </c>
      <c r="P965">
        <v>3</v>
      </c>
      <c r="Q965">
        <v>1</v>
      </c>
      <c r="R965">
        <v>4</v>
      </c>
      <c r="S965">
        <v>1</v>
      </c>
      <c r="T965">
        <v>1</v>
      </c>
      <c r="U965">
        <v>1</v>
      </c>
      <c r="V965">
        <v>4</v>
      </c>
      <c r="W965">
        <v>5</v>
      </c>
      <c r="X965">
        <v>2</v>
      </c>
      <c r="Y965">
        <v>1</v>
      </c>
      <c r="Z965">
        <v>1</v>
      </c>
      <c r="AA965">
        <v>3</v>
      </c>
      <c r="AB965">
        <v>1</v>
      </c>
      <c r="AC965">
        <v>5</v>
      </c>
      <c r="AD965">
        <v>2</v>
      </c>
      <c r="AE965">
        <v>1</v>
      </c>
      <c r="AF965">
        <v>4</v>
      </c>
      <c r="AG965">
        <v>1</v>
      </c>
      <c r="BG965">
        <v>3665</v>
      </c>
    </row>
    <row r="966" spans="1:59" x14ac:dyDescent="0.2">
      <c r="F966">
        <v>33</v>
      </c>
      <c r="G966">
        <v>45</v>
      </c>
      <c r="H966">
        <v>22</v>
      </c>
      <c r="I966">
        <v>23</v>
      </c>
      <c r="M966" t="s">
        <v>84</v>
      </c>
      <c r="N966">
        <v>3</v>
      </c>
      <c r="O966">
        <v>1</v>
      </c>
      <c r="P966">
        <v>4</v>
      </c>
      <c r="Q966">
        <v>1</v>
      </c>
      <c r="R966">
        <v>4</v>
      </c>
      <c r="S966">
        <v>1</v>
      </c>
      <c r="T966">
        <v>1</v>
      </c>
      <c r="U966">
        <v>1</v>
      </c>
      <c r="V966">
        <v>4</v>
      </c>
      <c r="W966">
        <v>5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4</v>
      </c>
      <c r="AD966">
        <v>2</v>
      </c>
      <c r="AE966">
        <v>1</v>
      </c>
      <c r="AF966">
        <v>4</v>
      </c>
      <c r="AG966">
        <v>1</v>
      </c>
      <c r="BG966">
        <v>3213</v>
      </c>
    </row>
    <row r="967" spans="1:59" x14ac:dyDescent="0.2">
      <c r="F967">
        <v>27</v>
      </c>
      <c r="G967">
        <v>39</v>
      </c>
      <c r="H967">
        <v>19</v>
      </c>
      <c r="I967">
        <v>20</v>
      </c>
      <c r="BG967">
        <v>3227</v>
      </c>
    </row>
    <row r="968" spans="1:59" x14ac:dyDescent="0.2">
      <c r="F968">
        <v>3</v>
      </c>
      <c r="G968">
        <v>15</v>
      </c>
      <c r="H968">
        <v>7</v>
      </c>
      <c r="I968">
        <v>8</v>
      </c>
      <c r="BG968">
        <v>3523</v>
      </c>
    </row>
    <row r="969" spans="1:59" x14ac:dyDescent="0.2">
      <c r="F969">
        <v>33</v>
      </c>
      <c r="G969">
        <v>45</v>
      </c>
      <c r="H969">
        <v>22</v>
      </c>
      <c r="I969">
        <v>23</v>
      </c>
      <c r="BG969">
        <v>9737</v>
      </c>
    </row>
    <row r="970" spans="1:59" x14ac:dyDescent="0.2">
      <c r="F970">
        <v>12</v>
      </c>
      <c r="G970">
        <v>24</v>
      </c>
      <c r="H970">
        <v>0</v>
      </c>
      <c r="I970">
        <v>24</v>
      </c>
      <c r="BG970">
        <v>6819</v>
      </c>
    </row>
    <row r="971" spans="1:59" x14ac:dyDescent="0.2">
      <c r="F971">
        <v>30</v>
      </c>
      <c r="G971">
        <v>42</v>
      </c>
      <c r="H971">
        <v>20</v>
      </c>
      <c r="I971">
        <v>22</v>
      </c>
      <c r="BG971">
        <v>3091</v>
      </c>
    </row>
    <row r="972" spans="1:59" x14ac:dyDescent="0.2">
      <c r="A972" t="s">
        <v>100</v>
      </c>
      <c r="B972" s="1" t="s">
        <v>101</v>
      </c>
      <c r="C972" t="s">
        <v>100</v>
      </c>
      <c r="D972" t="s">
        <v>89</v>
      </c>
      <c r="E972">
        <v>6</v>
      </c>
      <c r="F972">
        <v>33</v>
      </c>
      <c r="G972">
        <v>45</v>
      </c>
      <c r="H972">
        <v>22</v>
      </c>
      <c r="I972">
        <v>23</v>
      </c>
      <c r="J972">
        <v>0.43</v>
      </c>
      <c r="K972">
        <v>8</v>
      </c>
      <c r="L972">
        <v>2</v>
      </c>
      <c r="M972" t="s">
        <v>80</v>
      </c>
      <c r="AR972">
        <v>2</v>
      </c>
      <c r="AS972">
        <v>2</v>
      </c>
      <c r="AT972">
        <v>1</v>
      </c>
      <c r="AU972">
        <v>3</v>
      </c>
      <c r="AV972">
        <v>2</v>
      </c>
      <c r="AW972">
        <v>1</v>
      </c>
      <c r="AX972">
        <v>1</v>
      </c>
      <c r="AY972">
        <v>2</v>
      </c>
      <c r="AZ972">
        <v>3</v>
      </c>
      <c r="BA972">
        <v>4</v>
      </c>
      <c r="BB972">
        <v>25805</v>
      </c>
      <c r="BC972">
        <v>35764</v>
      </c>
      <c r="BD972">
        <v>66324</v>
      </c>
      <c r="BE972">
        <v>31902</v>
      </c>
      <c r="BF972">
        <v>23517</v>
      </c>
      <c r="BG972">
        <v>8294</v>
      </c>
    </row>
    <row r="973" spans="1:59" x14ac:dyDescent="0.2">
      <c r="F973">
        <v>30</v>
      </c>
      <c r="G973">
        <v>42</v>
      </c>
      <c r="H973">
        <v>21</v>
      </c>
      <c r="I973">
        <v>21</v>
      </c>
      <c r="M973" t="s">
        <v>81</v>
      </c>
      <c r="AH973">
        <v>3</v>
      </c>
      <c r="AI973">
        <v>2</v>
      </c>
      <c r="AJ973" t="s">
        <v>1358</v>
      </c>
      <c r="AK973" t="s">
        <v>1358</v>
      </c>
      <c r="AL973">
        <v>2</v>
      </c>
      <c r="AM973" t="s">
        <v>1357</v>
      </c>
      <c r="AN973" t="s">
        <v>1357</v>
      </c>
      <c r="AO973" t="s">
        <v>1357</v>
      </c>
      <c r="AP973">
        <v>2</v>
      </c>
      <c r="AQ973" t="s">
        <v>1357</v>
      </c>
      <c r="BG973">
        <v>8989</v>
      </c>
    </row>
    <row r="974" spans="1:59" x14ac:dyDescent="0.2">
      <c r="F974">
        <v>12</v>
      </c>
      <c r="G974">
        <v>24</v>
      </c>
      <c r="H974">
        <v>12</v>
      </c>
      <c r="I974">
        <v>12</v>
      </c>
      <c r="M974" t="s">
        <v>82</v>
      </c>
      <c r="AH974">
        <v>3</v>
      </c>
      <c r="AI974">
        <v>3</v>
      </c>
      <c r="AJ974" t="s">
        <v>1357</v>
      </c>
      <c r="AK974" t="s">
        <v>1358</v>
      </c>
      <c r="AL974">
        <v>2</v>
      </c>
      <c r="AM974" t="s">
        <v>1357</v>
      </c>
      <c r="AN974" t="s">
        <v>1358</v>
      </c>
      <c r="AO974" t="s">
        <v>1358</v>
      </c>
      <c r="AP974">
        <v>2</v>
      </c>
      <c r="AQ974" t="s">
        <v>1358</v>
      </c>
      <c r="BG974">
        <v>4783</v>
      </c>
    </row>
    <row r="975" spans="1:59" x14ac:dyDescent="0.2">
      <c r="F975">
        <v>3</v>
      </c>
      <c r="G975">
        <v>15</v>
      </c>
      <c r="H975">
        <v>1</v>
      </c>
      <c r="I975">
        <v>14</v>
      </c>
      <c r="M975" t="s">
        <v>83</v>
      </c>
      <c r="N975">
        <v>3</v>
      </c>
      <c r="O975">
        <v>1</v>
      </c>
      <c r="P975">
        <v>2</v>
      </c>
      <c r="Q975">
        <v>1</v>
      </c>
      <c r="R975">
        <v>2</v>
      </c>
      <c r="S975">
        <v>2</v>
      </c>
      <c r="T975">
        <v>1</v>
      </c>
      <c r="U975">
        <v>3</v>
      </c>
      <c r="V975">
        <v>2</v>
      </c>
      <c r="W975">
        <v>4</v>
      </c>
      <c r="X975">
        <v>2</v>
      </c>
      <c r="Y975">
        <v>2</v>
      </c>
      <c r="Z975">
        <v>1</v>
      </c>
      <c r="AA975">
        <v>3</v>
      </c>
      <c r="AB975">
        <v>1</v>
      </c>
      <c r="AC975">
        <v>3</v>
      </c>
      <c r="AD975">
        <v>3</v>
      </c>
      <c r="AE975">
        <v>2</v>
      </c>
      <c r="AF975">
        <v>1</v>
      </c>
      <c r="AG975">
        <v>1</v>
      </c>
      <c r="BG975">
        <v>13321</v>
      </c>
    </row>
    <row r="976" spans="1:59" x14ac:dyDescent="0.2">
      <c r="F976">
        <v>27</v>
      </c>
      <c r="G976">
        <v>39</v>
      </c>
      <c r="H976">
        <v>17</v>
      </c>
      <c r="I976">
        <v>22</v>
      </c>
      <c r="M976" t="s">
        <v>84</v>
      </c>
      <c r="N976">
        <v>4</v>
      </c>
      <c r="O976">
        <v>1</v>
      </c>
      <c r="P976">
        <v>2</v>
      </c>
      <c r="Q976">
        <v>1</v>
      </c>
      <c r="R976">
        <v>2</v>
      </c>
      <c r="S976">
        <v>2</v>
      </c>
      <c r="T976">
        <v>1</v>
      </c>
      <c r="U976">
        <v>2</v>
      </c>
      <c r="V976">
        <v>3</v>
      </c>
      <c r="W976">
        <v>4</v>
      </c>
      <c r="X976">
        <v>2</v>
      </c>
      <c r="Y976">
        <v>2</v>
      </c>
      <c r="Z976">
        <v>2</v>
      </c>
      <c r="AA976">
        <v>3</v>
      </c>
      <c r="AB976">
        <v>2</v>
      </c>
      <c r="AC976">
        <v>4</v>
      </c>
      <c r="AD976">
        <v>3</v>
      </c>
      <c r="AE976">
        <v>2</v>
      </c>
      <c r="AF976">
        <v>2</v>
      </c>
      <c r="AG976">
        <v>1</v>
      </c>
      <c r="BG976">
        <v>7287</v>
      </c>
    </row>
    <row r="977" spans="1:59" x14ac:dyDescent="0.2">
      <c r="F977">
        <v>33</v>
      </c>
      <c r="G977">
        <v>45</v>
      </c>
      <c r="H977">
        <v>11</v>
      </c>
      <c r="I977">
        <v>34</v>
      </c>
      <c r="BG977">
        <v>8880</v>
      </c>
    </row>
    <row r="978" spans="1:59" x14ac:dyDescent="0.2">
      <c r="F978">
        <v>36</v>
      </c>
      <c r="G978">
        <v>48</v>
      </c>
      <c r="H978">
        <v>24</v>
      </c>
      <c r="I978">
        <v>24</v>
      </c>
      <c r="BG978">
        <v>4445</v>
      </c>
    </row>
    <row r="979" spans="1:59" x14ac:dyDescent="0.2">
      <c r="F979">
        <v>33</v>
      </c>
      <c r="G979">
        <v>45</v>
      </c>
      <c r="H979">
        <v>20</v>
      </c>
      <c r="I979">
        <v>25</v>
      </c>
      <c r="BG979">
        <v>6500</v>
      </c>
    </row>
    <row r="980" spans="1:59" x14ac:dyDescent="0.2">
      <c r="F980">
        <v>24</v>
      </c>
      <c r="G980">
        <v>36</v>
      </c>
      <c r="H980">
        <v>15</v>
      </c>
      <c r="I980">
        <v>21</v>
      </c>
      <c r="BG980">
        <v>9900</v>
      </c>
    </row>
    <row r="981" spans="1:59" x14ac:dyDescent="0.2">
      <c r="F981">
        <v>9</v>
      </c>
      <c r="G981">
        <v>21</v>
      </c>
      <c r="H981">
        <v>3</v>
      </c>
      <c r="I981">
        <v>18</v>
      </c>
      <c r="BG981">
        <v>9981</v>
      </c>
    </row>
    <row r="982" spans="1:59" x14ac:dyDescent="0.2">
      <c r="A982" t="s">
        <v>265</v>
      </c>
      <c r="B982" s="1" t="s">
        <v>266</v>
      </c>
      <c r="C982" t="s">
        <v>265</v>
      </c>
      <c r="D982" t="s">
        <v>89</v>
      </c>
      <c r="E982">
        <v>6</v>
      </c>
      <c r="F982">
        <v>12</v>
      </c>
      <c r="G982">
        <v>24</v>
      </c>
      <c r="H982">
        <v>6</v>
      </c>
      <c r="I982">
        <v>18</v>
      </c>
      <c r="J982">
        <v>0.43</v>
      </c>
      <c r="K982">
        <v>8</v>
      </c>
      <c r="L982">
        <v>2</v>
      </c>
      <c r="M982" t="s">
        <v>80</v>
      </c>
      <c r="AR982">
        <v>3</v>
      </c>
      <c r="AS982">
        <v>4</v>
      </c>
      <c r="AT982">
        <v>0</v>
      </c>
      <c r="AU982">
        <v>3</v>
      </c>
      <c r="AV982">
        <v>5</v>
      </c>
      <c r="AW982">
        <v>3</v>
      </c>
      <c r="AX982">
        <v>3</v>
      </c>
      <c r="AY982">
        <v>1</v>
      </c>
      <c r="AZ982">
        <v>4</v>
      </c>
      <c r="BA982">
        <v>4</v>
      </c>
      <c r="BB982">
        <v>34935</v>
      </c>
      <c r="BC982">
        <v>57547</v>
      </c>
      <c r="BD982">
        <v>20839</v>
      </c>
      <c r="BE982">
        <v>33276</v>
      </c>
      <c r="BF982">
        <v>16948</v>
      </c>
      <c r="BG982">
        <v>35392</v>
      </c>
    </row>
    <row r="983" spans="1:59" x14ac:dyDescent="0.2">
      <c r="F983">
        <v>33</v>
      </c>
      <c r="G983">
        <v>45</v>
      </c>
      <c r="H983">
        <v>20</v>
      </c>
      <c r="I983">
        <v>25</v>
      </c>
      <c r="M983" t="s">
        <v>81</v>
      </c>
      <c r="AH983">
        <v>2</v>
      </c>
      <c r="AI983">
        <v>2</v>
      </c>
      <c r="AJ983" t="s">
        <v>1357</v>
      </c>
      <c r="AK983" t="s">
        <v>1357</v>
      </c>
      <c r="AL983">
        <v>2</v>
      </c>
      <c r="AM983" t="s">
        <v>1357</v>
      </c>
      <c r="AN983" t="s">
        <v>1357</v>
      </c>
      <c r="AO983" t="s">
        <v>1357</v>
      </c>
      <c r="AP983">
        <v>2</v>
      </c>
      <c r="AQ983" t="s">
        <v>1357</v>
      </c>
      <c r="BG983">
        <v>9154</v>
      </c>
    </row>
    <row r="984" spans="1:59" x14ac:dyDescent="0.2">
      <c r="F984">
        <v>30</v>
      </c>
      <c r="G984">
        <v>42</v>
      </c>
      <c r="H984">
        <v>15</v>
      </c>
      <c r="I984">
        <v>27</v>
      </c>
      <c r="M984" t="s">
        <v>82</v>
      </c>
      <c r="AH984">
        <v>1</v>
      </c>
      <c r="AI984">
        <v>2</v>
      </c>
      <c r="AJ984" t="s">
        <v>1357</v>
      </c>
      <c r="AK984" t="s">
        <v>1357</v>
      </c>
      <c r="AL984">
        <v>1</v>
      </c>
      <c r="AM984" t="s">
        <v>1357</v>
      </c>
      <c r="AN984" t="s">
        <v>1357</v>
      </c>
      <c r="AO984" t="s">
        <v>1357</v>
      </c>
      <c r="AP984">
        <v>2</v>
      </c>
      <c r="AQ984" t="s">
        <v>1357</v>
      </c>
      <c r="BG984">
        <v>15015</v>
      </c>
    </row>
    <row r="985" spans="1:59" x14ac:dyDescent="0.2">
      <c r="F985">
        <v>27</v>
      </c>
      <c r="G985">
        <v>39</v>
      </c>
      <c r="H985">
        <v>18</v>
      </c>
      <c r="I985">
        <v>21</v>
      </c>
      <c r="M985" t="s">
        <v>83</v>
      </c>
      <c r="N985">
        <v>4</v>
      </c>
      <c r="O985">
        <v>1</v>
      </c>
      <c r="P985">
        <v>2</v>
      </c>
      <c r="Q985">
        <v>1</v>
      </c>
      <c r="R985">
        <v>3</v>
      </c>
      <c r="S985">
        <v>1</v>
      </c>
      <c r="T985">
        <v>1</v>
      </c>
      <c r="U985">
        <v>1</v>
      </c>
      <c r="V985">
        <v>3</v>
      </c>
      <c r="W985">
        <v>2</v>
      </c>
      <c r="X985">
        <v>1</v>
      </c>
      <c r="Y985">
        <v>4</v>
      </c>
      <c r="Z985">
        <v>1</v>
      </c>
      <c r="AA985">
        <v>2</v>
      </c>
      <c r="AB985">
        <v>1</v>
      </c>
      <c r="AC985">
        <v>2</v>
      </c>
      <c r="AD985">
        <v>4</v>
      </c>
      <c r="AE985">
        <v>1</v>
      </c>
      <c r="AF985">
        <v>3</v>
      </c>
      <c r="AG985">
        <v>1</v>
      </c>
      <c r="BG985">
        <v>11240</v>
      </c>
    </row>
    <row r="986" spans="1:59" x14ac:dyDescent="0.2">
      <c r="F986">
        <v>3</v>
      </c>
      <c r="G986">
        <v>15</v>
      </c>
      <c r="H986">
        <v>1</v>
      </c>
      <c r="I986">
        <v>14</v>
      </c>
      <c r="M986" t="s">
        <v>84</v>
      </c>
      <c r="N986">
        <v>3</v>
      </c>
      <c r="O986">
        <v>1</v>
      </c>
      <c r="P986">
        <v>2</v>
      </c>
      <c r="Q986">
        <v>1</v>
      </c>
      <c r="R986">
        <v>3</v>
      </c>
      <c r="S986">
        <v>1</v>
      </c>
      <c r="T986">
        <v>1</v>
      </c>
      <c r="U986">
        <v>1</v>
      </c>
      <c r="V986">
        <v>3</v>
      </c>
      <c r="W986">
        <v>3</v>
      </c>
      <c r="X986">
        <v>1</v>
      </c>
      <c r="Y986">
        <v>4</v>
      </c>
      <c r="Z986">
        <v>1</v>
      </c>
      <c r="AA986">
        <v>2</v>
      </c>
      <c r="AB986">
        <v>1</v>
      </c>
      <c r="AC986">
        <v>2</v>
      </c>
      <c r="AD986">
        <v>3</v>
      </c>
      <c r="AE986">
        <v>1</v>
      </c>
      <c r="AF986">
        <v>3</v>
      </c>
      <c r="AG986">
        <v>1</v>
      </c>
      <c r="BG986">
        <v>8182</v>
      </c>
    </row>
    <row r="987" spans="1:59" x14ac:dyDescent="0.2">
      <c r="F987">
        <v>33</v>
      </c>
      <c r="G987">
        <v>45</v>
      </c>
      <c r="H987">
        <v>15</v>
      </c>
      <c r="I987">
        <v>30</v>
      </c>
      <c r="BG987">
        <v>18205</v>
      </c>
    </row>
    <row r="988" spans="1:59" x14ac:dyDescent="0.2">
      <c r="F988">
        <v>24</v>
      </c>
      <c r="G988">
        <v>36</v>
      </c>
      <c r="H988">
        <v>16</v>
      </c>
      <c r="I988">
        <v>20</v>
      </c>
      <c r="BG988">
        <v>8024</v>
      </c>
    </row>
    <row r="989" spans="1:59" x14ac:dyDescent="0.2">
      <c r="F989">
        <v>9</v>
      </c>
      <c r="G989">
        <v>21</v>
      </c>
      <c r="H989">
        <v>6</v>
      </c>
      <c r="I989">
        <v>15</v>
      </c>
      <c r="BG989">
        <v>6024</v>
      </c>
    </row>
    <row r="990" spans="1:59" x14ac:dyDescent="0.2">
      <c r="F990">
        <v>36</v>
      </c>
      <c r="G990">
        <v>48</v>
      </c>
      <c r="H990">
        <v>24</v>
      </c>
      <c r="I990">
        <v>24</v>
      </c>
      <c r="BG990">
        <v>5823</v>
      </c>
    </row>
    <row r="991" spans="1:59" x14ac:dyDescent="0.2">
      <c r="F991">
        <v>33</v>
      </c>
      <c r="G991">
        <v>45</v>
      </c>
      <c r="H991">
        <v>22</v>
      </c>
      <c r="I991">
        <v>23</v>
      </c>
      <c r="BG991">
        <v>4346</v>
      </c>
    </row>
    <row r="992" spans="1:59" x14ac:dyDescent="0.2">
      <c r="A992" t="s">
        <v>267</v>
      </c>
      <c r="B992" s="1" t="s">
        <v>268</v>
      </c>
      <c r="C992" t="s">
        <v>267</v>
      </c>
      <c r="D992" t="s">
        <v>89</v>
      </c>
      <c r="E992">
        <v>6</v>
      </c>
      <c r="F992">
        <v>12</v>
      </c>
      <c r="G992">
        <v>24</v>
      </c>
      <c r="H992">
        <v>12</v>
      </c>
      <c r="I992">
        <v>12</v>
      </c>
      <c r="J992">
        <v>0.41</v>
      </c>
      <c r="K992">
        <v>8</v>
      </c>
      <c r="L992">
        <v>2</v>
      </c>
      <c r="M992" t="s">
        <v>80</v>
      </c>
      <c r="AR992">
        <v>4</v>
      </c>
      <c r="AS992">
        <v>3</v>
      </c>
      <c r="AT992">
        <v>2</v>
      </c>
      <c r="AU992">
        <v>5</v>
      </c>
      <c r="AV992">
        <v>5</v>
      </c>
      <c r="AW992">
        <v>0</v>
      </c>
      <c r="AX992">
        <v>3</v>
      </c>
      <c r="AY992">
        <v>3</v>
      </c>
      <c r="AZ992">
        <v>5</v>
      </c>
      <c r="BA992">
        <v>5</v>
      </c>
      <c r="BB992">
        <v>40449</v>
      </c>
      <c r="BC992">
        <v>27935</v>
      </c>
      <c r="BD992">
        <v>12839</v>
      </c>
      <c r="BE992">
        <v>22512</v>
      </c>
      <c r="BF992">
        <v>11423</v>
      </c>
      <c r="BG992">
        <v>20686</v>
      </c>
    </row>
    <row r="993" spans="1:69" x14ac:dyDescent="0.2">
      <c r="F993">
        <v>33</v>
      </c>
      <c r="G993">
        <v>45</v>
      </c>
      <c r="H993">
        <v>20</v>
      </c>
      <c r="I993">
        <v>25</v>
      </c>
      <c r="M993" t="s">
        <v>81</v>
      </c>
      <c r="AH993">
        <v>1</v>
      </c>
      <c r="AI993">
        <v>1</v>
      </c>
      <c r="AJ993" t="s">
        <v>1357</v>
      </c>
      <c r="AK993" t="s">
        <v>1357</v>
      </c>
      <c r="AL993">
        <v>1</v>
      </c>
      <c r="AM993" t="s">
        <v>1357</v>
      </c>
      <c r="AN993" t="s">
        <v>1357</v>
      </c>
      <c r="AO993" t="s">
        <v>1357</v>
      </c>
      <c r="AP993">
        <v>1</v>
      </c>
      <c r="AQ993" t="s">
        <v>1357</v>
      </c>
      <c r="BG993">
        <v>10368</v>
      </c>
    </row>
    <row r="994" spans="1:69" x14ac:dyDescent="0.2">
      <c r="F994">
        <v>30</v>
      </c>
      <c r="G994">
        <v>42</v>
      </c>
      <c r="H994">
        <v>21</v>
      </c>
      <c r="I994">
        <v>21</v>
      </c>
      <c r="M994" t="s">
        <v>82</v>
      </c>
      <c r="AH994">
        <v>1</v>
      </c>
      <c r="AI994">
        <v>1</v>
      </c>
      <c r="AJ994" t="s">
        <v>1357</v>
      </c>
      <c r="AK994" t="s">
        <v>1357</v>
      </c>
      <c r="AL994">
        <v>1</v>
      </c>
      <c r="AM994" t="s">
        <v>1357</v>
      </c>
      <c r="AN994" t="s">
        <v>1357</v>
      </c>
      <c r="AO994" t="s">
        <v>1357</v>
      </c>
      <c r="AP994">
        <v>1</v>
      </c>
      <c r="AQ994" t="s">
        <v>1357</v>
      </c>
      <c r="BG994">
        <v>7042</v>
      </c>
    </row>
    <row r="995" spans="1:69" x14ac:dyDescent="0.2">
      <c r="F995">
        <v>27</v>
      </c>
      <c r="G995">
        <v>39</v>
      </c>
      <c r="H995">
        <v>15</v>
      </c>
      <c r="I995">
        <v>24</v>
      </c>
      <c r="M995" t="s">
        <v>83</v>
      </c>
      <c r="N995">
        <v>3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3</v>
      </c>
      <c r="W995">
        <v>4</v>
      </c>
      <c r="X995">
        <v>1</v>
      </c>
      <c r="Y995">
        <v>3</v>
      </c>
      <c r="Z995">
        <v>1</v>
      </c>
      <c r="AA995">
        <v>1</v>
      </c>
      <c r="AB995">
        <v>1</v>
      </c>
      <c r="AC995">
        <v>3</v>
      </c>
      <c r="AD995">
        <v>3</v>
      </c>
      <c r="AE995">
        <v>1</v>
      </c>
      <c r="AF995">
        <v>1</v>
      </c>
      <c r="AG995">
        <v>1</v>
      </c>
      <c r="BG995">
        <v>14466</v>
      </c>
    </row>
    <row r="996" spans="1:69" x14ac:dyDescent="0.2">
      <c r="F996">
        <v>3</v>
      </c>
      <c r="G996">
        <v>15</v>
      </c>
      <c r="H996">
        <v>0</v>
      </c>
      <c r="I996">
        <v>15</v>
      </c>
      <c r="M996" t="s">
        <v>84</v>
      </c>
      <c r="N996">
        <v>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3</v>
      </c>
      <c r="W996">
        <v>4</v>
      </c>
      <c r="X996">
        <v>1</v>
      </c>
      <c r="Y996">
        <v>5</v>
      </c>
      <c r="Z996">
        <v>1</v>
      </c>
      <c r="AA996">
        <v>1</v>
      </c>
      <c r="AB996">
        <v>1</v>
      </c>
      <c r="AC996">
        <v>3</v>
      </c>
      <c r="AD996">
        <v>3</v>
      </c>
      <c r="AE996">
        <v>1</v>
      </c>
      <c r="AF996">
        <v>1</v>
      </c>
      <c r="AG996">
        <v>1</v>
      </c>
      <c r="BG996">
        <v>6475</v>
      </c>
    </row>
    <row r="997" spans="1:69" x14ac:dyDescent="0.2">
      <c r="F997">
        <v>33</v>
      </c>
      <c r="G997">
        <v>45</v>
      </c>
      <c r="H997">
        <v>22</v>
      </c>
      <c r="I997">
        <v>23</v>
      </c>
      <c r="BG997">
        <v>6142</v>
      </c>
    </row>
    <row r="998" spans="1:69" x14ac:dyDescent="0.2">
      <c r="F998">
        <v>24</v>
      </c>
      <c r="G998">
        <v>36</v>
      </c>
      <c r="H998">
        <v>16</v>
      </c>
      <c r="I998">
        <v>20</v>
      </c>
      <c r="BG998">
        <v>21879</v>
      </c>
    </row>
    <row r="999" spans="1:69" x14ac:dyDescent="0.2">
      <c r="F999">
        <v>9</v>
      </c>
      <c r="G999">
        <v>21</v>
      </c>
      <c r="H999">
        <v>3</v>
      </c>
      <c r="I999">
        <v>18</v>
      </c>
      <c r="BG999">
        <v>6600</v>
      </c>
    </row>
    <row r="1000" spans="1:69" x14ac:dyDescent="0.2">
      <c r="F1000">
        <v>36</v>
      </c>
      <c r="G1000">
        <v>48</v>
      </c>
      <c r="H1000">
        <v>24</v>
      </c>
      <c r="I1000">
        <v>24</v>
      </c>
      <c r="BG1000">
        <v>12827</v>
      </c>
    </row>
    <row r="1001" spans="1:69" x14ac:dyDescent="0.2">
      <c r="F1001">
        <v>33</v>
      </c>
      <c r="G1001">
        <v>45</v>
      </c>
      <c r="H1001">
        <v>22</v>
      </c>
      <c r="I1001">
        <v>23</v>
      </c>
      <c r="BG1001">
        <v>8918</v>
      </c>
    </row>
    <row r="1002" spans="1:69" x14ac:dyDescent="0.2">
      <c r="A1002" t="s">
        <v>269</v>
      </c>
      <c r="B1002" s="1" t="s">
        <v>270</v>
      </c>
      <c r="C1002" t="s">
        <v>269</v>
      </c>
      <c r="D1002" t="s">
        <v>79</v>
      </c>
      <c r="E1002">
        <v>3</v>
      </c>
      <c r="F1002">
        <v>12</v>
      </c>
      <c r="G1002">
        <v>24</v>
      </c>
      <c r="I1002">
        <v>24</v>
      </c>
      <c r="J1002">
        <v>0.72</v>
      </c>
      <c r="K1002">
        <v>8</v>
      </c>
      <c r="L1002">
        <v>5</v>
      </c>
      <c r="M1002" t="s">
        <v>80</v>
      </c>
      <c r="AR1002">
        <v>4</v>
      </c>
      <c r="AS1002">
        <v>4</v>
      </c>
      <c r="AT1002">
        <v>0</v>
      </c>
      <c r="AU1002">
        <v>4</v>
      </c>
      <c r="AV1002">
        <v>5</v>
      </c>
      <c r="AW1002">
        <v>0</v>
      </c>
      <c r="AX1002">
        <v>4</v>
      </c>
      <c r="AY1002">
        <v>3</v>
      </c>
      <c r="AZ1002">
        <v>5</v>
      </c>
      <c r="BA1002">
        <v>4</v>
      </c>
      <c r="BB1002">
        <v>31844</v>
      </c>
      <c r="BC1002">
        <v>35255</v>
      </c>
      <c r="BD1002">
        <v>18970</v>
      </c>
      <c r="BE1002">
        <v>38255</v>
      </c>
      <c r="BF1002">
        <v>21282</v>
      </c>
      <c r="BH1002">
        <v>12827</v>
      </c>
      <c r="BI1002">
        <v>7120</v>
      </c>
      <c r="BJ1002">
        <v>8320</v>
      </c>
      <c r="BK1002">
        <v>7858</v>
      </c>
      <c r="BL1002">
        <v>5977</v>
      </c>
      <c r="BM1002">
        <v>2994</v>
      </c>
      <c r="BN1002">
        <v>3264</v>
      </c>
      <c r="BO1002">
        <v>2843</v>
      </c>
      <c r="BP1002">
        <v>3467</v>
      </c>
      <c r="BQ1002">
        <v>2451</v>
      </c>
    </row>
    <row r="1003" spans="1:69" x14ac:dyDescent="0.2">
      <c r="F1003">
        <v>33</v>
      </c>
      <c r="G1003">
        <v>45</v>
      </c>
      <c r="I1003">
        <v>45</v>
      </c>
      <c r="M1003" t="s">
        <v>81</v>
      </c>
      <c r="AH1003">
        <v>1</v>
      </c>
      <c r="AI1003">
        <v>2</v>
      </c>
      <c r="AJ1003" t="s">
        <v>1357</v>
      </c>
      <c r="AK1003" t="s">
        <v>1357</v>
      </c>
      <c r="AL1003">
        <v>2</v>
      </c>
      <c r="AM1003" t="s">
        <v>1357</v>
      </c>
      <c r="AN1003" t="s">
        <v>1357</v>
      </c>
      <c r="AO1003" t="s">
        <v>1357</v>
      </c>
      <c r="AP1003">
        <v>2</v>
      </c>
      <c r="AQ1003" t="s">
        <v>1357</v>
      </c>
    </row>
    <row r="1004" spans="1:69" x14ac:dyDescent="0.2">
      <c r="F1004">
        <v>30</v>
      </c>
      <c r="G1004">
        <v>42</v>
      </c>
      <c r="I1004">
        <v>42</v>
      </c>
      <c r="M1004" t="s">
        <v>82</v>
      </c>
      <c r="AH1004">
        <v>2</v>
      </c>
      <c r="AI1004">
        <v>2</v>
      </c>
      <c r="AJ1004" t="s">
        <v>1357</v>
      </c>
      <c r="AK1004" t="s">
        <v>1357</v>
      </c>
      <c r="AL1004">
        <v>2</v>
      </c>
      <c r="AM1004" t="s">
        <v>1357</v>
      </c>
      <c r="AN1004" t="s">
        <v>1357</v>
      </c>
      <c r="AO1004" t="s">
        <v>1357</v>
      </c>
      <c r="AP1004">
        <v>2</v>
      </c>
      <c r="AQ1004" t="s">
        <v>1357</v>
      </c>
    </row>
    <row r="1005" spans="1:69" x14ac:dyDescent="0.2">
      <c r="F1005">
        <v>27</v>
      </c>
      <c r="G1005">
        <v>39</v>
      </c>
      <c r="I1005">
        <v>39</v>
      </c>
      <c r="M1005" t="s">
        <v>83</v>
      </c>
      <c r="N1005">
        <v>4</v>
      </c>
      <c r="O1005">
        <v>1</v>
      </c>
      <c r="P1005">
        <v>2</v>
      </c>
      <c r="Q1005">
        <v>1</v>
      </c>
      <c r="R1005">
        <v>2</v>
      </c>
      <c r="S1005">
        <v>1</v>
      </c>
      <c r="T1005">
        <v>1</v>
      </c>
      <c r="U1005">
        <v>1</v>
      </c>
      <c r="V1005">
        <v>3</v>
      </c>
      <c r="W1005">
        <v>3</v>
      </c>
      <c r="X1005">
        <v>1</v>
      </c>
      <c r="Y1005">
        <v>3</v>
      </c>
      <c r="Z1005">
        <v>1</v>
      </c>
      <c r="AA1005">
        <v>2</v>
      </c>
      <c r="AB1005">
        <v>1</v>
      </c>
      <c r="AC1005">
        <v>4</v>
      </c>
      <c r="AD1005">
        <v>3</v>
      </c>
      <c r="AE1005">
        <v>1</v>
      </c>
      <c r="AF1005">
        <v>3</v>
      </c>
      <c r="AG1005">
        <v>1</v>
      </c>
    </row>
    <row r="1006" spans="1:69" x14ac:dyDescent="0.2">
      <c r="F1006">
        <v>3</v>
      </c>
      <c r="G1006">
        <v>15</v>
      </c>
      <c r="I1006">
        <v>15</v>
      </c>
      <c r="M1006" t="s">
        <v>84</v>
      </c>
      <c r="N1006">
        <v>4</v>
      </c>
      <c r="O1006">
        <v>1</v>
      </c>
      <c r="P1006">
        <v>2</v>
      </c>
      <c r="Q1006">
        <v>1</v>
      </c>
      <c r="R1006">
        <v>3</v>
      </c>
      <c r="S1006">
        <v>1</v>
      </c>
      <c r="T1006">
        <v>1</v>
      </c>
      <c r="U1006">
        <v>1</v>
      </c>
      <c r="V1006">
        <v>2</v>
      </c>
      <c r="W1006">
        <v>3</v>
      </c>
      <c r="X1006">
        <v>2</v>
      </c>
      <c r="Y1006">
        <v>3</v>
      </c>
      <c r="Z1006">
        <v>1</v>
      </c>
      <c r="AA1006">
        <v>2</v>
      </c>
      <c r="AB1006">
        <v>1</v>
      </c>
      <c r="AC1006">
        <v>4</v>
      </c>
      <c r="AD1006">
        <v>3</v>
      </c>
      <c r="AE1006">
        <v>1</v>
      </c>
      <c r="AF1006">
        <v>3</v>
      </c>
      <c r="AG1006">
        <v>1</v>
      </c>
    </row>
    <row r="1007" spans="1:69" x14ac:dyDescent="0.2">
      <c r="F1007">
        <v>33</v>
      </c>
      <c r="G1007">
        <v>45</v>
      </c>
      <c r="I1007">
        <v>45</v>
      </c>
    </row>
    <row r="1008" spans="1:69" x14ac:dyDescent="0.2">
      <c r="F1008">
        <v>24</v>
      </c>
      <c r="G1008">
        <v>36</v>
      </c>
      <c r="I1008">
        <v>36</v>
      </c>
    </row>
    <row r="1009" spans="1:69" x14ac:dyDescent="0.2">
      <c r="F1009">
        <v>9</v>
      </c>
      <c r="G1009">
        <v>21</v>
      </c>
      <c r="I1009">
        <v>21</v>
      </c>
    </row>
    <row r="1010" spans="1:69" x14ac:dyDescent="0.2">
      <c r="F1010">
        <v>36</v>
      </c>
      <c r="G1010">
        <v>48</v>
      </c>
      <c r="I1010">
        <v>48</v>
      </c>
    </row>
    <row r="1011" spans="1:69" x14ac:dyDescent="0.2">
      <c r="F1011">
        <v>33</v>
      </c>
      <c r="G1011">
        <v>45</v>
      </c>
      <c r="I1011">
        <v>45</v>
      </c>
    </row>
    <row r="1012" spans="1:69" x14ac:dyDescent="0.2">
      <c r="A1012" t="s">
        <v>271</v>
      </c>
      <c r="B1012" s="1" t="s">
        <v>272</v>
      </c>
      <c r="C1012" t="s">
        <v>271</v>
      </c>
      <c r="D1012" t="s">
        <v>89</v>
      </c>
      <c r="E1012">
        <v>12</v>
      </c>
      <c r="F1012">
        <v>33</v>
      </c>
      <c r="G1012">
        <v>45</v>
      </c>
      <c r="H1012">
        <v>45</v>
      </c>
      <c r="I1012">
        <v>0</v>
      </c>
      <c r="J1012">
        <v>0</v>
      </c>
      <c r="K1012">
        <v>8</v>
      </c>
      <c r="L1012">
        <v>-4</v>
      </c>
      <c r="M1012" t="s">
        <v>80</v>
      </c>
      <c r="AR1012">
        <v>3</v>
      </c>
      <c r="AS1012">
        <v>4</v>
      </c>
      <c r="AT1012">
        <v>0</v>
      </c>
      <c r="AU1012">
        <v>2</v>
      </c>
      <c r="AV1012">
        <v>3</v>
      </c>
      <c r="AW1012">
        <v>1</v>
      </c>
      <c r="AX1012">
        <v>3</v>
      </c>
      <c r="AY1012">
        <v>4</v>
      </c>
      <c r="AZ1012">
        <v>4</v>
      </c>
      <c r="BA1012">
        <v>4</v>
      </c>
      <c r="BB1012">
        <v>605013</v>
      </c>
      <c r="BC1012">
        <v>46369</v>
      </c>
      <c r="BD1012">
        <v>37211</v>
      </c>
      <c r="BE1012">
        <v>33397</v>
      </c>
      <c r="BF1012">
        <v>25993</v>
      </c>
      <c r="BG1012">
        <v>19873</v>
      </c>
    </row>
    <row r="1013" spans="1:69" x14ac:dyDescent="0.2">
      <c r="F1013">
        <v>30</v>
      </c>
      <c r="G1013">
        <v>42</v>
      </c>
      <c r="H1013">
        <v>42</v>
      </c>
      <c r="I1013">
        <v>0</v>
      </c>
      <c r="M1013" t="s">
        <v>81</v>
      </c>
      <c r="AH1013">
        <v>1</v>
      </c>
      <c r="AI1013">
        <v>1</v>
      </c>
      <c r="AJ1013" t="s">
        <v>1357</v>
      </c>
      <c r="AK1013" t="s">
        <v>1357</v>
      </c>
      <c r="AL1013">
        <v>1</v>
      </c>
      <c r="AM1013" t="s">
        <v>1357</v>
      </c>
      <c r="AN1013" t="s">
        <v>1357</v>
      </c>
      <c r="AO1013" t="s">
        <v>1357</v>
      </c>
      <c r="AP1013">
        <v>2</v>
      </c>
      <c r="AQ1013" t="s">
        <v>1357</v>
      </c>
      <c r="BG1013">
        <v>17119</v>
      </c>
    </row>
    <row r="1014" spans="1:69" x14ac:dyDescent="0.2">
      <c r="F1014">
        <v>12</v>
      </c>
      <c r="G1014">
        <v>24</v>
      </c>
      <c r="H1014">
        <v>24</v>
      </c>
      <c r="I1014">
        <v>0</v>
      </c>
      <c r="M1014" t="s">
        <v>82</v>
      </c>
      <c r="AH1014">
        <v>1</v>
      </c>
      <c r="AI1014">
        <v>1</v>
      </c>
      <c r="AJ1014" t="s">
        <v>1357</v>
      </c>
      <c r="AK1014" t="s">
        <v>1357</v>
      </c>
      <c r="AL1014">
        <v>1</v>
      </c>
      <c r="AM1014" t="s">
        <v>1357</v>
      </c>
      <c r="AN1014" t="s">
        <v>1357</v>
      </c>
      <c r="AO1014" t="s">
        <v>1357</v>
      </c>
      <c r="AP1014">
        <v>2</v>
      </c>
      <c r="AQ1014" t="s">
        <v>1357</v>
      </c>
      <c r="BG1014">
        <v>12992</v>
      </c>
    </row>
    <row r="1015" spans="1:69" x14ac:dyDescent="0.2">
      <c r="F1015">
        <v>3</v>
      </c>
      <c r="G1015">
        <v>15</v>
      </c>
      <c r="H1015">
        <v>15</v>
      </c>
      <c r="I1015">
        <v>0</v>
      </c>
      <c r="M1015" t="s">
        <v>83</v>
      </c>
      <c r="N1015">
        <v>4</v>
      </c>
      <c r="O1015">
        <v>1</v>
      </c>
      <c r="P1015">
        <v>1</v>
      </c>
      <c r="Q1015">
        <v>1</v>
      </c>
      <c r="R1015">
        <v>2</v>
      </c>
      <c r="S1015">
        <v>1</v>
      </c>
      <c r="T1015">
        <v>1</v>
      </c>
      <c r="U1015">
        <v>1</v>
      </c>
      <c r="V1015">
        <v>2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2</v>
      </c>
      <c r="AD1015">
        <v>5</v>
      </c>
      <c r="AE1015">
        <v>1</v>
      </c>
      <c r="AF1015">
        <v>3</v>
      </c>
      <c r="AG1015">
        <v>1</v>
      </c>
      <c r="BG1015">
        <v>8121</v>
      </c>
    </row>
    <row r="1016" spans="1:69" x14ac:dyDescent="0.2">
      <c r="F1016">
        <v>27</v>
      </c>
      <c r="G1016">
        <v>39</v>
      </c>
      <c r="H1016">
        <v>39</v>
      </c>
      <c r="I1016">
        <v>0</v>
      </c>
      <c r="M1016" t="s">
        <v>84</v>
      </c>
      <c r="N1016">
        <v>4</v>
      </c>
      <c r="O1016">
        <v>1</v>
      </c>
      <c r="P1016">
        <v>2</v>
      </c>
      <c r="Q1016">
        <v>1</v>
      </c>
      <c r="R1016">
        <v>2</v>
      </c>
      <c r="S1016">
        <v>1</v>
      </c>
      <c r="T1016">
        <v>1</v>
      </c>
      <c r="U1016">
        <v>1</v>
      </c>
      <c r="V1016">
        <v>2</v>
      </c>
      <c r="W1016">
        <v>1</v>
      </c>
      <c r="X1016">
        <v>1</v>
      </c>
      <c r="Y1016">
        <v>1</v>
      </c>
      <c r="Z1016">
        <v>1</v>
      </c>
      <c r="AA1016">
        <v>2</v>
      </c>
      <c r="AB1016">
        <v>1</v>
      </c>
      <c r="AC1016">
        <v>4</v>
      </c>
      <c r="AD1016">
        <v>5</v>
      </c>
      <c r="AE1016">
        <v>1</v>
      </c>
      <c r="AF1016">
        <v>1</v>
      </c>
      <c r="AG1016">
        <v>1</v>
      </c>
      <c r="BG1016">
        <v>6126</v>
      </c>
    </row>
    <row r="1017" spans="1:69" x14ac:dyDescent="0.2">
      <c r="F1017">
        <v>33</v>
      </c>
      <c r="G1017">
        <v>45</v>
      </c>
      <c r="H1017">
        <v>45</v>
      </c>
      <c r="I1017">
        <v>0</v>
      </c>
      <c r="BG1017">
        <v>6611</v>
      </c>
    </row>
    <row r="1018" spans="1:69" x14ac:dyDescent="0.2">
      <c r="F1018">
        <v>36</v>
      </c>
      <c r="G1018">
        <v>48</v>
      </c>
      <c r="H1018">
        <v>48</v>
      </c>
      <c r="I1018">
        <v>0</v>
      </c>
      <c r="BG1018">
        <v>5763</v>
      </c>
    </row>
    <row r="1019" spans="1:69" x14ac:dyDescent="0.2">
      <c r="F1019">
        <v>33</v>
      </c>
      <c r="G1019">
        <v>45</v>
      </c>
      <c r="H1019">
        <v>45</v>
      </c>
      <c r="I1019">
        <v>0</v>
      </c>
      <c r="BG1019">
        <v>6342</v>
      </c>
    </row>
    <row r="1020" spans="1:69" x14ac:dyDescent="0.2">
      <c r="F1020">
        <v>24</v>
      </c>
      <c r="G1020">
        <v>36</v>
      </c>
      <c r="H1020">
        <v>36</v>
      </c>
      <c r="I1020">
        <v>0</v>
      </c>
      <c r="BG1020">
        <v>4907</v>
      </c>
    </row>
    <row r="1021" spans="1:69" x14ac:dyDescent="0.2">
      <c r="F1021">
        <v>9</v>
      </c>
      <c r="G1021">
        <v>21</v>
      </c>
      <c r="H1021">
        <v>21</v>
      </c>
      <c r="I1021">
        <v>0</v>
      </c>
      <c r="BG1021">
        <v>12550</v>
      </c>
    </row>
    <row r="1022" spans="1:69" x14ac:dyDescent="0.2">
      <c r="A1022" t="s">
        <v>273</v>
      </c>
      <c r="B1022" s="1" t="s">
        <v>274</v>
      </c>
      <c r="C1022" t="s">
        <v>273</v>
      </c>
      <c r="D1022" t="s">
        <v>79</v>
      </c>
      <c r="E1022">
        <v>3</v>
      </c>
      <c r="F1022">
        <v>33</v>
      </c>
      <c r="G1022">
        <v>45</v>
      </c>
      <c r="I1022">
        <v>45</v>
      </c>
      <c r="J1022">
        <v>0.72</v>
      </c>
      <c r="K1022">
        <v>8</v>
      </c>
      <c r="L1022">
        <v>5</v>
      </c>
      <c r="M1022" t="s">
        <v>80</v>
      </c>
      <c r="AR1022">
        <v>3</v>
      </c>
      <c r="AS1022">
        <v>4</v>
      </c>
      <c r="AT1022">
        <v>0</v>
      </c>
      <c r="AU1022">
        <v>3</v>
      </c>
      <c r="AV1022">
        <v>3</v>
      </c>
      <c r="AW1022">
        <v>3</v>
      </c>
      <c r="AX1022">
        <v>4</v>
      </c>
      <c r="AY1022">
        <v>3</v>
      </c>
      <c r="AZ1022">
        <v>3</v>
      </c>
      <c r="BA1022">
        <v>3</v>
      </c>
      <c r="BB1022">
        <v>33235</v>
      </c>
      <c r="BC1022">
        <v>43027</v>
      </c>
      <c r="BD1022">
        <v>16601</v>
      </c>
      <c r="BE1022">
        <v>28607</v>
      </c>
      <c r="BF1022">
        <v>18099</v>
      </c>
      <c r="BH1022">
        <v>8999</v>
      </c>
      <c r="BI1022">
        <v>3823</v>
      </c>
      <c r="BJ1022">
        <v>5042</v>
      </c>
      <c r="BK1022">
        <v>3040</v>
      </c>
      <c r="BL1022">
        <v>1998</v>
      </c>
      <c r="BM1022">
        <v>4436</v>
      </c>
      <c r="BN1022">
        <v>3792</v>
      </c>
      <c r="BO1022">
        <v>2174</v>
      </c>
      <c r="BP1022">
        <v>1980</v>
      </c>
      <c r="BQ1022">
        <v>1845</v>
      </c>
    </row>
    <row r="1023" spans="1:69" x14ac:dyDescent="0.2">
      <c r="F1023">
        <v>30</v>
      </c>
      <c r="G1023">
        <v>42</v>
      </c>
      <c r="I1023">
        <v>42</v>
      </c>
      <c r="M1023" t="s">
        <v>81</v>
      </c>
      <c r="AH1023">
        <v>1</v>
      </c>
      <c r="AI1023">
        <v>1</v>
      </c>
      <c r="AJ1023" t="s">
        <v>1357</v>
      </c>
      <c r="AK1023" t="s">
        <v>1357</v>
      </c>
      <c r="AL1023">
        <v>1</v>
      </c>
      <c r="AM1023" t="s">
        <v>1357</v>
      </c>
      <c r="AN1023" t="s">
        <v>1357</v>
      </c>
      <c r="AO1023" t="s">
        <v>1357</v>
      </c>
      <c r="AP1023">
        <v>1</v>
      </c>
      <c r="AQ1023" t="s">
        <v>1357</v>
      </c>
    </row>
    <row r="1024" spans="1:69" x14ac:dyDescent="0.2">
      <c r="F1024">
        <v>12</v>
      </c>
      <c r="G1024">
        <v>24</v>
      </c>
      <c r="I1024">
        <v>24</v>
      </c>
      <c r="M1024" t="s">
        <v>82</v>
      </c>
      <c r="AH1024">
        <v>1</v>
      </c>
      <c r="AI1024">
        <v>1</v>
      </c>
      <c r="AJ1024" t="s">
        <v>1357</v>
      </c>
      <c r="AK1024" t="s">
        <v>1357</v>
      </c>
      <c r="AL1024">
        <v>1</v>
      </c>
      <c r="AM1024" t="s">
        <v>1357</v>
      </c>
      <c r="AN1024" t="s">
        <v>1357</v>
      </c>
      <c r="AO1024" t="s">
        <v>1358</v>
      </c>
      <c r="AP1024">
        <v>4</v>
      </c>
      <c r="AQ1024" t="s">
        <v>1357</v>
      </c>
    </row>
    <row r="1025" spans="1:69" x14ac:dyDescent="0.2">
      <c r="F1025">
        <v>3</v>
      </c>
      <c r="G1025">
        <v>15</v>
      </c>
      <c r="I1025">
        <v>15</v>
      </c>
      <c r="M1025" t="s">
        <v>83</v>
      </c>
      <c r="N1025">
        <v>3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2</v>
      </c>
      <c r="W1025">
        <v>2</v>
      </c>
      <c r="X1025">
        <v>1</v>
      </c>
      <c r="Y1025">
        <v>4</v>
      </c>
      <c r="Z1025">
        <v>1</v>
      </c>
      <c r="AA1025">
        <v>2</v>
      </c>
      <c r="AB1025">
        <v>1</v>
      </c>
      <c r="AC1025">
        <v>4</v>
      </c>
      <c r="AD1025">
        <v>4</v>
      </c>
      <c r="AE1025">
        <v>1</v>
      </c>
      <c r="AF1025">
        <v>4</v>
      </c>
      <c r="AG1025">
        <v>1</v>
      </c>
    </row>
    <row r="1026" spans="1:69" x14ac:dyDescent="0.2">
      <c r="F1026">
        <v>27</v>
      </c>
      <c r="G1026">
        <v>39</v>
      </c>
      <c r="I1026">
        <v>39</v>
      </c>
      <c r="M1026" t="s">
        <v>84</v>
      </c>
      <c r="N1026">
        <v>2</v>
      </c>
      <c r="O1026">
        <v>1</v>
      </c>
      <c r="P1026">
        <v>2</v>
      </c>
      <c r="Q1026">
        <v>1</v>
      </c>
      <c r="R1026">
        <v>3</v>
      </c>
      <c r="S1026">
        <v>1</v>
      </c>
      <c r="T1026">
        <v>1</v>
      </c>
      <c r="U1026">
        <v>1</v>
      </c>
      <c r="V1026">
        <v>2</v>
      </c>
      <c r="W1026">
        <v>2</v>
      </c>
      <c r="X1026">
        <v>1</v>
      </c>
      <c r="Y1026">
        <v>4</v>
      </c>
      <c r="Z1026">
        <v>1</v>
      </c>
      <c r="AA1026">
        <v>3</v>
      </c>
      <c r="AB1026">
        <v>1</v>
      </c>
      <c r="AC1026">
        <v>3</v>
      </c>
      <c r="AD1026">
        <v>4</v>
      </c>
      <c r="AE1026">
        <v>1</v>
      </c>
      <c r="AF1026">
        <v>4</v>
      </c>
      <c r="AG1026">
        <v>1</v>
      </c>
    </row>
    <row r="1027" spans="1:69" x14ac:dyDescent="0.2">
      <c r="F1027">
        <v>33</v>
      </c>
      <c r="G1027">
        <v>45</v>
      </c>
      <c r="I1027">
        <v>45</v>
      </c>
    </row>
    <row r="1028" spans="1:69" x14ac:dyDescent="0.2">
      <c r="F1028">
        <v>36</v>
      </c>
      <c r="G1028">
        <v>48</v>
      </c>
      <c r="I1028">
        <v>48</v>
      </c>
    </row>
    <row r="1029" spans="1:69" x14ac:dyDescent="0.2">
      <c r="F1029">
        <v>33</v>
      </c>
      <c r="G1029">
        <v>45</v>
      </c>
      <c r="I1029">
        <v>45</v>
      </c>
    </row>
    <row r="1030" spans="1:69" x14ac:dyDescent="0.2">
      <c r="F1030">
        <v>24</v>
      </c>
      <c r="G1030">
        <v>36</v>
      </c>
      <c r="I1030">
        <v>36</v>
      </c>
    </row>
    <row r="1031" spans="1:69" x14ac:dyDescent="0.2">
      <c r="F1031">
        <v>9</v>
      </c>
      <c r="G1031">
        <v>21</v>
      </c>
      <c r="I1031">
        <v>21</v>
      </c>
    </row>
    <row r="1032" spans="1:69" x14ac:dyDescent="0.2">
      <c r="A1032" t="s">
        <v>275</v>
      </c>
      <c r="B1032" s="1" t="s">
        <v>276</v>
      </c>
      <c r="C1032" t="s">
        <v>275</v>
      </c>
      <c r="D1032" t="s">
        <v>79</v>
      </c>
      <c r="E1032">
        <v>4</v>
      </c>
      <c r="F1032">
        <v>12</v>
      </c>
      <c r="G1032">
        <v>24</v>
      </c>
      <c r="I1032">
        <v>24</v>
      </c>
      <c r="J1032">
        <v>0.72</v>
      </c>
      <c r="K1032">
        <v>8</v>
      </c>
      <c r="L1032">
        <v>4</v>
      </c>
      <c r="M1032" t="s">
        <v>80</v>
      </c>
      <c r="AR1032">
        <v>4</v>
      </c>
      <c r="AS1032">
        <v>5</v>
      </c>
      <c r="AT1032">
        <v>2</v>
      </c>
      <c r="AU1032">
        <v>5</v>
      </c>
      <c r="AV1032">
        <v>4</v>
      </c>
      <c r="AW1032">
        <v>5</v>
      </c>
      <c r="AX1032">
        <v>5</v>
      </c>
      <c r="AY1032">
        <v>3</v>
      </c>
      <c r="AZ1032">
        <v>5</v>
      </c>
      <c r="BA1032">
        <v>5</v>
      </c>
      <c r="BB1032">
        <v>34711</v>
      </c>
      <c r="BC1032">
        <v>55905</v>
      </c>
      <c r="BD1032">
        <v>25370</v>
      </c>
      <c r="BE1032">
        <v>37748</v>
      </c>
      <c r="BF1032">
        <v>18155</v>
      </c>
      <c r="BH1032">
        <v>14252</v>
      </c>
      <c r="BI1032">
        <v>7985</v>
      </c>
      <c r="BJ1032">
        <v>12506</v>
      </c>
      <c r="BK1032">
        <v>6604</v>
      </c>
      <c r="BL1032">
        <v>4324</v>
      </c>
      <c r="BM1032">
        <v>3004</v>
      </c>
      <c r="BN1032">
        <v>3505</v>
      </c>
      <c r="BO1032">
        <v>2088</v>
      </c>
      <c r="BP1032">
        <v>1935</v>
      </c>
      <c r="BQ1032">
        <v>1777</v>
      </c>
    </row>
    <row r="1033" spans="1:69" x14ac:dyDescent="0.2">
      <c r="F1033">
        <v>33</v>
      </c>
      <c r="G1033">
        <v>45</v>
      </c>
      <c r="I1033">
        <v>45</v>
      </c>
      <c r="M1033" t="s">
        <v>81</v>
      </c>
      <c r="AH1033">
        <v>2</v>
      </c>
      <c r="AI1033">
        <v>1</v>
      </c>
      <c r="AJ1033" t="s">
        <v>1357</v>
      </c>
      <c r="AK1033" t="s">
        <v>1357</v>
      </c>
      <c r="AL1033">
        <v>1</v>
      </c>
      <c r="AM1033" t="s">
        <v>1357</v>
      </c>
      <c r="AN1033" t="s">
        <v>1357</v>
      </c>
      <c r="AO1033" t="s">
        <v>1357</v>
      </c>
      <c r="AP1033">
        <v>1</v>
      </c>
      <c r="AQ1033" t="s">
        <v>1357</v>
      </c>
    </row>
    <row r="1034" spans="1:69" x14ac:dyDescent="0.2">
      <c r="F1034">
        <v>30</v>
      </c>
      <c r="G1034">
        <v>42</v>
      </c>
      <c r="I1034">
        <v>42</v>
      </c>
      <c r="M1034" t="s">
        <v>82</v>
      </c>
      <c r="AH1034">
        <v>2</v>
      </c>
      <c r="AI1034">
        <v>1</v>
      </c>
      <c r="AJ1034" t="s">
        <v>1357</v>
      </c>
      <c r="AK1034" t="s">
        <v>1357</v>
      </c>
      <c r="AL1034">
        <v>2</v>
      </c>
      <c r="AM1034" t="s">
        <v>1357</v>
      </c>
      <c r="AN1034" t="s">
        <v>1357</v>
      </c>
      <c r="AO1034" t="s">
        <v>1357</v>
      </c>
      <c r="AP1034">
        <v>1</v>
      </c>
      <c r="AQ1034" t="s">
        <v>1357</v>
      </c>
    </row>
    <row r="1035" spans="1:69" x14ac:dyDescent="0.2">
      <c r="F1035">
        <v>27</v>
      </c>
      <c r="G1035">
        <v>39</v>
      </c>
      <c r="I1035">
        <v>39</v>
      </c>
      <c r="M1035" t="s">
        <v>83</v>
      </c>
      <c r="N1035">
        <v>4</v>
      </c>
      <c r="O1035">
        <v>1</v>
      </c>
      <c r="P1035">
        <v>1</v>
      </c>
      <c r="Q1035">
        <v>1</v>
      </c>
      <c r="R1035">
        <v>5</v>
      </c>
      <c r="S1035">
        <v>1</v>
      </c>
      <c r="T1035">
        <v>1</v>
      </c>
      <c r="U1035">
        <v>1</v>
      </c>
      <c r="V1035">
        <v>4</v>
      </c>
      <c r="W1035">
        <v>4</v>
      </c>
      <c r="X1035">
        <v>1</v>
      </c>
      <c r="Y1035">
        <v>5</v>
      </c>
      <c r="Z1035">
        <v>1</v>
      </c>
      <c r="AA1035">
        <v>4</v>
      </c>
      <c r="AB1035">
        <v>1</v>
      </c>
      <c r="AC1035">
        <v>4</v>
      </c>
      <c r="AD1035">
        <v>5</v>
      </c>
      <c r="AE1035">
        <v>1</v>
      </c>
      <c r="AF1035">
        <v>5</v>
      </c>
      <c r="AG1035">
        <v>1</v>
      </c>
    </row>
    <row r="1036" spans="1:69" x14ac:dyDescent="0.2">
      <c r="F1036">
        <v>3</v>
      </c>
      <c r="G1036">
        <v>15</v>
      </c>
      <c r="I1036">
        <v>15</v>
      </c>
      <c r="M1036" t="s">
        <v>84</v>
      </c>
      <c r="N1036">
        <v>5</v>
      </c>
      <c r="O1036">
        <v>1</v>
      </c>
      <c r="P1036">
        <v>5</v>
      </c>
      <c r="Q1036">
        <v>1</v>
      </c>
      <c r="R1036">
        <v>5</v>
      </c>
      <c r="S1036">
        <v>1</v>
      </c>
      <c r="T1036">
        <v>1</v>
      </c>
      <c r="U1036">
        <v>1</v>
      </c>
      <c r="V1036">
        <v>4</v>
      </c>
      <c r="W1036">
        <v>4</v>
      </c>
      <c r="X1036">
        <v>1</v>
      </c>
      <c r="Y1036">
        <v>5</v>
      </c>
      <c r="Z1036">
        <v>1</v>
      </c>
      <c r="AA1036">
        <v>4</v>
      </c>
      <c r="AB1036">
        <v>1</v>
      </c>
      <c r="AC1036">
        <v>5</v>
      </c>
      <c r="AD1036">
        <v>5</v>
      </c>
      <c r="AE1036">
        <v>1</v>
      </c>
      <c r="AF1036">
        <v>4</v>
      </c>
      <c r="AG1036">
        <v>1</v>
      </c>
    </row>
    <row r="1037" spans="1:69" x14ac:dyDescent="0.2">
      <c r="F1037">
        <v>33</v>
      </c>
      <c r="G1037">
        <v>45</v>
      </c>
      <c r="I1037">
        <v>45</v>
      </c>
    </row>
    <row r="1038" spans="1:69" x14ac:dyDescent="0.2">
      <c r="F1038">
        <v>24</v>
      </c>
      <c r="G1038">
        <v>36</v>
      </c>
      <c r="I1038">
        <v>36</v>
      </c>
    </row>
    <row r="1039" spans="1:69" x14ac:dyDescent="0.2">
      <c r="F1039">
        <v>9</v>
      </c>
      <c r="G1039">
        <v>21</v>
      </c>
      <c r="I1039">
        <v>21</v>
      </c>
    </row>
    <row r="1040" spans="1:69" x14ac:dyDescent="0.2">
      <c r="F1040">
        <v>36</v>
      </c>
      <c r="G1040">
        <v>48</v>
      </c>
      <c r="I1040">
        <v>48</v>
      </c>
    </row>
    <row r="1041" spans="1:69" x14ac:dyDescent="0.2">
      <c r="F1041">
        <v>33</v>
      </c>
      <c r="G1041">
        <v>45</v>
      </c>
      <c r="I1041">
        <v>45</v>
      </c>
    </row>
    <row r="1042" spans="1:69" x14ac:dyDescent="0.2">
      <c r="A1042" t="s">
        <v>278</v>
      </c>
      <c r="B1042" s="1" t="s">
        <v>279</v>
      </c>
      <c r="C1042" t="s">
        <v>278</v>
      </c>
      <c r="D1042" t="s">
        <v>79</v>
      </c>
      <c r="E1042">
        <v>6</v>
      </c>
      <c r="F1042">
        <v>33</v>
      </c>
      <c r="G1042">
        <v>45</v>
      </c>
      <c r="I1042">
        <v>45</v>
      </c>
      <c r="J1042">
        <v>0.72</v>
      </c>
      <c r="K1042">
        <v>8</v>
      </c>
      <c r="L1042">
        <v>2</v>
      </c>
      <c r="M1042" t="s">
        <v>80</v>
      </c>
      <c r="AR1042">
        <v>4</v>
      </c>
      <c r="AS1042">
        <v>4</v>
      </c>
      <c r="AT1042">
        <v>1</v>
      </c>
      <c r="AU1042">
        <v>4</v>
      </c>
      <c r="AV1042">
        <v>4</v>
      </c>
      <c r="AW1042">
        <v>3</v>
      </c>
      <c r="AX1042">
        <v>3</v>
      </c>
      <c r="AY1042">
        <v>1</v>
      </c>
      <c r="AZ1042">
        <v>4</v>
      </c>
      <c r="BA1042">
        <v>3</v>
      </c>
      <c r="BB1042">
        <v>37331</v>
      </c>
      <c r="BC1042">
        <v>86117</v>
      </c>
      <c r="BD1042">
        <v>34716</v>
      </c>
      <c r="BE1042">
        <v>60527</v>
      </c>
      <c r="BF1042">
        <v>452460</v>
      </c>
      <c r="BH1042">
        <v>14429</v>
      </c>
      <c r="BI1042">
        <v>2444</v>
      </c>
      <c r="BJ1042">
        <v>2511</v>
      </c>
      <c r="BK1042">
        <v>1809</v>
      </c>
      <c r="BL1042">
        <v>2285</v>
      </c>
      <c r="BM1042">
        <v>450</v>
      </c>
      <c r="BN1042">
        <v>443</v>
      </c>
      <c r="BO1042">
        <v>590</v>
      </c>
      <c r="BP1042">
        <v>1438</v>
      </c>
      <c r="BQ1042">
        <v>2815</v>
      </c>
    </row>
    <row r="1043" spans="1:69" x14ac:dyDescent="0.2">
      <c r="F1043">
        <v>30</v>
      </c>
      <c r="G1043">
        <v>42</v>
      </c>
      <c r="I1043">
        <v>42</v>
      </c>
      <c r="M1043" t="s">
        <v>81</v>
      </c>
      <c r="AH1043">
        <v>3</v>
      </c>
      <c r="AI1043">
        <v>2</v>
      </c>
      <c r="AJ1043" t="s">
        <v>1356</v>
      </c>
      <c r="AK1043" t="s">
        <v>1356</v>
      </c>
      <c r="AL1043">
        <v>3</v>
      </c>
      <c r="AM1043" t="s">
        <v>1356</v>
      </c>
      <c r="AN1043" t="s">
        <v>1355</v>
      </c>
      <c r="AO1043" t="s">
        <v>1356</v>
      </c>
      <c r="AP1043">
        <v>2</v>
      </c>
      <c r="AQ1043" t="s">
        <v>1355</v>
      </c>
    </row>
    <row r="1044" spans="1:69" x14ac:dyDescent="0.2">
      <c r="F1044">
        <v>12</v>
      </c>
      <c r="G1044">
        <v>24</v>
      </c>
      <c r="I1044">
        <v>24</v>
      </c>
      <c r="M1044" t="s">
        <v>82</v>
      </c>
      <c r="AH1044">
        <v>2</v>
      </c>
      <c r="AI1044">
        <v>2</v>
      </c>
      <c r="AJ1044" t="s">
        <v>1355</v>
      </c>
      <c r="AK1044" t="s">
        <v>1355</v>
      </c>
      <c r="AL1044">
        <v>2</v>
      </c>
      <c r="AM1044" t="s">
        <v>1358</v>
      </c>
      <c r="AN1044" t="s">
        <v>1358</v>
      </c>
      <c r="AO1044" t="s">
        <v>1358</v>
      </c>
      <c r="AP1044">
        <v>2</v>
      </c>
      <c r="AQ1044" t="s">
        <v>1355</v>
      </c>
    </row>
    <row r="1045" spans="1:69" x14ac:dyDescent="0.2">
      <c r="F1045">
        <v>3</v>
      </c>
      <c r="G1045">
        <v>15</v>
      </c>
      <c r="I1045">
        <v>15</v>
      </c>
      <c r="M1045" t="s">
        <v>83</v>
      </c>
      <c r="N1045">
        <v>4</v>
      </c>
      <c r="O1045">
        <v>4</v>
      </c>
      <c r="P1045">
        <v>3</v>
      </c>
      <c r="Q1045">
        <v>4</v>
      </c>
      <c r="R1045">
        <v>4</v>
      </c>
      <c r="S1045">
        <v>2</v>
      </c>
      <c r="T1045">
        <v>4</v>
      </c>
      <c r="U1045">
        <v>4</v>
      </c>
      <c r="V1045">
        <v>4</v>
      </c>
      <c r="W1045">
        <v>3</v>
      </c>
      <c r="X1045">
        <v>4</v>
      </c>
      <c r="Y1045">
        <v>2</v>
      </c>
      <c r="Z1045">
        <v>4</v>
      </c>
      <c r="AA1045">
        <v>4</v>
      </c>
      <c r="AB1045">
        <v>4</v>
      </c>
      <c r="AC1045">
        <v>4</v>
      </c>
      <c r="AD1045">
        <v>3</v>
      </c>
      <c r="AE1045">
        <v>4</v>
      </c>
      <c r="AF1045">
        <v>4</v>
      </c>
      <c r="AG1045">
        <v>3</v>
      </c>
    </row>
    <row r="1046" spans="1:69" x14ac:dyDescent="0.2">
      <c r="F1046">
        <v>27</v>
      </c>
      <c r="G1046">
        <v>39</v>
      </c>
      <c r="I1046">
        <v>39</v>
      </c>
      <c r="M1046" t="s">
        <v>84</v>
      </c>
      <c r="N1046">
        <v>4</v>
      </c>
      <c r="O1046">
        <v>3</v>
      </c>
      <c r="P1046">
        <v>4</v>
      </c>
      <c r="Q1046">
        <v>3</v>
      </c>
      <c r="R1046">
        <v>4</v>
      </c>
      <c r="S1046">
        <v>2</v>
      </c>
      <c r="T1046">
        <v>3</v>
      </c>
      <c r="U1046">
        <v>4</v>
      </c>
      <c r="V1046">
        <v>3</v>
      </c>
      <c r="W1046">
        <v>3</v>
      </c>
      <c r="X1046">
        <v>4</v>
      </c>
      <c r="Y1046">
        <v>2</v>
      </c>
      <c r="Z1046">
        <v>3</v>
      </c>
      <c r="AA1046">
        <v>3</v>
      </c>
      <c r="AB1046">
        <v>3</v>
      </c>
      <c r="AC1046">
        <v>4</v>
      </c>
      <c r="AD1046">
        <v>3</v>
      </c>
      <c r="AE1046">
        <v>3</v>
      </c>
      <c r="AF1046">
        <v>3</v>
      </c>
      <c r="AG1046">
        <v>3</v>
      </c>
    </row>
    <row r="1047" spans="1:69" x14ac:dyDescent="0.2">
      <c r="F1047">
        <v>33</v>
      </c>
      <c r="G1047">
        <v>45</v>
      </c>
      <c r="I1047">
        <v>45</v>
      </c>
    </row>
    <row r="1048" spans="1:69" x14ac:dyDescent="0.2">
      <c r="F1048">
        <v>36</v>
      </c>
      <c r="G1048">
        <v>48</v>
      </c>
      <c r="I1048">
        <v>48</v>
      </c>
    </row>
    <row r="1049" spans="1:69" x14ac:dyDescent="0.2">
      <c r="F1049">
        <v>33</v>
      </c>
      <c r="G1049">
        <v>45</v>
      </c>
      <c r="I1049">
        <v>45</v>
      </c>
    </row>
    <row r="1050" spans="1:69" x14ac:dyDescent="0.2">
      <c r="F1050">
        <v>24</v>
      </c>
      <c r="G1050">
        <v>36</v>
      </c>
      <c r="I1050">
        <v>36</v>
      </c>
    </row>
    <row r="1051" spans="1:69" x14ac:dyDescent="0.2">
      <c r="F1051">
        <v>9</v>
      </c>
      <c r="G1051">
        <v>21</v>
      </c>
      <c r="I1051">
        <v>21</v>
      </c>
    </row>
    <row r="1052" spans="1:69" x14ac:dyDescent="0.2">
      <c r="A1052" t="s">
        <v>280</v>
      </c>
      <c r="B1052" s="1" t="s">
        <v>281</v>
      </c>
      <c r="C1052" t="s">
        <v>280</v>
      </c>
      <c r="D1052" t="s">
        <v>79</v>
      </c>
      <c r="E1052">
        <v>6</v>
      </c>
      <c r="F1052">
        <v>36</v>
      </c>
      <c r="G1052">
        <v>48</v>
      </c>
      <c r="I1052">
        <v>48</v>
      </c>
      <c r="J1052">
        <v>0.72</v>
      </c>
      <c r="K1052">
        <v>8</v>
      </c>
      <c r="L1052">
        <v>2</v>
      </c>
      <c r="M1052" t="s">
        <v>80</v>
      </c>
      <c r="AR1052">
        <v>4</v>
      </c>
      <c r="AS1052">
        <v>4</v>
      </c>
      <c r="AT1052">
        <v>4</v>
      </c>
      <c r="AU1052">
        <v>5</v>
      </c>
      <c r="AV1052">
        <v>5</v>
      </c>
      <c r="AW1052">
        <v>0</v>
      </c>
      <c r="AX1052">
        <v>4</v>
      </c>
      <c r="AY1052">
        <v>4</v>
      </c>
      <c r="AZ1052">
        <v>5</v>
      </c>
      <c r="BA1052">
        <v>5</v>
      </c>
      <c r="BB1052">
        <v>16814</v>
      </c>
      <c r="BC1052">
        <v>24852</v>
      </c>
      <c r="BD1052">
        <v>10422</v>
      </c>
      <c r="BE1052">
        <v>23973</v>
      </c>
      <c r="BF1052">
        <v>9566</v>
      </c>
      <c r="BH1052">
        <v>9244</v>
      </c>
      <c r="BI1052">
        <v>5945</v>
      </c>
      <c r="BJ1052">
        <v>3400</v>
      </c>
      <c r="BK1052">
        <v>2349</v>
      </c>
      <c r="BL1052">
        <v>3625</v>
      </c>
      <c r="BM1052">
        <v>2206</v>
      </c>
      <c r="BN1052">
        <v>2641</v>
      </c>
      <c r="BO1052">
        <v>1814</v>
      </c>
      <c r="BP1052">
        <v>3210</v>
      </c>
      <c r="BQ1052">
        <v>5243</v>
      </c>
    </row>
    <row r="1053" spans="1:69" x14ac:dyDescent="0.2">
      <c r="F1053">
        <v>33</v>
      </c>
      <c r="G1053">
        <v>45</v>
      </c>
      <c r="I1053">
        <v>45</v>
      </c>
      <c r="M1053" t="s">
        <v>81</v>
      </c>
      <c r="AH1053">
        <v>1</v>
      </c>
      <c r="AI1053">
        <v>1</v>
      </c>
      <c r="AJ1053" t="s">
        <v>1357</v>
      </c>
      <c r="AK1053" t="s">
        <v>1357</v>
      </c>
      <c r="AL1053">
        <v>1</v>
      </c>
      <c r="AM1053" t="s">
        <v>1357</v>
      </c>
      <c r="AN1053" t="s">
        <v>1357</v>
      </c>
      <c r="AO1053" t="s">
        <v>1357</v>
      </c>
      <c r="AP1053">
        <v>1</v>
      </c>
      <c r="AQ1053" t="s">
        <v>1357</v>
      </c>
    </row>
    <row r="1054" spans="1:69" x14ac:dyDescent="0.2">
      <c r="F1054">
        <v>24</v>
      </c>
      <c r="G1054">
        <v>36</v>
      </c>
      <c r="I1054">
        <v>36</v>
      </c>
      <c r="M1054" t="s">
        <v>82</v>
      </c>
      <c r="AH1054">
        <v>1</v>
      </c>
      <c r="AI1054">
        <v>1</v>
      </c>
      <c r="AJ1054" t="s">
        <v>1357</v>
      </c>
      <c r="AK1054" t="s">
        <v>1357</v>
      </c>
      <c r="AL1054">
        <v>1</v>
      </c>
      <c r="AM1054" t="s">
        <v>1357</v>
      </c>
      <c r="AN1054" t="s">
        <v>1357</v>
      </c>
      <c r="AO1054" t="s">
        <v>1357</v>
      </c>
      <c r="AP1054">
        <v>1</v>
      </c>
      <c r="AQ1054" t="s">
        <v>1357</v>
      </c>
    </row>
    <row r="1055" spans="1:69" x14ac:dyDescent="0.2">
      <c r="F1055">
        <v>9</v>
      </c>
      <c r="G1055">
        <v>21</v>
      </c>
      <c r="I1055">
        <v>21</v>
      </c>
      <c r="M1055" t="s">
        <v>83</v>
      </c>
      <c r="N1055">
        <v>4</v>
      </c>
      <c r="O1055">
        <v>1</v>
      </c>
      <c r="P1055">
        <v>4</v>
      </c>
      <c r="Q1055">
        <v>1</v>
      </c>
      <c r="R1055">
        <v>4</v>
      </c>
      <c r="S1055">
        <v>1</v>
      </c>
      <c r="T1055">
        <v>1</v>
      </c>
      <c r="U1055">
        <v>1</v>
      </c>
      <c r="V1055">
        <v>4</v>
      </c>
      <c r="W1055">
        <v>4</v>
      </c>
      <c r="X1055">
        <v>1</v>
      </c>
      <c r="Y1055">
        <v>5</v>
      </c>
      <c r="Z1055">
        <v>1</v>
      </c>
      <c r="AA1055">
        <v>4</v>
      </c>
      <c r="AB1055">
        <v>1</v>
      </c>
      <c r="AC1055">
        <v>5</v>
      </c>
      <c r="AD1055">
        <v>5</v>
      </c>
      <c r="AE1055">
        <v>1</v>
      </c>
      <c r="AF1055">
        <v>5</v>
      </c>
      <c r="AG1055">
        <v>1</v>
      </c>
    </row>
    <row r="1056" spans="1:69" x14ac:dyDescent="0.2">
      <c r="F1056">
        <v>33</v>
      </c>
      <c r="G1056">
        <v>45</v>
      </c>
      <c r="I1056">
        <v>45</v>
      </c>
      <c r="M1056" t="s">
        <v>84</v>
      </c>
      <c r="N1056">
        <v>5</v>
      </c>
      <c r="O1056">
        <v>1</v>
      </c>
      <c r="P1056">
        <v>4</v>
      </c>
      <c r="Q1056">
        <v>1</v>
      </c>
      <c r="R1056">
        <v>4</v>
      </c>
      <c r="S1056">
        <v>1</v>
      </c>
      <c r="T1056">
        <v>1</v>
      </c>
      <c r="U1056">
        <v>1</v>
      </c>
      <c r="V1056">
        <v>4</v>
      </c>
      <c r="W1056">
        <v>4</v>
      </c>
      <c r="X1056">
        <v>1</v>
      </c>
      <c r="Y1056">
        <v>5</v>
      </c>
      <c r="Z1056">
        <v>1</v>
      </c>
      <c r="AA1056">
        <v>4</v>
      </c>
      <c r="AB1056">
        <v>1</v>
      </c>
      <c r="AC1056">
        <v>5</v>
      </c>
      <c r="AD1056">
        <v>5</v>
      </c>
      <c r="AE1056">
        <v>1</v>
      </c>
      <c r="AF1056">
        <v>5</v>
      </c>
      <c r="AG1056">
        <v>1</v>
      </c>
    </row>
    <row r="1057" spans="1:69" x14ac:dyDescent="0.2">
      <c r="F1057">
        <v>27</v>
      </c>
      <c r="G1057">
        <v>39</v>
      </c>
      <c r="I1057">
        <v>39</v>
      </c>
    </row>
    <row r="1058" spans="1:69" x14ac:dyDescent="0.2">
      <c r="F1058">
        <v>3</v>
      </c>
      <c r="G1058">
        <v>15</v>
      </c>
      <c r="I1058">
        <v>15</v>
      </c>
    </row>
    <row r="1059" spans="1:69" x14ac:dyDescent="0.2">
      <c r="F1059">
        <v>33</v>
      </c>
      <c r="G1059">
        <v>45</v>
      </c>
      <c r="I1059">
        <v>45</v>
      </c>
    </row>
    <row r="1060" spans="1:69" x14ac:dyDescent="0.2">
      <c r="F1060">
        <v>12</v>
      </c>
      <c r="G1060">
        <v>24</v>
      </c>
      <c r="I1060">
        <v>24</v>
      </c>
    </row>
    <row r="1061" spans="1:69" x14ac:dyDescent="0.2">
      <c r="F1061">
        <v>30</v>
      </c>
      <c r="G1061">
        <v>42</v>
      </c>
      <c r="I1061">
        <v>42</v>
      </c>
    </row>
    <row r="1062" spans="1:69" x14ac:dyDescent="0.2">
      <c r="A1062" t="s">
        <v>282</v>
      </c>
      <c r="B1062" s="1" t="s">
        <v>283</v>
      </c>
      <c r="C1062" t="s">
        <v>282</v>
      </c>
      <c r="D1062" t="s">
        <v>89</v>
      </c>
      <c r="E1062">
        <v>6</v>
      </c>
      <c r="F1062">
        <v>12</v>
      </c>
      <c r="G1062">
        <v>24</v>
      </c>
      <c r="H1062">
        <v>24</v>
      </c>
      <c r="I1062">
        <v>0</v>
      </c>
      <c r="J1062" t="s">
        <v>234</v>
      </c>
      <c r="K1062">
        <v>8</v>
      </c>
      <c r="L1062">
        <v>2</v>
      </c>
      <c r="M1062" t="s">
        <v>80</v>
      </c>
      <c r="AR1062">
        <v>2</v>
      </c>
      <c r="AS1062">
        <v>3</v>
      </c>
      <c r="AT1062">
        <v>0</v>
      </c>
      <c r="AU1062">
        <v>3</v>
      </c>
      <c r="AV1062">
        <v>3</v>
      </c>
      <c r="AW1062">
        <v>-1</v>
      </c>
      <c r="AX1062">
        <v>2</v>
      </c>
      <c r="AY1062">
        <v>2</v>
      </c>
      <c r="AZ1062">
        <v>2</v>
      </c>
      <c r="BA1062">
        <v>3</v>
      </c>
      <c r="BB1062">
        <v>37732</v>
      </c>
      <c r="BC1062">
        <v>42347</v>
      </c>
      <c r="BD1062">
        <v>18259</v>
      </c>
      <c r="BE1062">
        <v>31556</v>
      </c>
      <c r="BF1062">
        <v>16787</v>
      </c>
      <c r="BG1062">
        <v>18669</v>
      </c>
    </row>
    <row r="1063" spans="1:69" x14ac:dyDescent="0.2">
      <c r="F1063">
        <v>33</v>
      </c>
      <c r="G1063">
        <v>45</v>
      </c>
      <c r="H1063">
        <v>45</v>
      </c>
      <c r="I1063">
        <v>0</v>
      </c>
      <c r="M1063" t="s">
        <v>81</v>
      </c>
      <c r="AH1063">
        <v>1</v>
      </c>
      <c r="AI1063">
        <v>2</v>
      </c>
      <c r="AJ1063" t="s">
        <v>1358</v>
      </c>
      <c r="AK1063" t="s">
        <v>1358</v>
      </c>
      <c r="AL1063">
        <v>2</v>
      </c>
      <c r="AM1063" t="s">
        <v>1357</v>
      </c>
      <c r="AN1063" t="s">
        <v>1358</v>
      </c>
      <c r="AO1063" t="s">
        <v>1357</v>
      </c>
      <c r="AP1063">
        <v>2</v>
      </c>
      <c r="AQ1063" t="s">
        <v>1358</v>
      </c>
      <c r="BG1063">
        <v>15074</v>
      </c>
    </row>
    <row r="1064" spans="1:69" x14ac:dyDescent="0.2">
      <c r="F1064">
        <v>30</v>
      </c>
      <c r="G1064">
        <v>42</v>
      </c>
      <c r="H1064">
        <v>42</v>
      </c>
      <c r="I1064">
        <v>0</v>
      </c>
      <c r="M1064" t="s">
        <v>82</v>
      </c>
      <c r="AH1064">
        <v>1</v>
      </c>
      <c r="AI1064">
        <v>1</v>
      </c>
      <c r="AJ1064" t="s">
        <v>1357</v>
      </c>
      <c r="AK1064" t="s">
        <v>1357</v>
      </c>
      <c r="AL1064">
        <v>2</v>
      </c>
      <c r="AM1064" t="s">
        <v>1357</v>
      </c>
      <c r="AN1064" t="s">
        <v>1357</v>
      </c>
      <c r="AO1064" t="s">
        <v>1357</v>
      </c>
      <c r="AP1064">
        <v>2</v>
      </c>
      <c r="AQ1064" t="s">
        <v>1358</v>
      </c>
      <c r="BG1064">
        <v>10667</v>
      </c>
    </row>
    <row r="1065" spans="1:69" x14ac:dyDescent="0.2">
      <c r="F1065">
        <v>27</v>
      </c>
      <c r="G1065">
        <v>39</v>
      </c>
      <c r="H1065">
        <v>39</v>
      </c>
      <c r="I1065">
        <v>0</v>
      </c>
      <c r="M1065" t="s">
        <v>83</v>
      </c>
      <c r="N1065">
        <v>4</v>
      </c>
      <c r="O1065">
        <v>2</v>
      </c>
      <c r="P1065">
        <v>3</v>
      </c>
      <c r="Q1065">
        <v>1</v>
      </c>
      <c r="R1065">
        <v>3</v>
      </c>
      <c r="S1065">
        <v>1</v>
      </c>
      <c r="T1065">
        <v>2</v>
      </c>
      <c r="U1065">
        <v>1</v>
      </c>
      <c r="V1065">
        <v>3</v>
      </c>
      <c r="W1065">
        <v>3</v>
      </c>
      <c r="X1065">
        <v>1</v>
      </c>
      <c r="Y1065">
        <v>4</v>
      </c>
      <c r="Z1065">
        <v>1</v>
      </c>
      <c r="AA1065">
        <v>2</v>
      </c>
      <c r="AB1065">
        <v>3</v>
      </c>
      <c r="AC1065">
        <v>3</v>
      </c>
      <c r="AD1065">
        <v>5</v>
      </c>
      <c r="AE1065">
        <v>2</v>
      </c>
      <c r="AF1065">
        <v>3</v>
      </c>
      <c r="AG1065">
        <v>1</v>
      </c>
      <c r="BG1065">
        <v>3211</v>
      </c>
    </row>
    <row r="1066" spans="1:69" x14ac:dyDescent="0.2">
      <c r="F1066">
        <v>3</v>
      </c>
      <c r="G1066">
        <v>15</v>
      </c>
      <c r="H1066">
        <v>15</v>
      </c>
      <c r="I1066">
        <v>0</v>
      </c>
      <c r="M1066" t="s">
        <v>84</v>
      </c>
      <c r="N1066">
        <v>5</v>
      </c>
      <c r="O1066">
        <v>1</v>
      </c>
      <c r="P1066">
        <v>4</v>
      </c>
      <c r="Q1066">
        <v>1</v>
      </c>
      <c r="R1066">
        <v>2</v>
      </c>
      <c r="S1066">
        <v>1</v>
      </c>
      <c r="T1066">
        <v>1</v>
      </c>
      <c r="U1066">
        <v>1</v>
      </c>
      <c r="V1066">
        <v>4</v>
      </c>
      <c r="W1066">
        <v>4</v>
      </c>
      <c r="X1066">
        <v>1</v>
      </c>
      <c r="Y1066">
        <v>4</v>
      </c>
      <c r="Z1066">
        <v>1</v>
      </c>
      <c r="AA1066">
        <v>2</v>
      </c>
      <c r="AB1066">
        <v>2</v>
      </c>
      <c r="AC1066">
        <v>3</v>
      </c>
      <c r="AD1066">
        <v>4</v>
      </c>
      <c r="AE1066">
        <v>1</v>
      </c>
      <c r="AF1066">
        <v>3</v>
      </c>
      <c r="AG1066">
        <v>1</v>
      </c>
      <c r="BG1066">
        <v>3231</v>
      </c>
    </row>
    <row r="1067" spans="1:69" x14ac:dyDescent="0.2">
      <c r="F1067">
        <v>33</v>
      </c>
      <c r="G1067">
        <v>45</v>
      </c>
      <c r="H1067">
        <v>45</v>
      </c>
      <c r="I1067">
        <v>0</v>
      </c>
      <c r="BG1067">
        <v>2568</v>
      </c>
    </row>
    <row r="1068" spans="1:69" x14ac:dyDescent="0.2">
      <c r="F1068">
        <v>24</v>
      </c>
      <c r="G1068">
        <v>36</v>
      </c>
      <c r="H1068">
        <v>36</v>
      </c>
      <c r="I1068">
        <v>0</v>
      </c>
      <c r="BG1068">
        <v>5346</v>
      </c>
    </row>
    <row r="1069" spans="1:69" x14ac:dyDescent="0.2">
      <c r="F1069">
        <v>9</v>
      </c>
      <c r="G1069">
        <v>21</v>
      </c>
      <c r="H1069">
        <v>21</v>
      </c>
      <c r="I1069">
        <v>0</v>
      </c>
      <c r="BG1069">
        <v>2479</v>
      </c>
    </row>
    <row r="1070" spans="1:69" x14ac:dyDescent="0.2">
      <c r="F1070">
        <v>36</v>
      </c>
      <c r="G1070">
        <v>48</v>
      </c>
      <c r="H1070">
        <v>48</v>
      </c>
      <c r="I1070">
        <v>0</v>
      </c>
      <c r="BG1070">
        <v>2901</v>
      </c>
    </row>
    <row r="1071" spans="1:69" x14ac:dyDescent="0.2">
      <c r="F1071">
        <v>33</v>
      </c>
      <c r="G1071">
        <v>45</v>
      </c>
      <c r="H1071">
        <v>45</v>
      </c>
      <c r="I1071">
        <v>0</v>
      </c>
      <c r="BG1071">
        <v>2771</v>
      </c>
    </row>
    <row r="1072" spans="1:69" x14ac:dyDescent="0.2">
      <c r="A1072" t="s">
        <v>284</v>
      </c>
      <c r="B1072" s="1" t="s">
        <v>285</v>
      </c>
      <c r="C1072" t="s">
        <v>284</v>
      </c>
      <c r="D1072" t="s">
        <v>79</v>
      </c>
      <c r="E1072">
        <v>6</v>
      </c>
      <c r="F1072">
        <v>36</v>
      </c>
      <c r="G1072">
        <v>48</v>
      </c>
      <c r="I1072">
        <v>48</v>
      </c>
      <c r="J1072">
        <v>0.72</v>
      </c>
      <c r="K1072">
        <v>8</v>
      </c>
      <c r="L1072">
        <v>2</v>
      </c>
      <c r="M1072" t="s">
        <v>80</v>
      </c>
      <c r="AR1072">
        <v>3</v>
      </c>
      <c r="AS1072">
        <v>3</v>
      </c>
      <c r="AT1072">
        <v>5</v>
      </c>
      <c r="AU1072">
        <v>4</v>
      </c>
      <c r="AV1072">
        <v>5</v>
      </c>
      <c r="AW1072">
        <v>5</v>
      </c>
      <c r="AX1072">
        <v>5</v>
      </c>
      <c r="AY1072">
        <v>5</v>
      </c>
      <c r="AZ1072">
        <v>5</v>
      </c>
      <c r="BA1072">
        <v>5</v>
      </c>
      <c r="BB1072">
        <v>123863</v>
      </c>
      <c r="BC1072">
        <v>186109</v>
      </c>
      <c r="BD1072">
        <v>33296</v>
      </c>
      <c r="BE1072">
        <v>57619</v>
      </c>
      <c r="BF1072">
        <v>28929</v>
      </c>
      <c r="BH1072">
        <v>31318</v>
      </c>
      <c r="BI1072">
        <v>25276</v>
      </c>
      <c r="BJ1072">
        <v>22469</v>
      </c>
      <c r="BK1072">
        <v>8948</v>
      </c>
      <c r="BL1072">
        <v>3092</v>
      </c>
      <c r="BM1072">
        <v>7479</v>
      </c>
      <c r="BN1072">
        <v>3363</v>
      </c>
      <c r="BO1072">
        <v>3275</v>
      </c>
      <c r="BP1072">
        <v>2969</v>
      </c>
      <c r="BQ1072">
        <v>2560</v>
      </c>
    </row>
    <row r="1073" spans="1:59" x14ac:dyDescent="0.2">
      <c r="F1073">
        <v>33</v>
      </c>
      <c r="G1073">
        <v>45</v>
      </c>
      <c r="I1073">
        <v>45</v>
      </c>
      <c r="M1073" t="s">
        <v>81</v>
      </c>
      <c r="AH1073">
        <v>2</v>
      </c>
      <c r="AI1073">
        <v>2</v>
      </c>
      <c r="AJ1073" t="s">
        <v>1358</v>
      </c>
      <c r="AK1073" t="s">
        <v>1358</v>
      </c>
      <c r="AL1073">
        <v>2</v>
      </c>
      <c r="AM1073" t="s">
        <v>1357</v>
      </c>
      <c r="AN1073" t="s">
        <v>1358</v>
      </c>
      <c r="AO1073" t="s">
        <v>1358</v>
      </c>
      <c r="AP1073">
        <v>2</v>
      </c>
      <c r="AQ1073" t="s">
        <v>1358</v>
      </c>
    </row>
    <row r="1074" spans="1:59" x14ac:dyDescent="0.2">
      <c r="F1074">
        <v>24</v>
      </c>
      <c r="G1074">
        <v>36</v>
      </c>
      <c r="I1074">
        <v>36</v>
      </c>
      <c r="M1074" t="s">
        <v>82</v>
      </c>
      <c r="AH1074">
        <v>1</v>
      </c>
      <c r="AI1074">
        <v>1</v>
      </c>
      <c r="AJ1074" t="s">
        <v>1357</v>
      </c>
      <c r="AK1074" t="s">
        <v>1357</v>
      </c>
      <c r="AL1074">
        <v>1</v>
      </c>
      <c r="AM1074" t="s">
        <v>1357</v>
      </c>
      <c r="AN1074" t="s">
        <v>1357</v>
      </c>
      <c r="AO1074" t="s">
        <v>1357</v>
      </c>
      <c r="AP1074">
        <v>1</v>
      </c>
      <c r="AQ1074" t="s">
        <v>1357</v>
      </c>
    </row>
    <row r="1075" spans="1:59" x14ac:dyDescent="0.2">
      <c r="F1075">
        <v>9</v>
      </c>
      <c r="G1075">
        <v>21</v>
      </c>
      <c r="I1075">
        <v>21</v>
      </c>
      <c r="M1075" t="s">
        <v>83</v>
      </c>
      <c r="N1075">
        <v>5</v>
      </c>
      <c r="O1075">
        <v>1</v>
      </c>
      <c r="P1075">
        <v>5</v>
      </c>
      <c r="Q1075">
        <v>1</v>
      </c>
      <c r="R1075">
        <v>5</v>
      </c>
      <c r="S1075">
        <v>1</v>
      </c>
      <c r="T1075">
        <v>1</v>
      </c>
      <c r="U1075">
        <v>1</v>
      </c>
      <c r="V1075">
        <v>3</v>
      </c>
      <c r="W1075">
        <v>3</v>
      </c>
      <c r="X1075">
        <v>1</v>
      </c>
      <c r="Y1075">
        <v>3</v>
      </c>
      <c r="Z1075">
        <v>1</v>
      </c>
      <c r="AA1075">
        <v>4</v>
      </c>
      <c r="AB1075">
        <v>2</v>
      </c>
      <c r="AC1075">
        <v>3</v>
      </c>
      <c r="AD1075">
        <v>4</v>
      </c>
      <c r="AE1075">
        <v>1</v>
      </c>
      <c r="AF1075">
        <v>4</v>
      </c>
      <c r="AG1075">
        <v>1</v>
      </c>
    </row>
    <row r="1076" spans="1:59" x14ac:dyDescent="0.2">
      <c r="F1076">
        <v>33</v>
      </c>
      <c r="G1076">
        <v>45</v>
      </c>
      <c r="I1076">
        <v>45</v>
      </c>
      <c r="M1076" t="s">
        <v>84</v>
      </c>
      <c r="N1076">
        <v>5</v>
      </c>
      <c r="O1076">
        <v>1</v>
      </c>
      <c r="P1076">
        <v>5</v>
      </c>
      <c r="Q1076">
        <v>1</v>
      </c>
      <c r="R1076">
        <v>5</v>
      </c>
      <c r="S1076">
        <v>1</v>
      </c>
      <c r="T1076">
        <v>1</v>
      </c>
      <c r="U1076">
        <v>1</v>
      </c>
      <c r="V1076">
        <v>5</v>
      </c>
      <c r="W1076">
        <v>4</v>
      </c>
      <c r="X1076">
        <v>1</v>
      </c>
      <c r="Y1076">
        <v>5</v>
      </c>
      <c r="Z1076">
        <v>1</v>
      </c>
      <c r="AA1076">
        <v>1</v>
      </c>
      <c r="AB1076">
        <v>1</v>
      </c>
      <c r="AC1076">
        <v>5</v>
      </c>
      <c r="AD1076">
        <v>5</v>
      </c>
      <c r="AE1076">
        <v>1</v>
      </c>
      <c r="AF1076">
        <v>5</v>
      </c>
      <c r="AG1076">
        <v>1</v>
      </c>
    </row>
    <row r="1077" spans="1:59" x14ac:dyDescent="0.2">
      <c r="F1077">
        <v>27</v>
      </c>
      <c r="G1077">
        <v>39</v>
      </c>
      <c r="I1077">
        <v>39</v>
      </c>
    </row>
    <row r="1078" spans="1:59" x14ac:dyDescent="0.2">
      <c r="F1078">
        <v>3</v>
      </c>
      <c r="G1078">
        <v>15</v>
      </c>
      <c r="I1078">
        <v>15</v>
      </c>
    </row>
    <row r="1079" spans="1:59" x14ac:dyDescent="0.2">
      <c r="F1079">
        <v>33</v>
      </c>
      <c r="G1079">
        <v>45</v>
      </c>
      <c r="I1079">
        <v>45</v>
      </c>
    </row>
    <row r="1080" spans="1:59" x14ac:dyDescent="0.2">
      <c r="F1080">
        <v>12</v>
      </c>
      <c r="G1080">
        <v>24</v>
      </c>
      <c r="I1080">
        <v>24</v>
      </c>
    </row>
    <row r="1081" spans="1:59" x14ac:dyDescent="0.2">
      <c r="F1081">
        <v>30</v>
      </c>
      <c r="G1081">
        <v>42</v>
      </c>
      <c r="I1081">
        <v>42</v>
      </c>
    </row>
    <row r="1082" spans="1:59" x14ac:dyDescent="0.2">
      <c r="A1082" t="s">
        <v>286</v>
      </c>
      <c r="B1082" s="1" t="s">
        <v>287</v>
      </c>
      <c r="C1082" t="s">
        <v>286</v>
      </c>
      <c r="D1082" t="s">
        <v>89</v>
      </c>
      <c r="E1082">
        <v>3</v>
      </c>
      <c r="F1082">
        <v>36</v>
      </c>
      <c r="G1082">
        <v>48</v>
      </c>
      <c r="H1082">
        <v>18</v>
      </c>
      <c r="I1082">
        <v>30</v>
      </c>
      <c r="J1082">
        <v>0.5</v>
      </c>
      <c r="K1082">
        <v>8</v>
      </c>
      <c r="L1082">
        <v>5</v>
      </c>
      <c r="M1082" t="s">
        <v>80</v>
      </c>
      <c r="AR1082">
        <v>4</v>
      </c>
      <c r="AS1082">
        <v>5</v>
      </c>
      <c r="AT1082">
        <v>0</v>
      </c>
      <c r="AU1082">
        <v>1</v>
      </c>
      <c r="AV1082">
        <v>4</v>
      </c>
      <c r="AW1082">
        <v>0</v>
      </c>
      <c r="AX1082">
        <v>2</v>
      </c>
      <c r="AY1082">
        <v>1</v>
      </c>
      <c r="AZ1082">
        <v>4</v>
      </c>
      <c r="BA1082">
        <v>3</v>
      </c>
      <c r="BB1082">
        <v>57341</v>
      </c>
      <c r="BC1082">
        <v>37840</v>
      </c>
      <c r="BD1082">
        <v>28411</v>
      </c>
      <c r="BE1082">
        <v>30586</v>
      </c>
      <c r="BF1082">
        <v>18612</v>
      </c>
      <c r="BG1082">
        <v>18655</v>
      </c>
    </row>
    <row r="1083" spans="1:59" x14ac:dyDescent="0.2">
      <c r="F1083">
        <v>33</v>
      </c>
      <c r="G1083">
        <v>45</v>
      </c>
      <c r="H1083">
        <v>15</v>
      </c>
      <c r="I1083">
        <v>30</v>
      </c>
      <c r="M1083" t="s">
        <v>81</v>
      </c>
      <c r="AH1083">
        <v>1</v>
      </c>
      <c r="AI1083">
        <v>2</v>
      </c>
      <c r="AJ1083" t="s">
        <v>1357</v>
      </c>
      <c r="AK1083" t="s">
        <v>1358</v>
      </c>
      <c r="AL1083">
        <v>2</v>
      </c>
      <c r="AM1083" t="s">
        <v>1357</v>
      </c>
      <c r="AN1083" t="s">
        <v>1357</v>
      </c>
      <c r="AO1083" t="s">
        <v>1357</v>
      </c>
      <c r="AP1083">
        <v>2</v>
      </c>
      <c r="AQ1083" t="s">
        <v>1357</v>
      </c>
      <c r="BG1083">
        <v>7274</v>
      </c>
    </row>
    <row r="1084" spans="1:59" x14ac:dyDescent="0.2">
      <c r="F1084">
        <v>24</v>
      </c>
      <c r="G1084">
        <v>36</v>
      </c>
      <c r="H1084">
        <v>8</v>
      </c>
      <c r="I1084">
        <v>28</v>
      </c>
      <c r="M1084" t="s">
        <v>82</v>
      </c>
      <c r="AH1084">
        <v>1</v>
      </c>
      <c r="AI1084">
        <v>2</v>
      </c>
      <c r="AJ1084" t="s">
        <v>1357</v>
      </c>
      <c r="AK1084" t="s">
        <v>1358</v>
      </c>
      <c r="AL1084">
        <v>2</v>
      </c>
      <c r="AM1084" t="s">
        <v>1357</v>
      </c>
      <c r="AN1084" t="s">
        <v>1357</v>
      </c>
      <c r="AO1084" t="s">
        <v>1357</v>
      </c>
      <c r="AP1084">
        <v>2</v>
      </c>
      <c r="AQ1084" t="s">
        <v>1357</v>
      </c>
      <c r="BG1084">
        <v>7361</v>
      </c>
    </row>
    <row r="1085" spans="1:59" x14ac:dyDescent="0.2">
      <c r="F1085">
        <v>9</v>
      </c>
      <c r="G1085">
        <v>21</v>
      </c>
      <c r="H1085">
        <v>7</v>
      </c>
      <c r="I1085">
        <v>14</v>
      </c>
      <c r="M1085" t="s">
        <v>83</v>
      </c>
      <c r="N1085">
        <v>3</v>
      </c>
      <c r="O1085">
        <v>1</v>
      </c>
      <c r="P1085">
        <v>2</v>
      </c>
      <c r="Q1085">
        <v>1</v>
      </c>
      <c r="R1085">
        <v>3</v>
      </c>
      <c r="S1085">
        <v>1</v>
      </c>
      <c r="T1085">
        <v>1</v>
      </c>
      <c r="U1085">
        <v>1</v>
      </c>
      <c r="V1085">
        <v>3</v>
      </c>
      <c r="W1085">
        <v>1</v>
      </c>
      <c r="X1085">
        <v>1</v>
      </c>
      <c r="Y1085">
        <v>4</v>
      </c>
      <c r="Z1085">
        <v>1</v>
      </c>
      <c r="AA1085">
        <v>1</v>
      </c>
      <c r="AB1085">
        <v>1</v>
      </c>
      <c r="AC1085">
        <v>2</v>
      </c>
      <c r="AD1085">
        <v>3</v>
      </c>
      <c r="AE1085">
        <v>1</v>
      </c>
      <c r="AF1085">
        <v>2</v>
      </c>
      <c r="AG1085">
        <v>1</v>
      </c>
      <c r="BG1085">
        <v>8668</v>
      </c>
    </row>
    <row r="1086" spans="1:59" x14ac:dyDescent="0.2">
      <c r="F1086">
        <v>33</v>
      </c>
      <c r="G1086">
        <v>45</v>
      </c>
      <c r="H1086">
        <v>12</v>
      </c>
      <c r="I1086">
        <v>33</v>
      </c>
      <c r="M1086" t="s">
        <v>84</v>
      </c>
      <c r="N1086">
        <v>3</v>
      </c>
      <c r="O1086">
        <v>1</v>
      </c>
      <c r="P1086">
        <v>3</v>
      </c>
      <c r="Q1086">
        <v>1</v>
      </c>
      <c r="R1086">
        <v>3</v>
      </c>
      <c r="S1086">
        <v>1</v>
      </c>
      <c r="T1086">
        <v>1</v>
      </c>
      <c r="U1086">
        <v>1</v>
      </c>
      <c r="V1086">
        <v>2</v>
      </c>
      <c r="W1086">
        <v>2</v>
      </c>
      <c r="X1086">
        <v>1</v>
      </c>
      <c r="Y1086">
        <v>3</v>
      </c>
      <c r="Z1086">
        <v>1</v>
      </c>
      <c r="AA1086">
        <v>1</v>
      </c>
      <c r="AB1086">
        <v>1</v>
      </c>
      <c r="AC1086">
        <v>4</v>
      </c>
      <c r="AD1086">
        <v>3</v>
      </c>
      <c r="AE1086">
        <v>1</v>
      </c>
      <c r="AF1086">
        <v>2</v>
      </c>
      <c r="AG1086">
        <v>1</v>
      </c>
      <c r="BG1086">
        <v>5688</v>
      </c>
    </row>
    <row r="1087" spans="1:59" x14ac:dyDescent="0.2">
      <c r="F1087">
        <v>27</v>
      </c>
      <c r="G1087">
        <v>39</v>
      </c>
      <c r="H1087">
        <v>10</v>
      </c>
      <c r="I1087">
        <v>29</v>
      </c>
      <c r="BG1087">
        <v>4829</v>
      </c>
    </row>
    <row r="1088" spans="1:59" x14ac:dyDescent="0.2">
      <c r="F1088">
        <v>3</v>
      </c>
      <c r="G1088">
        <v>15</v>
      </c>
      <c r="H1088">
        <v>3</v>
      </c>
      <c r="I1088">
        <v>12</v>
      </c>
      <c r="BG1088">
        <v>4405</v>
      </c>
    </row>
    <row r="1089" spans="1:69" x14ac:dyDescent="0.2">
      <c r="F1089">
        <v>33</v>
      </c>
      <c r="G1089">
        <v>45</v>
      </c>
      <c r="H1089">
        <v>15</v>
      </c>
      <c r="I1089">
        <v>30</v>
      </c>
      <c r="BG1089">
        <v>2984</v>
      </c>
    </row>
    <row r="1090" spans="1:69" x14ac:dyDescent="0.2">
      <c r="F1090">
        <v>12</v>
      </c>
      <c r="G1090">
        <v>24</v>
      </c>
      <c r="H1090">
        <v>8</v>
      </c>
      <c r="I1090">
        <v>16</v>
      </c>
      <c r="BG1090">
        <v>4273</v>
      </c>
    </row>
    <row r="1091" spans="1:69" x14ac:dyDescent="0.2">
      <c r="F1091">
        <v>30</v>
      </c>
      <c r="G1091">
        <v>42</v>
      </c>
      <c r="H1091">
        <v>12</v>
      </c>
      <c r="I1091">
        <v>30</v>
      </c>
      <c r="BG1091">
        <v>2832</v>
      </c>
    </row>
    <row r="1092" spans="1:69" x14ac:dyDescent="0.2">
      <c r="A1092" t="s">
        <v>288</v>
      </c>
      <c r="B1092" s="1" t="s">
        <v>289</v>
      </c>
      <c r="C1092" t="s">
        <v>288</v>
      </c>
      <c r="D1092" t="s">
        <v>79</v>
      </c>
      <c r="E1092">
        <v>4</v>
      </c>
      <c r="F1092">
        <v>12</v>
      </c>
      <c r="G1092">
        <v>24</v>
      </c>
      <c r="I1092">
        <v>24</v>
      </c>
      <c r="J1092">
        <v>0.72</v>
      </c>
      <c r="K1092">
        <v>8</v>
      </c>
      <c r="L1092">
        <v>4</v>
      </c>
      <c r="M1092" t="s">
        <v>80</v>
      </c>
      <c r="AR1092">
        <v>5</v>
      </c>
      <c r="AS1092">
        <v>5</v>
      </c>
      <c r="AT1092">
        <v>4</v>
      </c>
      <c r="AU1092">
        <v>5</v>
      </c>
      <c r="AV1092">
        <v>4</v>
      </c>
      <c r="AW1092">
        <v>5</v>
      </c>
      <c r="AX1092">
        <v>4</v>
      </c>
      <c r="AY1092">
        <v>4</v>
      </c>
      <c r="AZ1092">
        <v>5</v>
      </c>
      <c r="BA1092">
        <v>5</v>
      </c>
      <c r="BB1092">
        <v>55067</v>
      </c>
      <c r="BC1092">
        <v>67888</v>
      </c>
      <c r="BD1092">
        <v>17402</v>
      </c>
      <c r="BE1092">
        <v>30862</v>
      </c>
      <c r="BF1092">
        <v>20030</v>
      </c>
      <c r="BH1092">
        <v>16829</v>
      </c>
      <c r="BI1092">
        <v>2987</v>
      </c>
      <c r="BJ1092">
        <v>5001</v>
      </c>
      <c r="BK1092">
        <v>3845</v>
      </c>
      <c r="BL1092">
        <v>1451</v>
      </c>
      <c r="BM1092">
        <v>1087</v>
      </c>
      <c r="BN1092">
        <v>1156</v>
      </c>
      <c r="BO1092">
        <v>1101</v>
      </c>
      <c r="BP1092">
        <v>1125</v>
      </c>
      <c r="BQ1092">
        <v>1589</v>
      </c>
    </row>
    <row r="1093" spans="1:69" x14ac:dyDescent="0.2">
      <c r="F1093">
        <v>33</v>
      </c>
      <c r="G1093">
        <v>45</v>
      </c>
      <c r="I1093">
        <v>45</v>
      </c>
      <c r="M1093" t="s">
        <v>81</v>
      </c>
      <c r="AH1093">
        <v>1</v>
      </c>
      <c r="AI1093">
        <v>1</v>
      </c>
      <c r="AJ1093" t="s">
        <v>1357</v>
      </c>
      <c r="AK1093" t="s">
        <v>1357</v>
      </c>
      <c r="AL1093">
        <v>1</v>
      </c>
      <c r="AM1093" t="s">
        <v>1357</v>
      </c>
      <c r="AN1093" t="s">
        <v>1357</v>
      </c>
      <c r="AO1093" t="s">
        <v>1357</v>
      </c>
      <c r="AP1093">
        <v>1</v>
      </c>
      <c r="AQ1093" t="s">
        <v>1357</v>
      </c>
    </row>
    <row r="1094" spans="1:69" x14ac:dyDescent="0.2">
      <c r="F1094">
        <v>30</v>
      </c>
      <c r="G1094">
        <v>42</v>
      </c>
      <c r="I1094">
        <v>42</v>
      </c>
      <c r="M1094" t="s">
        <v>82</v>
      </c>
      <c r="AH1094">
        <v>1</v>
      </c>
      <c r="AI1094">
        <v>1</v>
      </c>
      <c r="AJ1094" t="s">
        <v>1357</v>
      </c>
      <c r="AK1094" t="s">
        <v>1357</v>
      </c>
      <c r="AL1094">
        <v>1</v>
      </c>
      <c r="AM1094" t="s">
        <v>1357</v>
      </c>
      <c r="AN1094" t="s">
        <v>1358</v>
      </c>
      <c r="AO1094" t="s">
        <v>1358</v>
      </c>
      <c r="AP1094">
        <v>1</v>
      </c>
      <c r="AQ1094" t="s">
        <v>1358</v>
      </c>
    </row>
    <row r="1095" spans="1:69" x14ac:dyDescent="0.2">
      <c r="F1095">
        <v>27</v>
      </c>
      <c r="G1095">
        <v>39</v>
      </c>
      <c r="I1095">
        <v>39</v>
      </c>
      <c r="M1095" t="s">
        <v>83</v>
      </c>
      <c r="N1095">
        <v>5</v>
      </c>
      <c r="O1095">
        <v>1</v>
      </c>
      <c r="P1095">
        <v>5</v>
      </c>
      <c r="Q1095">
        <v>1</v>
      </c>
      <c r="R1095">
        <v>5</v>
      </c>
      <c r="S1095">
        <v>1</v>
      </c>
      <c r="T1095">
        <v>1</v>
      </c>
      <c r="U1095">
        <v>1</v>
      </c>
      <c r="V1095">
        <v>5</v>
      </c>
      <c r="W1095">
        <v>3</v>
      </c>
      <c r="X1095">
        <v>1</v>
      </c>
      <c r="Y1095">
        <v>3</v>
      </c>
      <c r="Z1095">
        <v>1</v>
      </c>
      <c r="AA1095">
        <v>5</v>
      </c>
      <c r="AB1095">
        <v>1</v>
      </c>
      <c r="AC1095">
        <v>5</v>
      </c>
      <c r="AD1095">
        <v>5</v>
      </c>
      <c r="AE1095">
        <v>2</v>
      </c>
      <c r="AF1095">
        <v>5</v>
      </c>
      <c r="AG1095">
        <v>3</v>
      </c>
    </row>
    <row r="1096" spans="1:69" x14ac:dyDescent="0.2">
      <c r="F1096">
        <v>3</v>
      </c>
      <c r="G1096">
        <v>15</v>
      </c>
      <c r="I1096">
        <v>15</v>
      </c>
      <c r="M1096" t="s">
        <v>84</v>
      </c>
      <c r="N1096">
        <v>5</v>
      </c>
      <c r="O1096">
        <v>1</v>
      </c>
      <c r="P1096">
        <v>4</v>
      </c>
      <c r="Q1096">
        <v>1</v>
      </c>
      <c r="R1096">
        <v>4</v>
      </c>
      <c r="S1096">
        <v>1</v>
      </c>
      <c r="T1096">
        <v>2</v>
      </c>
      <c r="U1096">
        <v>1</v>
      </c>
      <c r="V1096">
        <v>4</v>
      </c>
      <c r="W1096">
        <v>5</v>
      </c>
      <c r="X1096">
        <v>1</v>
      </c>
      <c r="Y1096">
        <v>4</v>
      </c>
      <c r="Z1096">
        <v>1</v>
      </c>
      <c r="AA1096">
        <v>4</v>
      </c>
      <c r="AB1096">
        <v>1</v>
      </c>
      <c r="AC1096">
        <v>5</v>
      </c>
      <c r="AD1096">
        <v>4</v>
      </c>
      <c r="AE1096">
        <v>1</v>
      </c>
      <c r="AF1096">
        <v>4</v>
      </c>
      <c r="AG1096">
        <v>3</v>
      </c>
    </row>
    <row r="1097" spans="1:69" x14ac:dyDescent="0.2">
      <c r="F1097">
        <v>33</v>
      </c>
      <c r="G1097">
        <v>45</v>
      </c>
      <c r="I1097">
        <v>45</v>
      </c>
    </row>
    <row r="1098" spans="1:69" x14ac:dyDescent="0.2">
      <c r="F1098">
        <v>24</v>
      </c>
      <c r="G1098">
        <v>36</v>
      </c>
      <c r="I1098">
        <v>36</v>
      </c>
    </row>
    <row r="1099" spans="1:69" x14ac:dyDescent="0.2">
      <c r="F1099">
        <v>9</v>
      </c>
      <c r="G1099">
        <v>21</v>
      </c>
      <c r="I1099">
        <v>21</v>
      </c>
    </row>
    <row r="1100" spans="1:69" x14ac:dyDescent="0.2">
      <c r="F1100">
        <v>36</v>
      </c>
      <c r="G1100">
        <v>48</v>
      </c>
      <c r="I1100">
        <v>48</v>
      </c>
    </row>
    <row r="1101" spans="1:69" x14ac:dyDescent="0.2">
      <c r="F1101">
        <v>33</v>
      </c>
      <c r="G1101">
        <v>45</v>
      </c>
      <c r="I1101">
        <v>45</v>
      </c>
    </row>
    <row r="1102" spans="1:69" x14ac:dyDescent="0.2">
      <c r="A1102" t="s">
        <v>290</v>
      </c>
      <c r="B1102" s="1" t="s">
        <v>291</v>
      </c>
      <c r="C1102" t="s">
        <v>290</v>
      </c>
      <c r="D1102" t="s">
        <v>79</v>
      </c>
      <c r="E1102">
        <v>6</v>
      </c>
      <c r="F1102">
        <v>36</v>
      </c>
      <c r="G1102">
        <v>48</v>
      </c>
      <c r="I1102">
        <v>48</v>
      </c>
      <c r="J1102">
        <v>0.72</v>
      </c>
      <c r="K1102">
        <v>8</v>
      </c>
      <c r="L1102">
        <v>2</v>
      </c>
      <c r="M1102" t="s">
        <v>80</v>
      </c>
      <c r="AR1102">
        <v>4</v>
      </c>
      <c r="AS1102">
        <v>3</v>
      </c>
      <c r="AT1102">
        <v>1</v>
      </c>
      <c r="AU1102">
        <v>3</v>
      </c>
      <c r="AV1102">
        <v>4</v>
      </c>
      <c r="AW1102">
        <v>2</v>
      </c>
      <c r="AX1102">
        <v>3</v>
      </c>
      <c r="AY1102">
        <v>3</v>
      </c>
      <c r="AZ1102">
        <v>4</v>
      </c>
      <c r="BA1102">
        <v>3</v>
      </c>
      <c r="BB1102">
        <v>41274</v>
      </c>
      <c r="BC1102">
        <v>29675</v>
      </c>
      <c r="BD1102">
        <v>19176</v>
      </c>
      <c r="BE1102">
        <v>34013</v>
      </c>
      <c r="BF1102">
        <v>12974</v>
      </c>
      <c r="BH1102">
        <v>8891</v>
      </c>
      <c r="BI1102">
        <v>1866</v>
      </c>
      <c r="BJ1102">
        <v>1970</v>
      </c>
      <c r="BK1102">
        <v>4237</v>
      </c>
      <c r="BL1102">
        <v>1217</v>
      </c>
      <c r="BM1102">
        <v>1576</v>
      </c>
      <c r="BN1102">
        <v>3244</v>
      </c>
      <c r="BO1102">
        <v>2061</v>
      </c>
      <c r="BP1102">
        <v>1377</v>
      </c>
      <c r="BQ1102">
        <v>4286</v>
      </c>
    </row>
    <row r="1103" spans="1:69" x14ac:dyDescent="0.2">
      <c r="F1103">
        <v>33</v>
      </c>
      <c r="G1103">
        <v>45</v>
      </c>
      <c r="I1103">
        <v>45</v>
      </c>
      <c r="M1103" t="s">
        <v>81</v>
      </c>
      <c r="AH1103">
        <v>2</v>
      </c>
      <c r="AI1103">
        <v>3</v>
      </c>
      <c r="AJ1103" t="s">
        <v>1357</v>
      </c>
      <c r="AK1103" t="s">
        <v>1357</v>
      </c>
      <c r="AL1103">
        <v>3</v>
      </c>
      <c r="AM1103" t="s">
        <v>1357</v>
      </c>
      <c r="AN1103" t="s">
        <v>1357</v>
      </c>
      <c r="AO1103" t="s">
        <v>1357</v>
      </c>
      <c r="AP1103">
        <v>3</v>
      </c>
      <c r="AQ1103" t="s">
        <v>1357</v>
      </c>
    </row>
    <row r="1104" spans="1:69" x14ac:dyDescent="0.2">
      <c r="F1104">
        <v>24</v>
      </c>
      <c r="G1104">
        <v>36</v>
      </c>
      <c r="I1104">
        <v>36</v>
      </c>
      <c r="M1104" t="s">
        <v>82</v>
      </c>
      <c r="AH1104">
        <v>2</v>
      </c>
      <c r="AI1104">
        <v>2</v>
      </c>
      <c r="AJ1104" t="s">
        <v>1357</v>
      </c>
      <c r="AK1104" t="s">
        <v>1357</v>
      </c>
      <c r="AL1104">
        <v>3</v>
      </c>
      <c r="AM1104" t="s">
        <v>1357</v>
      </c>
      <c r="AN1104" t="s">
        <v>1357</v>
      </c>
      <c r="AO1104" t="s">
        <v>1357</v>
      </c>
      <c r="AP1104">
        <v>3</v>
      </c>
      <c r="AQ1104" t="s">
        <v>1357</v>
      </c>
    </row>
    <row r="1105" spans="1:69" x14ac:dyDescent="0.2">
      <c r="F1105">
        <v>9</v>
      </c>
      <c r="G1105">
        <v>21</v>
      </c>
      <c r="I1105">
        <v>21</v>
      </c>
      <c r="M1105" t="s">
        <v>83</v>
      </c>
      <c r="N1105">
        <v>4</v>
      </c>
      <c r="O1105">
        <v>1</v>
      </c>
      <c r="P1105">
        <v>3</v>
      </c>
      <c r="Q1105">
        <v>1</v>
      </c>
      <c r="R1105">
        <v>2</v>
      </c>
      <c r="S1105">
        <v>1</v>
      </c>
      <c r="T1105">
        <v>1</v>
      </c>
      <c r="U1105">
        <v>1</v>
      </c>
      <c r="V1105">
        <v>4</v>
      </c>
      <c r="W1105">
        <v>3</v>
      </c>
      <c r="X1105">
        <v>2</v>
      </c>
      <c r="Y1105">
        <v>3</v>
      </c>
      <c r="Z1105">
        <v>1</v>
      </c>
      <c r="AA1105">
        <v>4</v>
      </c>
      <c r="AB1105">
        <v>1</v>
      </c>
      <c r="AC1105">
        <v>4</v>
      </c>
      <c r="AD1105">
        <v>2</v>
      </c>
      <c r="AE1105">
        <v>1</v>
      </c>
      <c r="AF1105">
        <v>3</v>
      </c>
      <c r="AG1105">
        <v>1</v>
      </c>
    </row>
    <row r="1106" spans="1:69" x14ac:dyDescent="0.2">
      <c r="F1106">
        <v>33</v>
      </c>
      <c r="G1106">
        <v>45</v>
      </c>
      <c r="I1106">
        <v>45</v>
      </c>
      <c r="M1106" t="s">
        <v>84</v>
      </c>
      <c r="N1106">
        <v>3</v>
      </c>
      <c r="O1106">
        <v>1</v>
      </c>
      <c r="P1106">
        <v>3</v>
      </c>
      <c r="Q1106">
        <v>1</v>
      </c>
      <c r="R1106">
        <v>2</v>
      </c>
      <c r="S1106">
        <v>1</v>
      </c>
      <c r="T1106">
        <v>1</v>
      </c>
      <c r="U1106">
        <v>1</v>
      </c>
      <c r="V1106">
        <v>3</v>
      </c>
      <c r="W1106">
        <v>3</v>
      </c>
      <c r="X1106">
        <v>2</v>
      </c>
      <c r="Y1106">
        <v>3</v>
      </c>
      <c r="Z1106">
        <v>1</v>
      </c>
      <c r="AA1106">
        <v>4</v>
      </c>
      <c r="AB1106">
        <v>1</v>
      </c>
      <c r="AC1106">
        <v>4</v>
      </c>
      <c r="AD1106">
        <v>2</v>
      </c>
      <c r="AE1106">
        <v>1</v>
      </c>
      <c r="AF1106">
        <v>2</v>
      </c>
      <c r="AG1106">
        <v>1</v>
      </c>
    </row>
    <row r="1107" spans="1:69" x14ac:dyDescent="0.2">
      <c r="F1107">
        <v>27</v>
      </c>
      <c r="G1107">
        <v>39</v>
      </c>
      <c r="I1107">
        <v>39</v>
      </c>
    </row>
    <row r="1108" spans="1:69" x14ac:dyDescent="0.2">
      <c r="F1108">
        <v>3</v>
      </c>
      <c r="G1108">
        <v>15</v>
      </c>
      <c r="I1108">
        <v>15</v>
      </c>
    </row>
    <row r="1109" spans="1:69" x14ac:dyDescent="0.2">
      <c r="F1109">
        <v>33</v>
      </c>
      <c r="G1109">
        <v>45</v>
      </c>
      <c r="I1109">
        <v>45</v>
      </c>
    </row>
    <row r="1110" spans="1:69" x14ac:dyDescent="0.2">
      <c r="F1110">
        <v>12</v>
      </c>
      <c r="G1110">
        <v>24</v>
      </c>
      <c r="I1110">
        <v>24</v>
      </c>
    </row>
    <row r="1111" spans="1:69" x14ac:dyDescent="0.2">
      <c r="F1111">
        <v>30</v>
      </c>
      <c r="G1111">
        <v>42</v>
      </c>
      <c r="I1111">
        <v>42</v>
      </c>
    </row>
    <row r="1112" spans="1:69" x14ac:dyDescent="0.2">
      <c r="A1112" t="s">
        <v>292</v>
      </c>
      <c r="B1112" s="1" t="s">
        <v>293</v>
      </c>
      <c r="C1112" t="s">
        <v>292</v>
      </c>
      <c r="D1112" t="s">
        <v>79</v>
      </c>
      <c r="E1112">
        <v>12</v>
      </c>
      <c r="F1112">
        <v>33</v>
      </c>
      <c r="G1112">
        <v>45</v>
      </c>
      <c r="I1112">
        <v>45</v>
      </c>
      <c r="J1112">
        <v>0.72</v>
      </c>
      <c r="K1112">
        <v>8</v>
      </c>
      <c r="L1112">
        <v>-4</v>
      </c>
      <c r="M1112" t="s">
        <v>80</v>
      </c>
      <c r="AR1112">
        <v>3</v>
      </c>
      <c r="AS1112">
        <v>4</v>
      </c>
      <c r="AT1112">
        <v>3</v>
      </c>
      <c r="AU1112">
        <v>4</v>
      </c>
      <c r="AV1112">
        <v>5</v>
      </c>
      <c r="AW1112">
        <v>2</v>
      </c>
      <c r="AX1112">
        <v>3</v>
      </c>
      <c r="AY1112">
        <v>4</v>
      </c>
      <c r="AZ1112">
        <v>4</v>
      </c>
      <c r="BA1112">
        <v>4</v>
      </c>
      <c r="BB1112">
        <v>53465</v>
      </c>
      <c r="BC1112">
        <v>47388</v>
      </c>
      <c r="BD1112">
        <v>30070</v>
      </c>
      <c r="BE1112">
        <v>54077</v>
      </c>
      <c r="BF1112">
        <v>27008</v>
      </c>
      <c r="BH1112">
        <v>21358</v>
      </c>
      <c r="BI1112">
        <v>21242</v>
      </c>
      <c r="BJ1112">
        <v>5749</v>
      </c>
      <c r="BK1112">
        <v>4041</v>
      </c>
      <c r="BL1112">
        <v>2846</v>
      </c>
      <c r="BM1112">
        <v>1829</v>
      </c>
      <c r="BN1112">
        <v>837</v>
      </c>
      <c r="BO1112">
        <v>1047</v>
      </c>
      <c r="BP1112">
        <v>1859</v>
      </c>
      <c r="BQ1112">
        <v>2688</v>
      </c>
    </row>
    <row r="1113" spans="1:69" x14ac:dyDescent="0.2">
      <c r="F1113">
        <v>30</v>
      </c>
      <c r="G1113">
        <v>42</v>
      </c>
      <c r="I1113">
        <v>42</v>
      </c>
      <c r="M1113" t="s">
        <v>81</v>
      </c>
      <c r="AH1113">
        <v>2</v>
      </c>
      <c r="AI1113">
        <v>3</v>
      </c>
      <c r="AJ1113" t="s">
        <v>1357</v>
      </c>
      <c r="AK1113" t="s">
        <v>1357</v>
      </c>
      <c r="AL1113">
        <v>3</v>
      </c>
      <c r="AM1113" t="s">
        <v>1357</v>
      </c>
      <c r="AN1113" t="s">
        <v>1358</v>
      </c>
      <c r="AO1113" t="s">
        <v>1357</v>
      </c>
      <c r="AP1113">
        <v>3</v>
      </c>
      <c r="AQ1113" t="s">
        <v>1357</v>
      </c>
    </row>
    <row r="1114" spans="1:69" x14ac:dyDescent="0.2">
      <c r="F1114">
        <v>12</v>
      </c>
      <c r="G1114">
        <v>24</v>
      </c>
      <c r="I1114">
        <v>24</v>
      </c>
      <c r="M1114" t="s">
        <v>82</v>
      </c>
      <c r="AH1114">
        <v>2</v>
      </c>
      <c r="AI1114">
        <v>2</v>
      </c>
      <c r="AJ1114" t="s">
        <v>1357</v>
      </c>
      <c r="AK1114" t="s">
        <v>1357</v>
      </c>
      <c r="AL1114">
        <v>2</v>
      </c>
      <c r="AM1114" t="s">
        <v>1357</v>
      </c>
      <c r="AN1114" t="s">
        <v>1357</v>
      </c>
      <c r="AO1114" t="s">
        <v>1357</v>
      </c>
      <c r="AP1114">
        <v>3</v>
      </c>
      <c r="AQ1114" t="s">
        <v>1357</v>
      </c>
    </row>
    <row r="1115" spans="1:69" x14ac:dyDescent="0.2">
      <c r="F1115">
        <v>3</v>
      </c>
      <c r="G1115">
        <v>15</v>
      </c>
      <c r="I1115">
        <v>15</v>
      </c>
      <c r="M1115" t="s">
        <v>83</v>
      </c>
      <c r="N1115">
        <v>3</v>
      </c>
      <c r="O1115">
        <v>2</v>
      </c>
      <c r="P1115">
        <v>3</v>
      </c>
      <c r="Q1115">
        <v>1</v>
      </c>
      <c r="R1115">
        <v>3</v>
      </c>
      <c r="S1115">
        <v>2</v>
      </c>
      <c r="T1115">
        <v>1</v>
      </c>
      <c r="U1115">
        <v>1</v>
      </c>
      <c r="V1115">
        <v>4</v>
      </c>
      <c r="W1115">
        <v>3</v>
      </c>
      <c r="X1115">
        <v>1</v>
      </c>
      <c r="Y1115">
        <v>3</v>
      </c>
      <c r="Z1115">
        <v>1</v>
      </c>
      <c r="AA1115">
        <v>5</v>
      </c>
      <c r="AB1115">
        <v>1</v>
      </c>
      <c r="AC1115">
        <v>5</v>
      </c>
      <c r="AD1115">
        <v>4</v>
      </c>
      <c r="AE1115">
        <v>1</v>
      </c>
      <c r="AF1115">
        <v>3</v>
      </c>
      <c r="AG1115">
        <v>1</v>
      </c>
    </row>
    <row r="1116" spans="1:69" x14ac:dyDescent="0.2">
      <c r="F1116">
        <v>27</v>
      </c>
      <c r="G1116">
        <v>39</v>
      </c>
      <c r="I1116">
        <v>39</v>
      </c>
      <c r="M1116" t="s">
        <v>84</v>
      </c>
      <c r="N1116">
        <v>3</v>
      </c>
      <c r="O1116">
        <v>1</v>
      </c>
      <c r="P1116">
        <v>3</v>
      </c>
      <c r="Q1116">
        <v>1</v>
      </c>
      <c r="R1116">
        <v>4</v>
      </c>
      <c r="S1116">
        <v>1</v>
      </c>
      <c r="T1116">
        <v>1</v>
      </c>
      <c r="U1116">
        <v>1</v>
      </c>
      <c r="V1116">
        <v>4</v>
      </c>
      <c r="W1116">
        <v>2</v>
      </c>
      <c r="X1116">
        <v>1</v>
      </c>
      <c r="Y1116">
        <v>4</v>
      </c>
      <c r="Z1116">
        <v>3</v>
      </c>
      <c r="AA1116">
        <v>3</v>
      </c>
      <c r="AB1116">
        <v>1</v>
      </c>
      <c r="AC1116">
        <v>5</v>
      </c>
      <c r="AD1116">
        <v>4</v>
      </c>
      <c r="AE1116">
        <v>4</v>
      </c>
      <c r="AF1116">
        <v>4</v>
      </c>
      <c r="AG1116">
        <v>1</v>
      </c>
    </row>
    <row r="1117" spans="1:69" x14ac:dyDescent="0.2">
      <c r="F1117">
        <v>33</v>
      </c>
      <c r="G1117">
        <v>45</v>
      </c>
      <c r="I1117">
        <v>45</v>
      </c>
    </row>
    <row r="1118" spans="1:69" x14ac:dyDescent="0.2">
      <c r="F1118">
        <v>36</v>
      </c>
      <c r="G1118">
        <v>48</v>
      </c>
      <c r="I1118">
        <v>48</v>
      </c>
    </row>
    <row r="1119" spans="1:69" x14ac:dyDescent="0.2">
      <c r="F1119">
        <v>33</v>
      </c>
      <c r="G1119">
        <v>45</v>
      </c>
      <c r="I1119">
        <v>45</v>
      </c>
    </row>
    <row r="1120" spans="1:69" x14ac:dyDescent="0.2">
      <c r="F1120">
        <v>24</v>
      </c>
      <c r="G1120">
        <v>36</v>
      </c>
      <c r="I1120">
        <v>36</v>
      </c>
    </row>
    <row r="1121" spans="1:69" x14ac:dyDescent="0.2">
      <c r="F1121">
        <v>9</v>
      </c>
      <c r="G1121">
        <v>21</v>
      </c>
      <c r="I1121">
        <v>21</v>
      </c>
    </row>
    <row r="1122" spans="1:69" x14ac:dyDescent="0.2">
      <c r="A1122" t="s">
        <v>294</v>
      </c>
      <c r="B1122" s="1" t="s">
        <v>295</v>
      </c>
      <c r="C1122" t="s">
        <v>294</v>
      </c>
      <c r="D1122" t="s">
        <v>79</v>
      </c>
      <c r="E1122">
        <v>6</v>
      </c>
      <c r="F1122">
        <v>36</v>
      </c>
      <c r="G1122">
        <v>48</v>
      </c>
      <c r="I1122">
        <v>48</v>
      </c>
      <c r="J1122">
        <v>0.72</v>
      </c>
      <c r="K1122">
        <v>8</v>
      </c>
      <c r="L1122">
        <v>2</v>
      </c>
      <c r="M1122" t="s">
        <v>80</v>
      </c>
      <c r="AR1122">
        <v>4</v>
      </c>
      <c r="AS1122">
        <v>4</v>
      </c>
      <c r="AT1122">
        <v>3</v>
      </c>
      <c r="AU1122">
        <v>4</v>
      </c>
      <c r="AV1122">
        <v>4</v>
      </c>
      <c r="AW1122">
        <v>4</v>
      </c>
      <c r="AX1122">
        <v>4</v>
      </c>
      <c r="AY1122">
        <v>4</v>
      </c>
      <c r="AZ1122">
        <v>5</v>
      </c>
      <c r="BA1122">
        <v>5</v>
      </c>
      <c r="BB1122">
        <v>48591</v>
      </c>
      <c r="BC1122">
        <v>52220</v>
      </c>
      <c r="BD1122">
        <v>26599</v>
      </c>
      <c r="BE1122">
        <v>38475</v>
      </c>
      <c r="BF1122">
        <v>39130</v>
      </c>
      <c r="BH1122">
        <v>26262</v>
      </c>
      <c r="BI1122">
        <v>27066</v>
      </c>
      <c r="BJ1122">
        <v>7751</v>
      </c>
      <c r="BK1122">
        <v>36710</v>
      </c>
      <c r="BL1122">
        <v>7498</v>
      </c>
      <c r="BM1122">
        <v>26974</v>
      </c>
      <c r="BN1122">
        <v>4622</v>
      </c>
      <c r="BO1122">
        <v>2274</v>
      </c>
      <c r="BP1122">
        <v>3786</v>
      </c>
      <c r="BQ1122">
        <v>19817</v>
      </c>
    </row>
    <row r="1123" spans="1:69" x14ac:dyDescent="0.2">
      <c r="F1123">
        <v>33</v>
      </c>
      <c r="G1123">
        <v>45</v>
      </c>
      <c r="I1123">
        <v>45</v>
      </c>
      <c r="M1123" t="s">
        <v>81</v>
      </c>
      <c r="AH1123">
        <v>1</v>
      </c>
      <c r="AI1123">
        <v>1</v>
      </c>
      <c r="AJ1123" t="s">
        <v>1357</v>
      </c>
      <c r="AK1123" t="s">
        <v>1357</v>
      </c>
      <c r="AL1123">
        <v>1</v>
      </c>
      <c r="AM1123" t="s">
        <v>1357</v>
      </c>
      <c r="AN1123" t="s">
        <v>1357</v>
      </c>
      <c r="AO1123" t="s">
        <v>1357</v>
      </c>
      <c r="AP1123">
        <v>1</v>
      </c>
      <c r="AQ1123" t="s">
        <v>1357</v>
      </c>
    </row>
    <row r="1124" spans="1:69" x14ac:dyDescent="0.2">
      <c r="F1124">
        <v>24</v>
      </c>
      <c r="G1124">
        <v>36</v>
      </c>
      <c r="I1124">
        <v>36</v>
      </c>
      <c r="M1124" t="s">
        <v>82</v>
      </c>
      <c r="AH1124">
        <v>1</v>
      </c>
      <c r="AI1124">
        <v>1</v>
      </c>
      <c r="AJ1124" t="s">
        <v>1357</v>
      </c>
      <c r="AK1124" t="s">
        <v>1357</v>
      </c>
      <c r="AL1124">
        <v>1</v>
      </c>
      <c r="AM1124" t="s">
        <v>1357</v>
      </c>
      <c r="AN1124" t="s">
        <v>1357</v>
      </c>
      <c r="AO1124" t="s">
        <v>1357</v>
      </c>
      <c r="AP1124">
        <v>2</v>
      </c>
      <c r="AQ1124" t="s">
        <v>1357</v>
      </c>
    </row>
    <row r="1125" spans="1:69" x14ac:dyDescent="0.2">
      <c r="F1125">
        <v>9</v>
      </c>
      <c r="G1125">
        <v>21</v>
      </c>
      <c r="I1125">
        <v>21</v>
      </c>
      <c r="M1125" t="s">
        <v>83</v>
      </c>
      <c r="N1125">
        <v>5</v>
      </c>
      <c r="O1125">
        <v>1</v>
      </c>
      <c r="P1125">
        <v>4</v>
      </c>
      <c r="Q1125">
        <v>1</v>
      </c>
      <c r="R1125">
        <v>4</v>
      </c>
      <c r="S1125">
        <v>1</v>
      </c>
      <c r="T1125">
        <v>1</v>
      </c>
      <c r="U1125">
        <v>1</v>
      </c>
      <c r="V1125">
        <v>4</v>
      </c>
      <c r="W1125">
        <v>4</v>
      </c>
      <c r="X1125">
        <v>1</v>
      </c>
      <c r="Y1125">
        <v>3</v>
      </c>
      <c r="Z1125">
        <v>1</v>
      </c>
      <c r="AA1125">
        <v>3</v>
      </c>
      <c r="AB1125">
        <v>1</v>
      </c>
      <c r="AC1125">
        <v>3</v>
      </c>
      <c r="AD1125">
        <v>4</v>
      </c>
      <c r="AE1125">
        <v>1</v>
      </c>
      <c r="AF1125">
        <v>4</v>
      </c>
      <c r="AG1125">
        <v>1</v>
      </c>
    </row>
    <row r="1126" spans="1:69" x14ac:dyDescent="0.2">
      <c r="F1126">
        <v>33</v>
      </c>
      <c r="G1126">
        <v>45</v>
      </c>
      <c r="I1126">
        <v>45</v>
      </c>
      <c r="M1126" t="s">
        <v>84</v>
      </c>
      <c r="N1126">
        <v>5</v>
      </c>
      <c r="O1126">
        <v>1</v>
      </c>
      <c r="P1126">
        <v>4</v>
      </c>
      <c r="Q1126">
        <v>1</v>
      </c>
      <c r="R1126">
        <v>4</v>
      </c>
      <c r="S1126">
        <v>1</v>
      </c>
      <c r="T1126">
        <v>1</v>
      </c>
      <c r="U1126">
        <v>1</v>
      </c>
      <c r="V1126">
        <v>3</v>
      </c>
      <c r="W1126">
        <v>4</v>
      </c>
      <c r="X1126">
        <v>1</v>
      </c>
      <c r="Y1126">
        <v>4</v>
      </c>
      <c r="Z1126">
        <v>1</v>
      </c>
      <c r="AA1126">
        <v>4</v>
      </c>
      <c r="AB1126">
        <v>1</v>
      </c>
      <c r="AC1126">
        <v>5</v>
      </c>
      <c r="AD1126">
        <v>5</v>
      </c>
      <c r="AE1126">
        <v>1</v>
      </c>
      <c r="AF1126">
        <v>3</v>
      </c>
      <c r="AG1126">
        <v>1</v>
      </c>
    </row>
    <row r="1127" spans="1:69" x14ac:dyDescent="0.2">
      <c r="F1127">
        <v>27</v>
      </c>
      <c r="G1127">
        <v>39</v>
      </c>
      <c r="I1127">
        <v>39</v>
      </c>
    </row>
    <row r="1128" spans="1:69" x14ac:dyDescent="0.2">
      <c r="F1128">
        <v>3</v>
      </c>
      <c r="G1128">
        <v>15</v>
      </c>
      <c r="I1128">
        <v>15</v>
      </c>
    </row>
    <row r="1129" spans="1:69" x14ac:dyDescent="0.2">
      <c r="F1129">
        <v>33</v>
      </c>
      <c r="G1129">
        <v>45</v>
      </c>
      <c r="I1129">
        <v>45</v>
      </c>
    </row>
    <row r="1130" spans="1:69" x14ac:dyDescent="0.2">
      <c r="F1130">
        <v>12</v>
      </c>
      <c r="G1130">
        <v>24</v>
      </c>
      <c r="I1130">
        <v>24</v>
      </c>
    </row>
    <row r="1131" spans="1:69" x14ac:dyDescent="0.2">
      <c r="F1131">
        <v>30</v>
      </c>
      <c r="G1131">
        <v>42</v>
      </c>
      <c r="I1131">
        <v>42</v>
      </c>
    </row>
    <row r="1132" spans="1:69" x14ac:dyDescent="0.2">
      <c r="A1132" t="s">
        <v>296</v>
      </c>
      <c r="B1132" s="1" t="s">
        <v>297</v>
      </c>
      <c r="C1132" t="s">
        <v>296</v>
      </c>
      <c r="D1132" t="s">
        <v>79</v>
      </c>
      <c r="E1132">
        <v>6</v>
      </c>
      <c r="F1132">
        <v>36</v>
      </c>
      <c r="G1132">
        <v>48</v>
      </c>
      <c r="I1132">
        <v>48</v>
      </c>
      <c r="J1132">
        <v>0.72</v>
      </c>
      <c r="K1132">
        <v>8</v>
      </c>
      <c r="L1132">
        <v>2</v>
      </c>
      <c r="M1132" t="s">
        <v>80</v>
      </c>
      <c r="AR1132">
        <v>3</v>
      </c>
      <c r="AS1132">
        <v>5</v>
      </c>
      <c r="AT1132">
        <v>0</v>
      </c>
      <c r="AU1132">
        <v>3</v>
      </c>
      <c r="AV1132">
        <v>4</v>
      </c>
      <c r="AW1132">
        <v>3</v>
      </c>
      <c r="AX1132">
        <v>4</v>
      </c>
      <c r="AY1132">
        <v>0</v>
      </c>
      <c r="AZ1132">
        <v>4</v>
      </c>
      <c r="BA1132">
        <v>5</v>
      </c>
      <c r="BB1132">
        <v>54975</v>
      </c>
      <c r="BC1132">
        <v>67374</v>
      </c>
      <c r="BD1132">
        <v>25594</v>
      </c>
      <c r="BE1132">
        <v>24799</v>
      </c>
      <c r="BF1132">
        <v>43891</v>
      </c>
      <c r="BH1132">
        <v>15381</v>
      </c>
      <c r="BI1132">
        <v>3370</v>
      </c>
      <c r="BJ1132">
        <v>1901</v>
      </c>
      <c r="BK1132">
        <v>7575</v>
      </c>
      <c r="BL1132">
        <v>5608</v>
      </c>
      <c r="BM1132">
        <v>3632</v>
      </c>
      <c r="BN1132">
        <v>2846</v>
      </c>
      <c r="BO1132">
        <v>3342</v>
      </c>
      <c r="BP1132">
        <v>2375</v>
      </c>
      <c r="BQ1132">
        <v>1431</v>
      </c>
    </row>
    <row r="1133" spans="1:69" x14ac:dyDescent="0.2">
      <c r="F1133">
        <v>33</v>
      </c>
      <c r="G1133">
        <v>45</v>
      </c>
      <c r="I1133">
        <v>45</v>
      </c>
      <c r="M1133" t="s">
        <v>81</v>
      </c>
      <c r="AH1133">
        <v>3</v>
      </c>
      <c r="AI1133">
        <v>3</v>
      </c>
      <c r="AJ1133" t="s">
        <v>1357</v>
      </c>
      <c r="AK1133" t="s">
        <v>1357</v>
      </c>
      <c r="AL1133">
        <v>3</v>
      </c>
      <c r="AM1133" t="s">
        <v>1357</v>
      </c>
      <c r="AN1133" t="s">
        <v>1357</v>
      </c>
      <c r="AO1133" t="s">
        <v>1357</v>
      </c>
      <c r="AP1133">
        <v>3</v>
      </c>
      <c r="AQ1133" t="s">
        <v>1357</v>
      </c>
    </row>
    <row r="1134" spans="1:69" x14ac:dyDescent="0.2">
      <c r="F1134">
        <v>24</v>
      </c>
      <c r="G1134">
        <v>36</v>
      </c>
      <c r="I1134">
        <v>36</v>
      </c>
      <c r="M1134" t="s">
        <v>82</v>
      </c>
      <c r="AH1134">
        <v>2</v>
      </c>
      <c r="AI1134">
        <v>3</v>
      </c>
      <c r="AJ1134" t="s">
        <v>1357</v>
      </c>
      <c r="AK1134" t="s">
        <v>1357</v>
      </c>
      <c r="AL1134">
        <v>2</v>
      </c>
      <c r="AM1134" t="s">
        <v>1357</v>
      </c>
      <c r="AN1134" t="s">
        <v>1357</v>
      </c>
      <c r="AO1134" t="s">
        <v>1357</v>
      </c>
      <c r="AP1134">
        <v>2</v>
      </c>
      <c r="AQ1134" t="s">
        <v>1357</v>
      </c>
    </row>
    <row r="1135" spans="1:69" x14ac:dyDescent="0.2">
      <c r="F1135">
        <v>9</v>
      </c>
      <c r="G1135">
        <v>21</v>
      </c>
      <c r="I1135">
        <v>21</v>
      </c>
      <c r="M1135" t="s">
        <v>83</v>
      </c>
      <c r="N1135">
        <v>3</v>
      </c>
      <c r="O1135">
        <v>1</v>
      </c>
      <c r="P1135">
        <v>2</v>
      </c>
      <c r="Q1135">
        <v>1</v>
      </c>
      <c r="R1135">
        <v>2</v>
      </c>
      <c r="S1135">
        <v>1</v>
      </c>
      <c r="T1135">
        <v>1</v>
      </c>
      <c r="U1135">
        <v>1</v>
      </c>
      <c r="V1135">
        <v>3</v>
      </c>
      <c r="W1135">
        <v>1</v>
      </c>
      <c r="X1135">
        <v>1</v>
      </c>
      <c r="Y1135">
        <v>1</v>
      </c>
      <c r="Z1135">
        <v>1</v>
      </c>
      <c r="AA1135">
        <v>3</v>
      </c>
      <c r="AB1135">
        <v>1</v>
      </c>
      <c r="AC1135">
        <v>3</v>
      </c>
      <c r="AD1135">
        <v>4</v>
      </c>
      <c r="AE1135">
        <v>1</v>
      </c>
      <c r="AF1135">
        <v>3</v>
      </c>
      <c r="AG1135">
        <v>1</v>
      </c>
    </row>
    <row r="1136" spans="1:69" x14ac:dyDescent="0.2">
      <c r="F1136">
        <v>33</v>
      </c>
      <c r="G1136">
        <v>45</v>
      </c>
      <c r="I1136">
        <v>45</v>
      </c>
      <c r="M1136" t="s">
        <v>84</v>
      </c>
      <c r="N1136">
        <v>3</v>
      </c>
      <c r="O1136">
        <v>1</v>
      </c>
      <c r="P1136">
        <v>2</v>
      </c>
      <c r="Q1136">
        <v>1</v>
      </c>
      <c r="R1136">
        <v>2</v>
      </c>
      <c r="S1136">
        <v>1</v>
      </c>
      <c r="T1136">
        <v>1</v>
      </c>
      <c r="U1136">
        <v>1</v>
      </c>
      <c r="V1136">
        <v>3</v>
      </c>
      <c r="W1136">
        <v>2</v>
      </c>
      <c r="X1136">
        <v>1</v>
      </c>
      <c r="Y1136">
        <v>2</v>
      </c>
      <c r="Z1136">
        <v>1</v>
      </c>
      <c r="AA1136">
        <v>3</v>
      </c>
      <c r="AB1136">
        <v>2</v>
      </c>
      <c r="AC1136">
        <v>3</v>
      </c>
      <c r="AD1136">
        <v>3</v>
      </c>
      <c r="AE1136">
        <v>2</v>
      </c>
      <c r="AF1136">
        <v>3</v>
      </c>
      <c r="AG1136">
        <v>2</v>
      </c>
    </row>
    <row r="1137" spans="1:69" x14ac:dyDescent="0.2">
      <c r="F1137">
        <v>27</v>
      </c>
      <c r="G1137">
        <v>39</v>
      </c>
      <c r="I1137">
        <v>39</v>
      </c>
    </row>
    <row r="1138" spans="1:69" x14ac:dyDescent="0.2">
      <c r="F1138">
        <v>3</v>
      </c>
      <c r="G1138">
        <v>15</v>
      </c>
      <c r="I1138">
        <v>15</v>
      </c>
    </row>
    <row r="1139" spans="1:69" x14ac:dyDescent="0.2">
      <c r="F1139">
        <v>33</v>
      </c>
      <c r="G1139">
        <v>45</v>
      </c>
      <c r="I1139">
        <v>45</v>
      </c>
    </row>
    <row r="1140" spans="1:69" x14ac:dyDescent="0.2">
      <c r="F1140">
        <v>12</v>
      </c>
      <c r="G1140">
        <v>24</v>
      </c>
      <c r="I1140">
        <v>24</v>
      </c>
    </row>
    <row r="1141" spans="1:69" x14ac:dyDescent="0.2">
      <c r="F1141">
        <v>30</v>
      </c>
      <c r="G1141">
        <v>42</v>
      </c>
      <c r="I1141">
        <v>42</v>
      </c>
    </row>
    <row r="1142" spans="1:69" x14ac:dyDescent="0.2">
      <c r="A1142" t="s">
        <v>298</v>
      </c>
      <c r="B1142" s="1" t="s">
        <v>299</v>
      </c>
      <c r="C1142" t="s">
        <v>298</v>
      </c>
      <c r="D1142" t="s">
        <v>79</v>
      </c>
      <c r="E1142">
        <v>4</v>
      </c>
      <c r="F1142">
        <v>12</v>
      </c>
      <c r="G1142">
        <v>24</v>
      </c>
      <c r="I1142">
        <v>24</v>
      </c>
      <c r="J1142">
        <v>0.72</v>
      </c>
      <c r="K1142">
        <v>8</v>
      </c>
      <c r="L1142">
        <v>4</v>
      </c>
      <c r="M1142" t="s">
        <v>80</v>
      </c>
      <c r="AR1142">
        <v>3</v>
      </c>
      <c r="AS1142">
        <v>3</v>
      </c>
      <c r="AT1142">
        <v>2</v>
      </c>
      <c r="AU1142">
        <v>4</v>
      </c>
      <c r="AV1142">
        <v>5</v>
      </c>
      <c r="AW1142">
        <v>2</v>
      </c>
      <c r="AX1142">
        <v>3</v>
      </c>
      <c r="AY1142">
        <v>4</v>
      </c>
      <c r="AZ1142">
        <v>4</v>
      </c>
      <c r="BA1142">
        <v>4</v>
      </c>
      <c r="BB1142">
        <v>24928</v>
      </c>
      <c r="BC1142">
        <v>47995</v>
      </c>
      <c r="BD1142">
        <v>21193</v>
      </c>
      <c r="BE1142">
        <v>50417</v>
      </c>
      <c r="BF1142">
        <v>21378</v>
      </c>
      <c r="BH1142">
        <v>13035</v>
      </c>
      <c r="BI1142">
        <v>9063</v>
      </c>
      <c r="BJ1142">
        <v>5050</v>
      </c>
      <c r="BK1142">
        <v>4109</v>
      </c>
      <c r="BL1142">
        <v>11166</v>
      </c>
      <c r="BM1142">
        <v>2688</v>
      </c>
      <c r="BN1142">
        <v>3369</v>
      </c>
      <c r="BO1142">
        <v>1231</v>
      </c>
      <c r="BP1142">
        <v>2796</v>
      </c>
      <c r="BQ1142">
        <v>2757</v>
      </c>
    </row>
    <row r="1143" spans="1:69" x14ac:dyDescent="0.2">
      <c r="F1143">
        <v>33</v>
      </c>
      <c r="G1143">
        <v>45</v>
      </c>
      <c r="I1143">
        <v>45</v>
      </c>
      <c r="M1143" t="s">
        <v>81</v>
      </c>
      <c r="AH1143">
        <v>1</v>
      </c>
      <c r="AI1143">
        <v>2</v>
      </c>
      <c r="AJ1143" t="s">
        <v>1355</v>
      </c>
      <c r="AK1143" t="s">
        <v>1358</v>
      </c>
      <c r="AL1143">
        <v>2</v>
      </c>
      <c r="AM1143" t="s">
        <v>1358</v>
      </c>
      <c r="AN1143" t="s">
        <v>1358</v>
      </c>
      <c r="AO1143" t="s">
        <v>1358</v>
      </c>
      <c r="AP1143">
        <v>2</v>
      </c>
      <c r="AQ1143" t="s">
        <v>1358</v>
      </c>
    </row>
    <row r="1144" spans="1:69" x14ac:dyDescent="0.2">
      <c r="F1144">
        <v>30</v>
      </c>
      <c r="G1144">
        <v>42</v>
      </c>
      <c r="I1144">
        <v>42</v>
      </c>
      <c r="M1144" t="s">
        <v>82</v>
      </c>
      <c r="AH1144">
        <v>1</v>
      </c>
      <c r="AI1144">
        <v>1</v>
      </c>
      <c r="AJ1144" t="s">
        <v>1357</v>
      </c>
      <c r="AK1144" t="s">
        <v>1357</v>
      </c>
      <c r="AL1144">
        <v>1</v>
      </c>
      <c r="AM1144" t="s">
        <v>1357</v>
      </c>
      <c r="AN1144" t="s">
        <v>1357</v>
      </c>
      <c r="AO1144" t="s">
        <v>1357</v>
      </c>
      <c r="AP1144">
        <v>1</v>
      </c>
      <c r="AQ1144" t="s">
        <v>1357</v>
      </c>
    </row>
    <row r="1145" spans="1:69" x14ac:dyDescent="0.2">
      <c r="F1145">
        <v>27</v>
      </c>
      <c r="G1145">
        <v>39</v>
      </c>
      <c r="I1145">
        <v>39</v>
      </c>
      <c r="M1145" t="s">
        <v>83</v>
      </c>
      <c r="N1145">
        <v>5</v>
      </c>
      <c r="O1145">
        <v>2</v>
      </c>
      <c r="P1145">
        <v>4</v>
      </c>
      <c r="Q1145">
        <v>2</v>
      </c>
      <c r="R1145">
        <v>4</v>
      </c>
      <c r="S1145">
        <v>1</v>
      </c>
      <c r="T1145">
        <v>2</v>
      </c>
      <c r="U1145">
        <v>2</v>
      </c>
      <c r="V1145">
        <v>4</v>
      </c>
      <c r="W1145">
        <v>4</v>
      </c>
      <c r="X1145">
        <v>3</v>
      </c>
      <c r="Y1145">
        <v>4</v>
      </c>
      <c r="Z1145">
        <v>1</v>
      </c>
      <c r="AA1145">
        <v>4</v>
      </c>
      <c r="AB1145">
        <v>2</v>
      </c>
      <c r="AC1145">
        <v>4</v>
      </c>
      <c r="AD1145">
        <v>4</v>
      </c>
      <c r="AE1145">
        <v>2</v>
      </c>
      <c r="AF1145">
        <v>4</v>
      </c>
      <c r="AG1145">
        <v>3</v>
      </c>
    </row>
    <row r="1146" spans="1:69" x14ac:dyDescent="0.2">
      <c r="F1146">
        <v>3</v>
      </c>
      <c r="G1146">
        <v>15</v>
      </c>
      <c r="I1146">
        <v>15</v>
      </c>
      <c r="M1146" t="s">
        <v>84</v>
      </c>
      <c r="N1146">
        <v>5</v>
      </c>
      <c r="O1146">
        <v>2</v>
      </c>
      <c r="P1146">
        <v>5</v>
      </c>
      <c r="Q1146">
        <v>1</v>
      </c>
      <c r="R1146">
        <v>4</v>
      </c>
      <c r="S1146">
        <v>1</v>
      </c>
      <c r="T1146">
        <v>1</v>
      </c>
      <c r="U1146">
        <v>1</v>
      </c>
      <c r="V1146">
        <v>4</v>
      </c>
      <c r="W1146">
        <v>4</v>
      </c>
      <c r="X1146">
        <v>1</v>
      </c>
      <c r="Y1146">
        <v>5</v>
      </c>
      <c r="Z1146">
        <v>1</v>
      </c>
      <c r="AA1146">
        <v>4</v>
      </c>
      <c r="AB1146">
        <v>1</v>
      </c>
      <c r="AC1146">
        <v>5</v>
      </c>
      <c r="AD1146">
        <v>3</v>
      </c>
      <c r="AE1146">
        <v>1</v>
      </c>
      <c r="AF1146">
        <v>4</v>
      </c>
      <c r="AG1146">
        <v>3</v>
      </c>
    </row>
    <row r="1147" spans="1:69" x14ac:dyDescent="0.2">
      <c r="F1147">
        <v>33</v>
      </c>
      <c r="G1147">
        <v>45</v>
      </c>
      <c r="I1147">
        <v>45</v>
      </c>
    </row>
    <row r="1148" spans="1:69" x14ac:dyDescent="0.2">
      <c r="F1148">
        <v>24</v>
      </c>
      <c r="G1148">
        <v>36</v>
      </c>
      <c r="I1148">
        <v>36</v>
      </c>
    </row>
    <row r="1149" spans="1:69" x14ac:dyDescent="0.2">
      <c r="F1149">
        <v>9</v>
      </c>
      <c r="G1149">
        <v>21</v>
      </c>
      <c r="I1149">
        <v>21</v>
      </c>
    </row>
    <row r="1150" spans="1:69" x14ac:dyDescent="0.2">
      <c r="F1150">
        <v>36</v>
      </c>
      <c r="G1150">
        <v>48</v>
      </c>
      <c r="I1150">
        <v>48</v>
      </c>
    </row>
    <row r="1151" spans="1:69" x14ac:dyDescent="0.2">
      <c r="F1151">
        <v>33</v>
      </c>
      <c r="G1151">
        <v>45</v>
      </c>
      <c r="I1151">
        <v>45</v>
      </c>
    </row>
    <row r="1152" spans="1:69" x14ac:dyDescent="0.2">
      <c r="A1152" t="s">
        <v>300</v>
      </c>
      <c r="B1152" s="1" t="s">
        <v>301</v>
      </c>
      <c r="C1152" t="s">
        <v>300</v>
      </c>
      <c r="D1152" t="s">
        <v>89</v>
      </c>
      <c r="E1152">
        <v>6</v>
      </c>
      <c r="F1152">
        <v>36</v>
      </c>
      <c r="G1152">
        <v>48</v>
      </c>
      <c r="H1152">
        <v>12</v>
      </c>
      <c r="I1152">
        <v>36</v>
      </c>
      <c r="J1152">
        <v>0.57999999999999996</v>
      </c>
      <c r="K1152">
        <v>8</v>
      </c>
      <c r="L1152">
        <v>2</v>
      </c>
      <c r="M1152" t="s">
        <v>80</v>
      </c>
      <c r="AR1152">
        <v>4</v>
      </c>
      <c r="AS1152">
        <v>5</v>
      </c>
      <c r="AT1152">
        <v>3</v>
      </c>
      <c r="AU1152">
        <v>2</v>
      </c>
      <c r="AV1152">
        <v>5</v>
      </c>
      <c r="AW1152">
        <v>4</v>
      </c>
      <c r="AX1152">
        <v>5</v>
      </c>
      <c r="AY1152">
        <v>3</v>
      </c>
      <c r="AZ1152">
        <v>4</v>
      </c>
      <c r="BA1152">
        <v>5</v>
      </c>
      <c r="BB1152">
        <v>27815</v>
      </c>
      <c r="BC1152">
        <v>33397</v>
      </c>
      <c r="BD1152">
        <v>22679</v>
      </c>
      <c r="BE1152">
        <v>23242</v>
      </c>
      <c r="BF1152">
        <v>14685</v>
      </c>
      <c r="BG1152">
        <v>11559</v>
      </c>
    </row>
    <row r="1153" spans="1:69" x14ac:dyDescent="0.2">
      <c r="F1153">
        <v>33</v>
      </c>
      <c r="G1153">
        <v>45</v>
      </c>
      <c r="H1153">
        <v>12</v>
      </c>
      <c r="I1153">
        <v>33</v>
      </c>
      <c r="M1153" t="s">
        <v>81</v>
      </c>
      <c r="AH1153">
        <v>1</v>
      </c>
      <c r="AI1153">
        <v>2</v>
      </c>
      <c r="AJ1153" t="s">
        <v>1357</v>
      </c>
      <c r="AK1153" t="s">
        <v>1358</v>
      </c>
      <c r="AL1153">
        <v>2</v>
      </c>
      <c r="AM1153" t="s">
        <v>1357</v>
      </c>
      <c r="AN1153" t="s">
        <v>1358</v>
      </c>
      <c r="AO1153" t="s">
        <v>1357</v>
      </c>
      <c r="AP1153">
        <v>3</v>
      </c>
      <c r="AQ1153" t="s">
        <v>1357</v>
      </c>
      <c r="BG1153">
        <v>6274</v>
      </c>
    </row>
    <row r="1154" spans="1:69" x14ac:dyDescent="0.2">
      <c r="F1154">
        <v>24</v>
      </c>
      <c r="G1154">
        <v>36</v>
      </c>
      <c r="H1154">
        <v>4</v>
      </c>
      <c r="I1154">
        <v>32</v>
      </c>
      <c r="M1154" t="s">
        <v>82</v>
      </c>
      <c r="AH1154">
        <v>1</v>
      </c>
      <c r="AI1154">
        <v>3</v>
      </c>
      <c r="AJ1154" t="s">
        <v>1357</v>
      </c>
      <c r="AK1154" t="s">
        <v>1357</v>
      </c>
      <c r="AL1154">
        <v>2</v>
      </c>
      <c r="AM1154" t="s">
        <v>1357</v>
      </c>
      <c r="AN1154" t="s">
        <v>1358</v>
      </c>
      <c r="AO1154" t="s">
        <v>1357</v>
      </c>
      <c r="AP1154">
        <v>3</v>
      </c>
      <c r="AQ1154" t="s">
        <v>1358</v>
      </c>
      <c r="BG1154">
        <v>3450</v>
      </c>
    </row>
    <row r="1155" spans="1:69" x14ac:dyDescent="0.2">
      <c r="F1155">
        <v>9</v>
      </c>
      <c r="G1155">
        <v>21</v>
      </c>
      <c r="H1155">
        <v>6</v>
      </c>
      <c r="I1155">
        <v>15</v>
      </c>
      <c r="M1155" t="s">
        <v>83</v>
      </c>
      <c r="N1155">
        <v>4</v>
      </c>
      <c r="O1155">
        <v>1</v>
      </c>
      <c r="P1155">
        <v>3</v>
      </c>
      <c r="Q1155">
        <v>1</v>
      </c>
      <c r="R1155">
        <v>2</v>
      </c>
      <c r="S1155">
        <v>1</v>
      </c>
      <c r="T1155">
        <v>2</v>
      </c>
      <c r="U1155">
        <v>3</v>
      </c>
      <c r="V1155">
        <v>3</v>
      </c>
      <c r="W1155">
        <v>2</v>
      </c>
      <c r="X1155">
        <v>3</v>
      </c>
      <c r="Y1155">
        <v>1</v>
      </c>
      <c r="Z1155">
        <v>1</v>
      </c>
      <c r="AA1155">
        <v>2</v>
      </c>
      <c r="AB1155">
        <v>1</v>
      </c>
      <c r="AC1155">
        <v>3</v>
      </c>
      <c r="AD1155">
        <v>3</v>
      </c>
      <c r="AE1155">
        <v>2</v>
      </c>
      <c r="AF1155">
        <v>1</v>
      </c>
      <c r="AG1155">
        <v>2</v>
      </c>
      <c r="BG1155">
        <v>4580</v>
      </c>
    </row>
    <row r="1156" spans="1:69" x14ac:dyDescent="0.2">
      <c r="F1156">
        <v>33</v>
      </c>
      <c r="G1156">
        <v>45</v>
      </c>
      <c r="H1156">
        <v>6</v>
      </c>
      <c r="I1156">
        <v>39</v>
      </c>
      <c r="M1156" t="s">
        <v>84</v>
      </c>
      <c r="N1156">
        <v>3</v>
      </c>
      <c r="O1156">
        <v>1</v>
      </c>
      <c r="P1156">
        <v>2</v>
      </c>
      <c r="Q1156">
        <v>1</v>
      </c>
      <c r="R1156">
        <v>2</v>
      </c>
      <c r="S1156">
        <v>1</v>
      </c>
      <c r="T1156">
        <v>1</v>
      </c>
      <c r="U1156">
        <v>3</v>
      </c>
      <c r="V1156">
        <v>1</v>
      </c>
      <c r="W1156">
        <v>2</v>
      </c>
      <c r="X1156">
        <v>3</v>
      </c>
      <c r="Y1156">
        <v>1</v>
      </c>
      <c r="Z1156">
        <v>1</v>
      </c>
      <c r="AA1156">
        <v>2</v>
      </c>
      <c r="AB1156">
        <v>1</v>
      </c>
      <c r="AC1156">
        <v>2</v>
      </c>
      <c r="AD1156">
        <v>1</v>
      </c>
      <c r="AE1156">
        <v>2</v>
      </c>
      <c r="AF1156">
        <v>1</v>
      </c>
      <c r="AG1156">
        <v>2</v>
      </c>
      <c r="BG1156">
        <v>3223</v>
      </c>
    </row>
    <row r="1157" spans="1:69" x14ac:dyDescent="0.2">
      <c r="F1157">
        <v>27</v>
      </c>
      <c r="G1157">
        <v>39</v>
      </c>
      <c r="H1157">
        <v>8</v>
      </c>
      <c r="I1157">
        <v>31</v>
      </c>
      <c r="BG1157">
        <v>4022</v>
      </c>
    </row>
    <row r="1158" spans="1:69" x14ac:dyDescent="0.2">
      <c r="F1158">
        <v>3</v>
      </c>
      <c r="G1158">
        <v>15</v>
      </c>
      <c r="H1158">
        <v>2</v>
      </c>
      <c r="I1158">
        <v>13</v>
      </c>
      <c r="BG1158">
        <v>2387</v>
      </c>
    </row>
    <row r="1159" spans="1:69" x14ac:dyDescent="0.2">
      <c r="F1159">
        <v>33</v>
      </c>
      <c r="G1159">
        <v>45</v>
      </c>
      <c r="H1159">
        <v>2</v>
      </c>
      <c r="I1159">
        <v>43</v>
      </c>
      <c r="BG1159">
        <v>4680</v>
      </c>
    </row>
    <row r="1160" spans="1:69" x14ac:dyDescent="0.2">
      <c r="F1160">
        <v>12</v>
      </c>
      <c r="G1160">
        <v>24</v>
      </c>
      <c r="H1160">
        <v>6</v>
      </c>
      <c r="I1160">
        <v>18</v>
      </c>
      <c r="BG1160">
        <v>4678</v>
      </c>
    </row>
    <row r="1161" spans="1:69" x14ac:dyDescent="0.2">
      <c r="F1161">
        <v>30</v>
      </c>
      <c r="G1161">
        <v>42</v>
      </c>
      <c r="H1161">
        <v>10</v>
      </c>
      <c r="I1161">
        <v>32</v>
      </c>
      <c r="BG1161">
        <v>2745</v>
      </c>
    </row>
    <row r="1162" spans="1:69" x14ac:dyDescent="0.2">
      <c r="A1162" t="s">
        <v>302</v>
      </c>
      <c r="B1162" s="1" t="s">
        <v>303</v>
      </c>
      <c r="C1162" t="s">
        <v>302</v>
      </c>
      <c r="D1162" t="s">
        <v>79</v>
      </c>
      <c r="E1162">
        <v>6</v>
      </c>
      <c r="F1162">
        <v>36</v>
      </c>
      <c r="G1162">
        <v>48</v>
      </c>
      <c r="I1162">
        <v>48</v>
      </c>
      <c r="J1162">
        <v>0.72</v>
      </c>
      <c r="K1162">
        <v>8</v>
      </c>
      <c r="L1162">
        <v>2</v>
      </c>
      <c r="M1162" t="s">
        <v>80</v>
      </c>
      <c r="AR1162">
        <v>3</v>
      </c>
      <c r="AS1162">
        <v>1</v>
      </c>
      <c r="AT1162">
        <v>0</v>
      </c>
      <c r="AU1162">
        <v>2</v>
      </c>
      <c r="AV1162">
        <v>1</v>
      </c>
      <c r="AW1162">
        <v>0</v>
      </c>
      <c r="AX1162">
        <v>1</v>
      </c>
      <c r="AY1162">
        <v>1</v>
      </c>
      <c r="AZ1162">
        <v>4</v>
      </c>
      <c r="BA1162">
        <v>3</v>
      </c>
      <c r="BB1162">
        <v>39356</v>
      </c>
      <c r="BC1162">
        <v>35331</v>
      </c>
      <c r="BD1162">
        <v>28615</v>
      </c>
      <c r="BE1162">
        <v>24580</v>
      </c>
      <c r="BF1162">
        <v>15540</v>
      </c>
      <c r="BH1162">
        <v>7374</v>
      </c>
      <c r="BI1162">
        <v>8449</v>
      </c>
      <c r="BJ1162">
        <v>1119</v>
      </c>
      <c r="BK1162">
        <v>1396</v>
      </c>
      <c r="BL1162">
        <v>581</v>
      </c>
      <c r="BM1162">
        <v>547</v>
      </c>
      <c r="BN1162">
        <v>647</v>
      </c>
      <c r="BO1162">
        <v>649</v>
      </c>
      <c r="BP1162">
        <v>500</v>
      </c>
      <c r="BQ1162">
        <v>550</v>
      </c>
    </row>
    <row r="1163" spans="1:69" x14ac:dyDescent="0.2">
      <c r="F1163">
        <v>33</v>
      </c>
      <c r="G1163">
        <v>45</v>
      </c>
      <c r="I1163">
        <v>45</v>
      </c>
      <c r="M1163" t="s">
        <v>81</v>
      </c>
      <c r="AH1163">
        <v>2</v>
      </c>
      <c r="AI1163">
        <v>2</v>
      </c>
      <c r="AJ1163" t="s">
        <v>1358</v>
      </c>
      <c r="AK1163" t="s">
        <v>1357</v>
      </c>
      <c r="AL1163">
        <v>2</v>
      </c>
      <c r="AM1163" t="s">
        <v>1357</v>
      </c>
      <c r="AN1163" t="s">
        <v>1357</v>
      </c>
      <c r="AO1163" t="s">
        <v>1357</v>
      </c>
      <c r="AP1163">
        <v>2</v>
      </c>
      <c r="AQ1163" t="s">
        <v>1358</v>
      </c>
    </row>
    <row r="1164" spans="1:69" x14ac:dyDescent="0.2">
      <c r="F1164">
        <v>24</v>
      </c>
      <c r="G1164">
        <v>36</v>
      </c>
      <c r="I1164">
        <v>36</v>
      </c>
      <c r="M1164" t="s">
        <v>82</v>
      </c>
      <c r="AH1164">
        <v>2</v>
      </c>
      <c r="AI1164">
        <v>3</v>
      </c>
      <c r="AJ1164" t="s">
        <v>1358</v>
      </c>
      <c r="AK1164" t="s">
        <v>1357</v>
      </c>
      <c r="AL1164">
        <v>2</v>
      </c>
      <c r="AM1164" t="s">
        <v>1357</v>
      </c>
      <c r="AN1164" t="s">
        <v>1358</v>
      </c>
      <c r="AO1164" t="s">
        <v>1357</v>
      </c>
      <c r="AP1164">
        <v>3</v>
      </c>
      <c r="AQ1164" t="s">
        <v>1358</v>
      </c>
    </row>
    <row r="1165" spans="1:69" x14ac:dyDescent="0.2">
      <c r="F1165">
        <v>9</v>
      </c>
      <c r="G1165">
        <v>21</v>
      </c>
      <c r="I1165">
        <v>21</v>
      </c>
      <c r="M1165" t="s">
        <v>83</v>
      </c>
      <c r="N1165">
        <v>3</v>
      </c>
      <c r="O1165">
        <v>1</v>
      </c>
      <c r="P1165">
        <v>2</v>
      </c>
      <c r="Q1165">
        <v>1</v>
      </c>
      <c r="R1165">
        <v>2</v>
      </c>
      <c r="S1165">
        <v>1</v>
      </c>
      <c r="T1165">
        <v>1</v>
      </c>
      <c r="U1165">
        <v>1</v>
      </c>
      <c r="V1165">
        <v>2</v>
      </c>
      <c r="W1165">
        <v>1</v>
      </c>
      <c r="X1165">
        <v>2</v>
      </c>
      <c r="Y1165">
        <v>3</v>
      </c>
      <c r="Z1165">
        <v>1</v>
      </c>
      <c r="AA1165">
        <v>2</v>
      </c>
      <c r="AB1165">
        <v>2</v>
      </c>
      <c r="AC1165">
        <v>2</v>
      </c>
      <c r="AD1165">
        <v>3</v>
      </c>
      <c r="AE1165">
        <v>2</v>
      </c>
      <c r="AF1165">
        <v>2</v>
      </c>
      <c r="AG1165">
        <v>1</v>
      </c>
    </row>
    <row r="1166" spans="1:69" x14ac:dyDescent="0.2">
      <c r="F1166">
        <v>33</v>
      </c>
      <c r="G1166">
        <v>45</v>
      </c>
      <c r="I1166">
        <v>45</v>
      </c>
      <c r="M1166" t="s">
        <v>84</v>
      </c>
      <c r="N1166">
        <v>3</v>
      </c>
      <c r="O1166">
        <v>1</v>
      </c>
      <c r="P1166">
        <v>2</v>
      </c>
      <c r="Q1166">
        <v>1</v>
      </c>
      <c r="R1166">
        <v>2</v>
      </c>
      <c r="S1166">
        <v>1</v>
      </c>
      <c r="T1166">
        <v>1</v>
      </c>
      <c r="U1166">
        <v>1</v>
      </c>
      <c r="V1166">
        <v>2</v>
      </c>
      <c r="W1166">
        <v>2</v>
      </c>
      <c r="X1166">
        <v>2</v>
      </c>
      <c r="Y1166">
        <v>3</v>
      </c>
      <c r="Z1166">
        <v>1</v>
      </c>
      <c r="AA1166">
        <v>2</v>
      </c>
      <c r="AB1166">
        <v>2</v>
      </c>
      <c r="AC1166">
        <v>1</v>
      </c>
      <c r="AD1166">
        <v>3</v>
      </c>
      <c r="AE1166">
        <v>2</v>
      </c>
      <c r="AF1166">
        <v>2</v>
      </c>
      <c r="AG1166">
        <v>1</v>
      </c>
    </row>
    <row r="1167" spans="1:69" x14ac:dyDescent="0.2">
      <c r="F1167">
        <v>27</v>
      </c>
      <c r="G1167">
        <v>39</v>
      </c>
      <c r="I1167">
        <v>39</v>
      </c>
    </row>
    <row r="1168" spans="1:69" x14ac:dyDescent="0.2">
      <c r="F1168">
        <v>3</v>
      </c>
      <c r="G1168">
        <v>15</v>
      </c>
      <c r="I1168">
        <v>15</v>
      </c>
    </row>
    <row r="1169" spans="1:59" x14ac:dyDescent="0.2">
      <c r="F1169">
        <v>33</v>
      </c>
      <c r="G1169">
        <v>45</v>
      </c>
      <c r="I1169">
        <v>45</v>
      </c>
    </row>
    <row r="1170" spans="1:59" x14ac:dyDescent="0.2">
      <c r="F1170">
        <v>12</v>
      </c>
      <c r="G1170">
        <v>24</v>
      </c>
      <c r="I1170">
        <v>24</v>
      </c>
    </row>
    <row r="1171" spans="1:59" x14ac:dyDescent="0.2">
      <c r="F1171">
        <v>30</v>
      </c>
      <c r="G1171">
        <v>42</v>
      </c>
      <c r="I1171">
        <v>42</v>
      </c>
    </row>
    <row r="1172" spans="1:59" x14ac:dyDescent="0.2">
      <c r="A1172" t="s">
        <v>304</v>
      </c>
      <c r="B1172" s="1" t="s">
        <v>305</v>
      </c>
      <c r="C1172" t="s">
        <v>304</v>
      </c>
      <c r="D1172" t="s">
        <v>89</v>
      </c>
      <c r="E1172">
        <v>8</v>
      </c>
      <c r="F1172">
        <v>33</v>
      </c>
      <c r="G1172">
        <v>45</v>
      </c>
      <c r="H1172">
        <v>21</v>
      </c>
      <c r="I1172">
        <v>24</v>
      </c>
      <c r="J1172">
        <v>0.41</v>
      </c>
      <c r="K1172">
        <v>8</v>
      </c>
      <c r="L1172">
        <v>0</v>
      </c>
      <c r="M1172" t="s">
        <v>80</v>
      </c>
      <c r="AR1172">
        <v>2</v>
      </c>
      <c r="AS1172">
        <v>4</v>
      </c>
      <c r="AT1172">
        <v>1</v>
      </c>
      <c r="AU1172">
        <v>3</v>
      </c>
      <c r="AV1172">
        <v>0</v>
      </c>
      <c r="AW1172">
        <v>-1</v>
      </c>
      <c r="AX1172">
        <v>5</v>
      </c>
      <c r="AY1172">
        <v>-1</v>
      </c>
      <c r="AZ1172">
        <v>0</v>
      </c>
      <c r="BA1172">
        <v>3</v>
      </c>
      <c r="BB1172">
        <v>26834</v>
      </c>
      <c r="BC1172">
        <v>47244</v>
      </c>
      <c r="BD1172">
        <v>18393</v>
      </c>
      <c r="BE1172">
        <v>29627</v>
      </c>
      <c r="BF1172">
        <v>21859</v>
      </c>
      <c r="BG1172">
        <v>14120</v>
      </c>
    </row>
    <row r="1173" spans="1:59" x14ac:dyDescent="0.2">
      <c r="F1173">
        <v>30</v>
      </c>
      <c r="G1173">
        <v>42</v>
      </c>
      <c r="H1173">
        <v>20</v>
      </c>
      <c r="I1173">
        <v>22</v>
      </c>
      <c r="M1173" t="s">
        <v>81</v>
      </c>
      <c r="AH1173">
        <v>3</v>
      </c>
      <c r="AI1173">
        <v>4</v>
      </c>
      <c r="AJ1173" t="s">
        <v>1355</v>
      </c>
      <c r="AK1173" t="s">
        <v>1355</v>
      </c>
      <c r="AL1173">
        <v>4</v>
      </c>
      <c r="AM1173" t="s">
        <v>1357</v>
      </c>
      <c r="AN1173" t="s">
        <v>1355</v>
      </c>
      <c r="AO1173" t="s">
        <v>1358</v>
      </c>
      <c r="AP1173">
        <v>3</v>
      </c>
      <c r="AQ1173" t="s">
        <v>1358</v>
      </c>
      <c r="BG1173">
        <v>9115</v>
      </c>
    </row>
    <row r="1174" spans="1:59" x14ac:dyDescent="0.2">
      <c r="F1174">
        <v>12</v>
      </c>
      <c r="G1174">
        <v>24</v>
      </c>
      <c r="H1174">
        <v>8</v>
      </c>
      <c r="I1174">
        <v>16</v>
      </c>
      <c r="M1174" t="s">
        <v>82</v>
      </c>
      <c r="AH1174">
        <v>3</v>
      </c>
      <c r="AI1174">
        <v>3</v>
      </c>
      <c r="AJ1174" t="s">
        <v>1358</v>
      </c>
      <c r="AK1174" t="s">
        <v>1358</v>
      </c>
      <c r="AL1174">
        <v>4</v>
      </c>
      <c r="AM1174" t="s">
        <v>1357</v>
      </c>
      <c r="AN1174" t="s">
        <v>1358</v>
      </c>
      <c r="AO1174" t="s">
        <v>1355</v>
      </c>
      <c r="AP1174">
        <v>3</v>
      </c>
      <c r="AQ1174" t="s">
        <v>1358</v>
      </c>
      <c r="BG1174">
        <v>12352</v>
      </c>
    </row>
    <row r="1175" spans="1:59" x14ac:dyDescent="0.2">
      <c r="F1175">
        <v>3</v>
      </c>
      <c r="G1175">
        <v>15</v>
      </c>
      <c r="H1175">
        <v>2</v>
      </c>
      <c r="I1175">
        <v>13</v>
      </c>
      <c r="M1175" t="s">
        <v>83</v>
      </c>
      <c r="N1175">
        <v>3</v>
      </c>
      <c r="O1175">
        <v>2</v>
      </c>
      <c r="P1175">
        <v>1</v>
      </c>
      <c r="Q1175">
        <v>1</v>
      </c>
      <c r="R1175">
        <v>1</v>
      </c>
      <c r="S1175">
        <v>3</v>
      </c>
      <c r="T1175">
        <v>2</v>
      </c>
      <c r="U1175">
        <v>1</v>
      </c>
      <c r="V1175">
        <v>2</v>
      </c>
      <c r="W1175">
        <v>1</v>
      </c>
      <c r="X1175">
        <v>1</v>
      </c>
      <c r="Y1175">
        <v>3</v>
      </c>
      <c r="Z1175">
        <v>2</v>
      </c>
      <c r="AA1175">
        <v>1</v>
      </c>
      <c r="AB1175">
        <v>2</v>
      </c>
      <c r="AC1175">
        <v>1</v>
      </c>
      <c r="AD1175">
        <v>3</v>
      </c>
      <c r="AE1175">
        <v>1</v>
      </c>
      <c r="AF1175">
        <v>2</v>
      </c>
      <c r="AG1175">
        <v>1</v>
      </c>
      <c r="BG1175">
        <v>5740</v>
      </c>
    </row>
    <row r="1176" spans="1:59" x14ac:dyDescent="0.2">
      <c r="F1176">
        <v>27</v>
      </c>
      <c r="G1176">
        <v>39</v>
      </c>
      <c r="H1176">
        <v>16</v>
      </c>
      <c r="I1176">
        <v>23</v>
      </c>
      <c r="M1176" t="s">
        <v>84</v>
      </c>
      <c r="N1176">
        <v>3</v>
      </c>
      <c r="O1176">
        <v>2</v>
      </c>
      <c r="P1176">
        <v>1</v>
      </c>
      <c r="Q1176">
        <v>1</v>
      </c>
      <c r="R1176">
        <v>1</v>
      </c>
      <c r="S1176">
        <v>3</v>
      </c>
      <c r="T1176">
        <v>2</v>
      </c>
      <c r="U1176">
        <v>1</v>
      </c>
      <c r="V1176">
        <v>1</v>
      </c>
      <c r="W1176">
        <v>1</v>
      </c>
      <c r="X1176">
        <v>1</v>
      </c>
      <c r="Y1176">
        <v>2</v>
      </c>
      <c r="Z1176">
        <v>2</v>
      </c>
      <c r="AA1176">
        <v>1</v>
      </c>
      <c r="AB1176">
        <v>2</v>
      </c>
      <c r="AC1176">
        <v>1</v>
      </c>
      <c r="AD1176">
        <v>2</v>
      </c>
      <c r="AE1176">
        <v>1</v>
      </c>
      <c r="AF1176">
        <v>1</v>
      </c>
      <c r="AG1176">
        <v>2</v>
      </c>
      <c r="BG1176">
        <v>6332</v>
      </c>
    </row>
    <row r="1177" spans="1:59" x14ac:dyDescent="0.2">
      <c r="F1177">
        <v>33</v>
      </c>
      <c r="G1177">
        <v>45</v>
      </c>
      <c r="H1177">
        <v>22</v>
      </c>
      <c r="I1177">
        <v>23</v>
      </c>
      <c r="BG1177">
        <v>5959</v>
      </c>
    </row>
    <row r="1178" spans="1:59" x14ac:dyDescent="0.2">
      <c r="F1178">
        <v>36</v>
      </c>
      <c r="G1178">
        <v>48</v>
      </c>
      <c r="H1178">
        <v>24</v>
      </c>
      <c r="I1178">
        <v>24</v>
      </c>
      <c r="BG1178">
        <v>8620</v>
      </c>
    </row>
    <row r="1179" spans="1:59" x14ac:dyDescent="0.2">
      <c r="F1179">
        <v>33</v>
      </c>
      <c r="G1179">
        <v>45</v>
      </c>
      <c r="H1179">
        <v>22</v>
      </c>
      <c r="I1179">
        <v>23</v>
      </c>
      <c r="BG1179">
        <v>4179</v>
      </c>
    </row>
    <row r="1180" spans="1:59" x14ac:dyDescent="0.2">
      <c r="F1180">
        <v>24</v>
      </c>
      <c r="G1180">
        <v>36</v>
      </c>
      <c r="H1180">
        <v>16</v>
      </c>
      <c r="I1180">
        <v>20</v>
      </c>
      <c r="BG1180">
        <v>4755</v>
      </c>
    </row>
    <row r="1181" spans="1:59" x14ac:dyDescent="0.2">
      <c r="F1181">
        <v>9</v>
      </c>
      <c r="G1181">
        <v>21</v>
      </c>
      <c r="H1181">
        <v>6</v>
      </c>
      <c r="I1181">
        <v>15</v>
      </c>
      <c r="BG1181">
        <v>6156</v>
      </c>
    </row>
    <row r="1182" spans="1:59" x14ac:dyDescent="0.2">
      <c r="A1182" t="s">
        <v>306</v>
      </c>
      <c r="B1182" s="1" t="s">
        <v>307</v>
      </c>
      <c r="C1182" t="s">
        <v>306</v>
      </c>
      <c r="D1182" t="s">
        <v>89</v>
      </c>
      <c r="E1182">
        <v>6</v>
      </c>
      <c r="F1182">
        <v>36</v>
      </c>
      <c r="G1182">
        <v>48</v>
      </c>
      <c r="H1182">
        <v>12</v>
      </c>
      <c r="I1182">
        <v>36</v>
      </c>
      <c r="J1182">
        <v>0.57999999999999996</v>
      </c>
      <c r="K1182">
        <v>8</v>
      </c>
      <c r="L1182">
        <v>2</v>
      </c>
      <c r="M1182" t="s">
        <v>80</v>
      </c>
      <c r="AR1182">
        <v>4</v>
      </c>
      <c r="AS1182">
        <v>5</v>
      </c>
      <c r="AT1182">
        <v>2</v>
      </c>
      <c r="AU1182">
        <v>3</v>
      </c>
      <c r="AV1182">
        <v>4</v>
      </c>
      <c r="AW1182">
        <v>0</v>
      </c>
      <c r="AX1182">
        <v>5</v>
      </c>
      <c r="AY1182">
        <v>3</v>
      </c>
      <c r="AZ1182">
        <v>4</v>
      </c>
      <c r="BA1182">
        <v>3</v>
      </c>
      <c r="BB1182">
        <v>54784</v>
      </c>
      <c r="BC1182">
        <v>65416</v>
      </c>
      <c r="BD1182">
        <v>40529</v>
      </c>
      <c r="BE1182">
        <v>43649</v>
      </c>
      <c r="BF1182">
        <v>32844</v>
      </c>
      <c r="BG1182">
        <v>38257</v>
      </c>
    </row>
    <row r="1183" spans="1:59" x14ac:dyDescent="0.2">
      <c r="F1183">
        <v>33</v>
      </c>
      <c r="G1183">
        <v>45</v>
      </c>
      <c r="H1183">
        <v>9</v>
      </c>
      <c r="I1183">
        <v>36</v>
      </c>
      <c r="M1183" t="s">
        <v>81</v>
      </c>
      <c r="AH1183">
        <v>2</v>
      </c>
      <c r="AI1183">
        <v>2</v>
      </c>
      <c r="AJ1183" t="s">
        <v>1358</v>
      </c>
      <c r="AK1183" t="s">
        <v>1358</v>
      </c>
      <c r="AL1183">
        <v>2</v>
      </c>
      <c r="AM1183" t="s">
        <v>1357</v>
      </c>
      <c r="AN1183" t="s">
        <v>1358</v>
      </c>
      <c r="AO1183" t="s">
        <v>1357</v>
      </c>
      <c r="AP1183">
        <v>2</v>
      </c>
      <c r="AQ1183" t="s">
        <v>1358</v>
      </c>
      <c r="BG1183">
        <v>15514</v>
      </c>
    </row>
    <row r="1184" spans="1:59" x14ac:dyDescent="0.2">
      <c r="F1184">
        <v>24</v>
      </c>
      <c r="G1184">
        <v>36</v>
      </c>
      <c r="H1184">
        <v>8</v>
      </c>
      <c r="I1184">
        <v>28</v>
      </c>
      <c r="M1184" t="s">
        <v>82</v>
      </c>
      <c r="AH1184">
        <v>3</v>
      </c>
      <c r="AI1184">
        <v>2</v>
      </c>
      <c r="AJ1184" t="s">
        <v>1358</v>
      </c>
      <c r="AK1184" t="s">
        <v>1357</v>
      </c>
      <c r="AL1184">
        <v>3</v>
      </c>
      <c r="AM1184" t="s">
        <v>1357</v>
      </c>
      <c r="AN1184" t="s">
        <v>1358</v>
      </c>
      <c r="AO1184" t="s">
        <v>1357</v>
      </c>
      <c r="AP1184">
        <v>2</v>
      </c>
      <c r="AQ1184" t="s">
        <v>1358</v>
      </c>
      <c r="BG1184">
        <v>12216</v>
      </c>
    </row>
    <row r="1185" spans="1:59" x14ac:dyDescent="0.2">
      <c r="F1185">
        <v>9</v>
      </c>
      <c r="G1185">
        <v>21</v>
      </c>
      <c r="H1185">
        <v>2</v>
      </c>
      <c r="I1185">
        <v>19</v>
      </c>
      <c r="M1185" t="s">
        <v>83</v>
      </c>
      <c r="N1185">
        <v>3</v>
      </c>
      <c r="O1185">
        <v>1</v>
      </c>
      <c r="P1185">
        <v>2</v>
      </c>
      <c r="Q1185">
        <v>1</v>
      </c>
      <c r="R1185">
        <v>2</v>
      </c>
      <c r="S1185">
        <v>1</v>
      </c>
      <c r="T1185">
        <v>2</v>
      </c>
      <c r="U1185">
        <v>1</v>
      </c>
      <c r="V1185">
        <v>3</v>
      </c>
      <c r="W1185">
        <v>3</v>
      </c>
      <c r="X1185">
        <v>2</v>
      </c>
      <c r="Y1185">
        <v>3</v>
      </c>
      <c r="Z1185">
        <v>1</v>
      </c>
      <c r="AA1185">
        <v>3</v>
      </c>
      <c r="AB1185">
        <v>2</v>
      </c>
      <c r="AC1185">
        <v>4</v>
      </c>
      <c r="AD1185">
        <v>2</v>
      </c>
      <c r="AE1185">
        <v>2</v>
      </c>
      <c r="AF1185">
        <v>2</v>
      </c>
      <c r="AG1185">
        <v>1</v>
      </c>
      <c r="BG1185">
        <v>10442</v>
      </c>
    </row>
    <row r="1186" spans="1:59" x14ac:dyDescent="0.2">
      <c r="F1186">
        <v>33</v>
      </c>
      <c r="G1186">
        <v>45</v>
      </c>
      <c r="H1186">
        <v>10</v>
      </c>
      <c r="I1186">
        <v>35</v>
      </c>
      <c r="M1186" t="s">
        <v>84</v>
      </c>
      <c r="N1186">
        <v>3</v>
      </c>
      <c r="O1186">
        <v>1</v>
      </c>
      <c r="P1186">
        <v>2</v>
      </c>
      <c r="Q1186">
        <v>1</v>
      </c>
      <c r="R1186">
        <v>2</v>
      </c>
      <c r="S1186">
        <v>1</v>
      </c>
      <c r="T1186">
        <v>1</v>
      </c>
      <c r="U1186">
        <v>1</v>
      </c>
      <c r="V1186">
        <v>2</v>
      </c>
      <c r="W1186">
        <v>3</v>
      </c>
      <c r="X1186">
        <v>2</v>
      </c>
      <c r="Y1186">
        <v>3</v>
      </c>
      <c r="Z1186">
        <v>1</v>
      </c>
      <c r="AA1186">
        <v>2</v>
      </c>
      <c r="AB1186">
        <v>2</v>
      </c>
      <c r="AC1186">
        <v>3</v>
      </c>
      <c r="AD1186">
        <v>3</v>
      </c>
      <c r="AE1186">
        <v>2</v>
      </c>
      <c r="AF1186">
        <v>2</v>
      </c>
      <c r="AG1186">
        <v>1</v>
      </c>
      <c r="BG1186">
        <v>8731</v>
      </c>
    </row>
    <row r="1187" spans="1:59" x14ac:dyDescent="0.2">
      <c r="F1187">
        <v>27</v>
      </c>
      <c r="G1187">
        <v>39</v>
      </c>
      <c r="H1187">
        <v>10</v>
      </c>
      <c r="I1187">
        <v>29</v>
      </c>
      <c r="BG1187">
        <v>7712</v>
      </c>
    </row>
    <row r="1188" spans="1:59" x14ac:dyDescent="0.2">
      <c r="F1188">
        <v>3</v>
      </c>
      <c r="G1188">
        <v>15</v>
      </c>
      <c r="H1188">
        <v>0</v>
      </c>
      <c r="I1188">
        <v>15</v>
      </c>
      <c r="BG1188">
        <v>7371</v>
      </c>
    </row>
    <row r="1189" spans="1:59" x14ac:dyDescent="0.2">
      <c r="F1189">
        <v>33</v>
      </c>
      <c r="G1189">
        <v>45</v>
      </c>
      <c r="H1189">
        <v>10</v>
      </c>
      <c r="I1189">
        <v>35</v>
      </c>
      <c r="BG1189">
        <v>8872</v>
      </c>
    </row>
    <row r="1190" spans="1:59" x14ac:dyDescent="0.2">
      <c r="F1190">
        <v>12</v>
      </c>
      <c r="G1190">
        <v>24</v>
      </c>
      <c r="H1190">
        <v>3</v>
      </c>
      <c r="I1190">
        <v>21</v>
      </c>
      <c r="BG1190">
        <v>6251</v>
      </c>
    </row>
    <row r="1191" spans="1:59" x14ac:dyDescent="0.2">
      <c r="F1191">
        <v>30</v>
      </c>
      <c r="G1191">
        <v>42</v>
      </c>
      <c r="H1191">
        <v>8</v>
      </c>
      <c r="I1191">
        <v>34</v>
      </c>
      <c r="BG1191">
        <v>9338</v>
      </c>
    </row>
    <row r="1192" spans="1:59" x14ac:dyDescent="0.2">
      <c r="A1192" t="s">
        <v>308</v>
      </c>
      <c r="B1192" s="1" t="s">
        <v>309</v>
      </c>
      <c r="C1192" t="s">
        <v>308</v>
      </c>
      <c r="D1192" t="s">
        <v>89</v>
      </c>
      <c r="E1192">
        <v>8</v>
      </c>
      <c r="F1192">
        <v>33</v>
      </c>
      <c r="G1192">
        <v>45</v>
      </c>
      <c r="H1192">
        <v>17</v>
      </c>
      <c r="I1192">
        <v>28</v>
      </c>
      <c r="J1192">
        <v>0.44</v>
      </c>
      <c r="K1192">
        <v>8</v>
      </c>
      <c r="L1192">
        <v>0</v>
      </c>
      <c r="M1192" t="s">
        <v>80</v>
      </c>
      <c r="AR1192">
        <v>2</v>
      </c>
      <c r="AS1192">
        <v>5</v>
      </c>
      <c r="AT1192">
        <v>0</v>
      </c>
      <c r="AU1192">
        <v>3</v>
      </c>
      <c r="AV1192">
        <v>4</v>
      </c>
      <c r="AW1192">
        <v>3</v>
      </c>
      <c r="AX1192">
        <v>4</v>
      </c>
      <c r="AY1192">
        <v>3</v>
      </c>
      <c r="AZ1192">
        <v>4</v>
      </c>
      <c r="BA1192">
        <v>2</v>
      </c>
      <c r="BB1192">
        <v>67164</v>
      </c>
      <c r="BC1192">
        <v>67175</v>
      </c>
      <c r="BD1192">
        <v>31512</v>
      </c>
      <c r="BE1192">
        <v>35482</v>
      </c>
      <c r="BF1192">
        <v>21434</v>
      </c>
      <c r="BG1192">
        <v>26288</v>
      </c>
    </row>
    <row r="1193" spans="1:59" x14ac:dyDescent="0.2">
      <c r="F1193">
        <v>30</v>
      </c>
      <c r="G1193">
        <v>42</v>
      </c>
      <c r="H1193">
        <v>15</v>
      </c>
      <c r="I1193">
        <v>27</v>
      </c>
      <c r="M1193" t="s">
        <v>81</v>
      </c>
      <c r="AH1193">
        <v>4</v>
      </c>
      <c r="AI1193">
        <v>2</v>
      </c>
      <c r="AJ1193" t="s">
        <v>1355</v>
      </c>
      <c r="AK1193" t="s">
        <v>1358</v>
      </c>
      <c r="AL1193">
        <v>4</v>
      </c>
      <c r="AM1193" t="s">
        <v>1357</v>
      </c>
      <c r="AN1193" t="s">
        <v>1358</v>
      </c>
      <c r="AO1193" t="s">
        <v>1357</v>
      </c>
      <c r="AP1193">
        <v>4</v>
      </c>
      <c r="AQ1193" t="s">
        <v>1355</v>
      </c>
      <c r="BG1193">
        <v>18468</v>
      </c>
    </row>
    <row r="1194" spans="1:59" x14ac:dyDescent="0.2">
      <c r="F1194">
        <v>12</v>
      </c>
      <c r="G1194">
        <v>24</v>
      </c>
      <c r="H1194">
        <v>4</v>
      </c>
      <c r="I1194">
        <v>20</v>
      </c>
      <c r="M1194" t="s">
        <v>82</v>
      </c>
      <c r="AH1194">
        <v>4</v>
      </c>
      <c r="AI1194">
        <v>3</v>
      </c>
      <c r="AJ1194" t="s">
        <v>1355</v>
      </c>
      <c r="AK1194" t="s">
        <v>1358</v>
      </c>
      <c r="AL1194">
        <v>4</v>
      </c>
      <c r="AM1194" t="s">
        <v>1357</v>
      </c>
      <c r="AN1194" t="s">
        <v>1358</v>
      </c>
      <c r="AO1194" t="s">
        <v>1357</v>
      </c>
      <c r="AP1194">
        <v>4</v>
      </c>
      <c r="AQ1194" t="s">
        <v>1355</v>
      </c>
      <c r="BG1194">
        <v>26648</v>
      </c>
    </row>
    <row r="1195" spans="1:59" x14ac:dyDescent="0.2">
      <c r="F1195">
        <v>3</v>
      </c>
      <c r="G1195">
        <v>15</v>
      </c>
      <c r="H1195">
        <v>1</v>
      </c>
      <c r="I1195">
        <v>14</v>
      </c>
      <c r="M1195" t="s">
        <v>83</v>
      </c>
      <c r="N1195">
        <v>4</v>
      </c>
      <c r="O1195">
        <v>1</v>
      </c>
      <c r="P1195">
        <v>2</v>
      </c>
      <c r="Q1195">
        <v>1</v>
      </c>
      <c r="R1195">
        <v>3</v>
      </c>
      <c r="S1195">
        <v>1</v>
      </c>
      <c r="T1195">
        <v>2</v>
      </c>
      <c r="U1195">
        <v>1</v>
      </c>
      <c r="V1195">
        <v>4</v>
      </c>
      <c r="W1195">
        <v>4</v>
      </c>
      <c r="X1195">
        <v>2</v>
      </c>
      <c r="Y1195">
        <v>4</v>
      </c>
      <c r="Z1195">
        <v>1</v>
      </c>
      <c r="AA1195">
        <v>4</v>
      </c>
      <c r="AB1195">
        <v>3</v>
      </c>
      <c r="AC1195">
        <v>4</v>
      </c>
      <c r="AD1195">
        <v>4</v>
      </c>
      <c r="AE1195">
        <v>3</v>
      </c>
      <c r="AF1195">
        <v>3</v>
      </c>
      <c r="AG1195">
        <v>2</v>
      </c>
      <c r="BG1195">
        <v>10717</v>
      </c>
    </row>
    <row r="1196" spans="1:59" x14ac:dyDescent="0.2">
      <c r="F1196">
        <v>27</v>
      </c>
      <c r="G1196">
        <v>39</v>
      </c>
      <c r="H1196">
        <v>18</v>
      </c>
      <c r="I1196">
        <v>21</v>
      </c>
      <c r="M1196" t="s">
        <v>84</v>
      </c>
      <c r="N1196">
        <v>4</v>
      </c>
      <c r="O1196">
        <v>1</v>
      </c>
      <c r="P1196">
        <v>3</v>
      </c>
      <c r="Q1196">
        <v>1</v>
      </c>
      <c r="R1196">
        <v>3</v>
      </c>
      <c r="S1196">
        <v>1</v>
      </c>
      <c r="T1196">
        <v>2</v>
      </c>
      <c r="U1196">
        <v>1</v>
      </c>
      <c r="V1196">
        <v>4</v>
      </c>
      <c r="W1196">
        <v>3</v>
      </c>
      <c r="X1196">
        <v>3</v>
      </c>
      <c r="Y1196">
        <v>4</v>
      </c>
      <c r="Z1196">
        <v>1</v>
      </c>
      <c r="AA1196">
        <v>3</v>
      </c>
      <c r="AB1196">
        <v>3</v>
      </c>
      <c r="AC1196">
        <v>4</v>
      </c>
      <c r="AD1196">
        <v>4</v>
      </c>
      <c r="AE1196">
        <v>3</v>
      </c>
      <c r="AF1196">
        <v>3</v>
      </c>
      <c r="AG1196">
        <v>2</v>
      </c>
      <c r="BG1196">
        <v>30783</v>
      </c>
    </row>
    <row r="1197" spans="1:59" x14ac:dyDescent="0.2">
      <c r="F1197">
        <v>33</v>
      </c>
      <c r="G1197">
        <v>45</v>
      </c>
      <c r="H1197">
        <v>22</v>
      </c>
      <c r="I1197">
        <v>23</v>
      </c>
      <c r="BG1197">
        <v>20089</v>
      </c>
    </row>
    <row r="1198" spans="1:59" x14ac:dyDescent="0.2">
      <c r="F1198">
        <v>36</v>
      </c>
      <c r="G1198">
        <v>48</v>
      </c>
      <c r="H1198">
        <v>24</v>
      </c>
      <c r="I1198">
        <v>24</v>
      </c>
      <c r="BG1198">
        <v>6965</v>
      </c>
    </row>
    <row r="1199" spans="1:59" x14ac:dyDescent="0.2">
      <c r="F1199">
        <v>33</v>
      </c>
      <c r="G1199">
        <v>45</v>
      </c>
      <c r="H1199">
        <v>22</v>
      </c>
      <c r="I1199">
        <v>23</v>
      </c>
      <c r="BG1199">
        <v>9155</v>
      </c>
    </row>
    <row r="1200" spans="1:59" x14ac:dyDescent="0.2">
      <c r="F1200">
        <v>24</v>
      </c>
      <c r="G1200">
        <v>36</v>
      </c>
      <c r="H1200">
        <v>16</v>
      </c>
      <c r="I1200">
        <v>20</v>
      </c>
      <c r="BG1200">
        <v>9766</v>
      </c>
    </row>
    <row r="1201" spans="1:69" x14ac:dyDescent="0.2">
      <c r="F1201">
        <v>9</v>
      </c>
      <c r="G1201">
        <v>21</v>
      </c>
      <c r="H1201">
        <v>3</v>
      </c>
      <c r="I1201">
        <v>18</v>
      </c>
      <c r="BG1201">
        <v>5417</v>
      </c>
    </row>
    <row r="1202" spans="1:69" x14ac:dyDescent="0.2">
      <c r="A1202" t="s">
        <v>310</v>
      </c>
      <c r="B1202" s="1" t="s">
        <v>311</v>
      </c>
      <c r="C1202" t="s">
        <v>310</v>
      </c>
      <c r="D1202" t="s">
        <v>79</v>
      </c>
      <c r="E1202">
        <v>2</v>
      </c>
      <c r="F1202">
        <v>12</v>
      </c>
      <c r="G1202">
        <v>24</v>
      </c>
      <c r="I1202">
        <v>24</v>
      </c>
      <c r="J1202">
        <v>0.72</v>
      </c>
      <c r="K1202">
        <v>8</v>
      </c>
      <c r="L1202">
        <v>6</v>
      </c>
      <c r="M1202" t="s">
        <v>80</v>
      </c>
      <c r="AR1202">
        <v>3</v>
      </c>
      <c r="AS1202">
        <v>2</v>
      </c>
      <c r="AT1202">
        <v>3</v>
      </c>
      <c r="AU1202">
        <v>4</v>
      </c>
      <c r="AV1202">
        <v>3</v>
      </c>
      <c r="AW1202">
        <v>4</v>
      </c>
      <c r="AX1202">
        <v>4</v>
      </c>
      <c r="AY1202">
        <v>2</v>
      </c>
      <c r="AZ1202">
        <v>4</v>
      </c>
      <c r="BA1202">
        <v>4</v>
      </c>
      <c r="BB1202">
        <v>43105</v>
      </c>
      <c r="BC1202">
        <v>59502</v>
      </c>
      <c r="BD1202">
        <v>23410</v>
      </c>
      <c r="BE1202">
        <v>91990</v>
      </c>
      <c r="BF1202">
        <v>28779</v>
      </c>
      <c r="BH1202">
        <v>57060</v>
      </c>
      <c r="BI1202">
        <v>38661</v>
      </c>
      <c r="BJ1202">
        <v>7706</v>
      </c>
      <c r="BK1202">
        <v>8355</v>
      </c>
      <c r="BL1202">
        <v>6714</v>
      </c>
      <c r="BM1202">
        <v>8096</v>
      </c>
      <c r="BN1202">
        <v>5494</v>
      </c>
      <c r="BO1202">
        <v>7507</v>
      </c>
      <c r="BP1202">
        <v>5541</v>
      </c>
      <c r="BQ1202">
        <v>59</v>
      </c>
    </row>
    <row r="1203" spans="1:69" x14ac:dyDescent="0.2">
      <c r="F1203">
        <v>33</v>
      </c>
      <c r="G1203">
        <v>45</v>
      </c>
      <c r="I1203">
        <v>45</v>
      </c>
      <c r="M1203" t="s">
        <v>81</v>
      </c>
      <c r="AH1203">
        <v>2</v>
      </c>
      <c r="AI1203">
        <v>2</v>
      </c>
      <c r="AJ1203" t="s">
        <v>1357</v>
      </c>
      <c r="AK1203" t="s">
        <v>1357</v>
      </c>
      <c r="AL1203">
        <v>2</v>
      </c>
      <c r="AM1203" t="s">
        <v>1357</v>
      </c>
      <c r="AN1203" t="s">
        <v>1357</v>
      </c>
      <c r="AO1203" t="s">
        <v>1357</v>
      </c>
      <c r="AP1203">
        <v>2</v>
      </c>
      <c r="AQ1203" t="s">
        <v>1358</v>
      </c>
    </row>
    <row r="1204" spans="1:69" x14ac:dyDescent="0.2">
      <c r="F1204">
        <v>30</v>
      </c>
      <c r="G1204">
        <v>42</v>
      </c>
      <c r="I1204">
        <v>42</v>
      </c>
      <c r="M1204" t="s">
        <v>82</v>
      </c>
      <c r="AH1204">
        <v>1</v>
      </c>
      <c r="AI1204">
        <v>1</v>
      </c>
      <c r="AJ1204" t="s">
        <v>1357</v>
      </c>
      <c r="AK1204" t="s">
        <v>1357</v>
      </c>
      <c r="AL1204">
        <v>2</v>
      </c>
      <c r="AM1204" t="s">
        <v>1357</v>
      </c>
      <c r="AN1204" t="s">
        <v>1357</v>
      </c>
      <c r="AO1204" t="s">
        <v>1357</v>
      </c>
      <c r="AP1204">
        <v>1</v>
      </c>
      <c r="AQ1204" t="s">
        <v>1357</v>
      </c>
    </row>
    <row r="1205" spans="1:69" x14ac:dyDescent="0.2">
      <c r="F1205">
        <v>27</v>
      </c>
      <c r="G1205">
        <v>39</v>
      </c>
      <c r="I1205">
        <v>39</v>
      </c>
      <c r="M1205" t="s">
        <v>83</v>
      </c>
      <c r="N1205">
        <v>2</v>
      </c>
      <c r="O1205">
        <v>1</v>
      </c>
      <c r="P1205">
        <v>3</v>
      </c>
      <c r="Q1205">
        <v>1</v>
      </c>
      <c r="R1205">
        <v>2</v>
      </c>
      <c r="S1205">
        <v>1</v>
      </c>
      <c r="T1205">
        <v>1</v>
      </c>
      <c r="U1205">
        <v>1</v>
      </c>
      <c r="V1205">
        <v>3</v>
      </c>
      <c r="W1205">
        <v>3</v>
      </c>
      <c r="X1205">
        <v>1</v>
      </c>
      <c r="Y1205">
        <v>3</v>
      </c>
      <c r="Z1205">
        <v>1</v>
      </c>
      <c r="AA1205">
        <v>3</v>
      </c>
      <c r="AB1205">
        <v>2</v>
      </c>
      <c r="AC1205">
        <v>4</v>
      </c>
      <c r="AD1205">
        <v>3</v>
      </c>
      <c r="AE1205">
        <v>1</v>
      </c>
      <c r="AF1205">
        <v>2</v>
      </c>
      <c r="AG1205">
        <v>1</v>
      </c>
    </row>
    <row r="1206" spans="1:69" x14ac:dyDescent="0.2">
      <c r="F1206">
        <v>3</v>
      </c>
      <c r="G1206">
        <v>15</v>
      </c>
      <c r="I1206">
        <v>15</v>
      </c>
      <c r="M1206" t="s">
        <v>84</v>
      </c>
      <c r="N1206">
        <v>4</v>
      </c>
      <c r="O1206">
        <v>1</v>
      </c>
      <c r="P1206">
        <v>4</v>
      </c>
      <c r="Q1206">
        <v>1</v>
      </c>
      <c r="R1206">
        <v>2</v>
      </c>
      <c r="S1206">
        <v>1</v>
      </c>
      <c r="T1206">
        <v>1</v>
      </c>
      <c r="U1206">
        <v>1</v>
      </c>
      <c r="V1206">
        <v>3</v>
      </c>
      <c r="W1206">
        <v>2</v>
      </c>
      <c r="X1206">
        <v>1</v>
      </c>
      <c r="Y1206">
        <v>5</v>
      </c>
      <c r="Z1206">
        <v>1</v>
      </c>
      <c r="AA1206">
        <v>3</v>
      </c>
      <c r="AB1206">
        <v>1</v>
      </c>
      <c r="AC1206">
        <v>4</v>
      </c>
      <c r="AD1206">
        <v>1</v>
      </c>
      <c r="AE1206">
        <v>1</v>
      </c>
      <c r="AF1206">
        <v>3</v>
      </c>
      <c r="AG1206">
        <v>1</v>
      </c>
    </row>
    <row r="1207" spans="1:69" x14ac:dyDescent="0.2">
      <c r="F1207">
        <v>33</v>
      </c>
      <c r="G1207">
        <v>45</v>
      </c>
      <c r="I1207">
        <v>45</v>
      </c>
    </row>
    <row r="1208" spans="1:69" x14ac:dyDescent="0.2">
      <c r="F1208">
        <v>24</v>
      </c>
      <c r="G1208">
        <v>36</v>
      </c>
      <c r="I1208">
        <v>36</v>
      </c>
    </row>
    <row r="1209" spans="1:69" x14ac:dyDescent="0.2">
      <c r="F1209">
        <v>9</v>
      </c>
      <c r="G1209">
        <v>21</v>
      </c>
      <c r="I1209">
        <v>21</v>
      </c>
    </row>
    <row r="1210" spans="1:69" x14ac:dyDescent="0.2">
      <c r="F1210">
        <v>36</v>
      </c>
      <c r="G1210">
        <v>48</v>
      </c>
      <c r="I1210">
        <v>48</v>
      </c>
    </row>
    <row r="1211" spans="1:69" x14ac:dyDescent="0.2">
      <c r="F1211">
        <v>33</v>
      </c>
      <c r="G1211">
        <v>45</v>
      </c>
      <c r="I1211">
        <v>45</v>
      </c>
    </row>
    <row r="1212" spans="1:69" x14ac:dyDescent="0.2">
      <c r="A1212" t="s">
        <v>312</v>
      </c>
      <c r="B1212" s="1" t="s">
        <v>313</v>
      </c>
      <c r="C1212" t="s">
        <v>312</v>
      </c>
      <c r="D1212" t="s">
        <v>79</v>
      </c>
      <c r="E1212">
        <v>0</v>
      </c>
      <c r="F1212">
        <v>36</v>
      </c>
      <c r="G1212">
        <v>48</v>
      </c>
      <c r="I1212">
        <v>48</v>
      </c>
      <c r="J1212">
        <v>0.72</v>
      </c>
      <c r="K1212">
        <v>8</v>
      </c>
      <c r="L1212">
        <v>8</v>
      </c>
      <c r="M1212" t="s">
        <v>80</v>
      </c>
      <c r="AR1212">
        <v>4</v>
      </c>
      <c r="AS1212">
        <v>4</v>
      </c>
      <c r="AT1212">
        <v>-1</v>
      </c>
      <c r="AU1212">
        <v>3</v>
      </c>
      <c r="AV1212">
        <v>3</v>
      </c>
      <c r="AW1212">
        <v>1</v>
      </c>
      <c r="AX1212">
        <v>0</v>
      </c>
      <c r="AY1212">
        <v>2</v>
      </c>
      <c r="AZ1212">
        <v>2</v>
      </c>
      <c r="BA1212">
        <v>3</v>
      </c>
      <c r="BB1212">
        <v>101758</v>
      </c>
      <c r="BC1212">
        <v>69599</v>
      </c>
      <c r="BD1212">
        <v>57944</v>
      </c>
      <c r="BE1212">
        <v>75170</v>
      </c>
      <c r="BF1212">
        <v>40183</v>
      </c>
      <c r="BH1212">
        <v>12854</v>
      </c>
      <c r="BI1212">
        <v>5702</v>
      </c>
      <c r="BJ1212">
        <v>2688</v>
      </c>
      <c r="BK1212">
        <v>4020</v>
      </c>
      <c r="BL1212">
        <v>2887</v>
      </c>
      <c r="BM1212">
        <v>1968</v>
      </c>
      <c r="BN1212">
        <v>5004</v>
      </c>
      <c r="BO1212">
        <v>2602</v>
      </c>
      <c r="BP1212">
        <v>2352</v>
      </c>
      <c r="BQ1212">
        <v>2368</v>
      </c>
    </row>
    <row r="1213" spans="1:69" x14ac:dyDescent="0.2">
      <c r="F1213">
        <v>33</v>
      </c>
      <c r="G1213">
        <v>45</v>
      </c>
      <c r="I1213">
        <v>45</v>
      </c>
      <c r="M1213" t="s">
        <v>81</v>
      </c>
      <c r="AH1213">
        <v>3</v>
      </c>
      <c r="AI1213">
        <v>3</v>
      </c>
      <c r="AJ1213" t="s">
        <v>1357</v>
      </c>
      <c r="AK1213" t="s">
        <v>1357</v>
      </c>
      <c r="AL1213">
        <v>3</v>
      </c>
      <c r="AM1213" t="s">
        <v>1357</v>
      </c>
      <c r="AN1213" t="s">
        <v>1357</v>
      </c>
      <c r="AO1213" t="s">
        <v>1357</v>
      </c>
      <c r="AP1213">
        <v>3</v>
      </c>
      <c r="AQ1213" t="s">
        <v>1357</v>
      </c>
    </row>
    <row r="1214" spans="1:69" x14ac:dyDescent="0.2">
      <c r="F1214">
        <v>24</v>
      </c>
      <c r="G1214">
        <v>36</v>
      </c>
      <c r="I1214">
        <v>36</v>
      </c>
      <c r="M1214" t="s">
        <v>82</v>
      </c>
      <c r="AH1214">
        <v>4</v>
      </c>
      <c r="AI1214">
        <v>3</v>
      </c>
      <c r="AJ1214" t="s">
        <v>1357</v>
      </c>
      <c r="AK1214" t="s">
        <v>1357</v>
      </c>
      <c r="AL1214">
        <v>4</v>
      </c>
      <c r="AM1214" t="s">
        <v>1357</v>
      </c>
      <c r="AN1214" t="s">
        <v>1357</v>
      </c>
      <c r="AO1214" t="s">
        <v>1358</v>
      </c>
      <c r="AP1214">
        <v>3</v>
      </c>
      <c r="AQ1214" t="s">
        <v>1358</v>
      </c>
    </row>
    <row r="1215" spans="1:69" x14ac:dyDescent="0.2">
      <c r="F1215">
        <v>9</v>
      </c>
      <c r="G1215">
        <v>21</v>
      </c>
      <c r="I1215">
        <v>21</v>
      </c>
      <c r="M1215" t="s">
        <v>83</v>
      </c>
      <c r="N1215">
        <v>2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2</v>
      </c>
      <c r="Z1215">
        <v>1</v>
      </c>
      <c r="AA1215">
        <v>1</v>
      </c>
      <c r="AB1215">
        <v>1</v>
      </c>
      <c r="AC1215">
        <v>2</v>
      </c>
      <c r="AD1215">
        <v>2</v>
      </c>
      <c r="AE1215">
        <v>1</v>
      </c>
      <c r="AF1215">
        <v>1</v>
      </c>
      <c r="AG1215">
        <v>1</v>
      </c>
    </row>
    <row r="1216" spans="1:69" x14ac:dyDescent="0.2">
      <c r="F1216">
        <v>33</v>
      </c>
      <c r="G1216">
        <v>45</v>
      </c>
      <c r="I1216">
        <v>45</v>
      </c>
      <c r="M1216" t="s">
        <v>84</v>
      </c>
      <c r="N1216">
        <v>3</v>
      </c>
      <c r="O1216">
        <v>2</v>
      </c>
      <c r="P1216">
        <v>3</v>
      </c>
      <c r="Q1216">
        <v>1</v>
      </c>
      <c r="R1216">
        <v>2</v>
      </c>
      <c r="S1216">
        <v>3</v>
      </c>
      <c r="T1216">
        <v>1</v>
      </c>
      <c r="U1216">
        <v>1</v>
      </c>
      <c r="V1216">
        <v>3</v>
      </c>
      <c r="W1216">
        <v>2</v>
      </c>
      <c r="X1216">
        <v>1</v>
      </c>
      <c r="Y1216">
        <v>3</v>
      </c>
      <c r="Z1216">
        <v>2</v>
      </c>
      <c r="AA1216">
        <v>3</v>
      </c>
      <c r="AB1216">
        <v>2</v>
      </c>
      <c r="AC1216">
        <v>2</v>
      </c>
      <c r="AD1216">
        <v>3</v>
      </c>
      <c r="AE1216">
        <v>2</v>
      </c>
      <c r="AF1216">
        <v>2</v>
      </c>
      <c r="AG1216">
        <v>1</v>
      </c>
    </row>
    <row r="1217" spans="1:69" x14ac:dyDescent="0.2">
      <c r="F1217">
        <v>27</v>
      </c>
      <c r="G1217">
        <v>39</v>
      </c>
      <c r="I1217">
        <v>39</v>
      </c>
    </row>
    <row r="1218" spans="1:69" x14ac:dyDescent="0.2">
      <c r="F1218">
        <v>3</v>
      </c>
      <c r="G1218">
        <v>15</v>
      </c>
      <c r="I1218">
        <v>15</v>
      </c>
    </row>
    <row r="1219" spans="1:69" x14ac:dyDescent="0.2">
      <c r="F1219">
        <v>33</v>
      </c>
      <c r="G1219">
        <v>45</v>
      </c>
      <c r="I1219">
        <v>45</v>
      </c>
    </row>
    <row r="1220" spans="1:69" x14ac:dyDescent="0.2">
      <c r="F1220">
        <v>12</v>
      </c>
      <c r="G1220">
        <v>24</v>
      </c>
      <c r="I1220">
        <v>24</v>
      </c>
    </row>
    <row r="1221" spans="1:69" x14ac:dyDescent="0.2">
      <c r="F1221">
        <v>30</v>
      </c>
      <c r="G1221">
        <v>42</v>
      </c>
      <c r="I1221">
        <v>42</v>
      </c>
    </row>
    <row r="1222" spans="1:69" x14ac:dyDescent="0.2">
      <c r="A1222" t="s">
        <v>314</v>
      </c>
      <c r="B1222" s="1" t="s">
        <v>315</v>
      </c>
      <c r="C1222" t="s">
        <v>314</v>
      </c>
      <c r="D1222" t="s">
        <v>89</v>
      </c>
      <c r="E1222">
        <v>10</v>
      </c>
      <c r="F1222">
        <v>12</v>
      </c>
      <c r="G1222">
        <v>24</v>
      </c>
      <c r="H1222">
        <v>8</v>
      </c>
      <c r="I1222">
        <v>16</v>
      </c>
      <c r="J1222">
        <v>0.5</v>
      </c>
      <c r="K1222">
        <v>8</v>
      </c>
      <c r="L1222">
        <v>-2</v>
      </c>
      <c r="M1222" t="s">
        <v>80</v>
      </c>
      <c r="AR1222">
        <v>0</v>
      </c>
      <c r="AS1222">
        <v>3</v>
      </c>
      <c r="AT1222">
        <v>2</v>
      </c>
      <c r="AU1222">
        <v>4</v>
      </c>
      <c r="AV1222">
        <v>4</v>
      </c>
      <c r="AW1222">
        <v>2</v>
      </c>
      <c r="AX1222">
        <v>4</v>
      </c>
      <c r="AY1222">
        <v>1</v>
      </c>
      <c r="AZ1222">
        <v>3</v>
      </c>
      <c r="BA1222">
        <v>3</v>
      </c>
      <c r="BB1222">
        <v>32064</v>
      </c>
      <c r="BC1222">
        <v>55715</v>
      </c>
      <c r="BD1222">
        <v>20117</v>
      </c>
      <c r="BE1222">
        <v>39818</v>
      </c>
      <c r="BF1222">
        <v>20029</v>
      </c>
      <c r="BG1222">
        <v>29982</v>
      </c>
    </row>
    <row r="1223" spans="1:69" x14ac:dyDescent="0.2">
      <c r="F1223">
        <v>33</v>
      </c>
      <c r="G1223">
        <v>45</v>
      </c>
      <c r="H1223">
        <v>15</v>
      </c>
      <c r="I1223">
        <v>30</v>
      </c>
      <c r="M1223" t="s">
        <v>81</v>
      </c>
      <c r="AH1223">
        <v>2</v>
      </c>
      <c r="AI1223">
        <v>2</v>
      </c>
      <c r="AJ1223" t="s">
        <v>1358</v>
      </c>
      <c r="AK1223" t="s">
        <v>1358</v>
      </c>
      <c r="AL1223">
        <v>2</v>
      </c>
      <c r="AM1223" t="s">
        <v>1357</v>
      </c>
      <c r="AN1223" t="s">
        <v>1357</v>
      </c>
      <c r="AO1223" t="s">
        <v>1357</v>
      </c>
      <c r="AP1223">
        <v>1</v>
      </c>
      <c r="AQ1223" t="s">
        <v>1357</v>
      </c>
      <c r="BG1223">
        <v>16722</v>
      </c>
    </row>
    <row r="1224" spans="1:69" x14ac:dyDescent="0.2">
      <c r="F1224">
        <v>30</v>
      </c>
      <c r="G1224">
        <v>42</v>
      </c>
      <c r="H1224">
        <v>12</v>
      </c>
      <c r="I1224">
        <v>30</v>
      </c>
      <c r="M1224" t="s">
        <v>82</v>
      </c>
      <c r="AH1224">
        <v>2</v>
      </c>
      <c r="AI1224">
        <v>2</v>
      </c>
      <c r="AJ1224" t="s">
        <v>1358</v>
      </c>
      <c r="AK1224" t="s">
        <v>1357</v>
      </c>
      <c r="AL1224">
        <v>2</v>
      </c>
      <c r="AM1224" t="s">
        <v>1357</v>
      </c>
      <c r="AN1224" t="s">
        <v>1357</v>
      </c>
      <c r="AO1224" t="s">
        <v>1355</v>
      </c>
      <c r="AP1224">
        <v>3</v>
      </c>
      <c r="AQ1224" t="s">
        <v>1357</v>
      </c>
      <c r="BG1224">
        <v>5928</v>
      </c>
    </row>
    <row r="1225" spans="1:69" x14ac:dyDescent="0.2">
      <c r="F1225">
        <v>27</v>
      </c>
      <c r="G1225">
        <v>39</v>
      </c>
      <c r="H1225">
        <v>9</v>
      </c>
      <c r="I1225">
        <v>30</v>
      </c>
      <c r="M1225" t="s">
        <v>83</v>
      </c>
      <c r="N1225">
        <v>4</v>
      </c>
      <c r="O1225">
        <v>1</v>
      </c>
      <c r="P1225">
        <v>3</v>
      </c>
      <c r="Q1225">
        <v>1</v>
      </c>
      <c r="R1225">
        <v>4</v>
      </c>
      <c r="S1225">
        <v>1</v>
      </c>
      <c r="T1225">
        <v>1</v>
      </c>
      <c r="U1225">
        <v>1</v>
      </c>
      <c r="V1225">
        <v>3</v>
      </c>
      <c r="W1225">
        <v>3</v>
      </c>
      <c r="X1225">
        <v>2</v>
      </c>
      <c r="Y1225">
        <v>2</v>
      </c>
      <c r="Z1225">
        <v>1</v>
      </c>
      <c r="AA1225">
        <v>3</v>
      </c>
      <c r="AB1225">
        <v>1</v>
      </c>
      <c r="AC1225">
        <v>2</v>
      </c>
      <c r="AD1225">
        <v>3</v>
      </c>
      <c r="AE1225">
        <v>2</v>
      </c>
      <c r="AF1225">
        <v>3</v>
      </c>
      <c r="AG1225">
        <v>1</v>
      </c>
      <c r="BG1225">
        <v>7442</v>
      </c>
    </row>
    <row r="1226" spans="1:69" x14ac:dyDescent="0.2">
      <c r="F1226">
        <v>3</v>
      </c>
      <c r="G1226">
        <v>15</v>
      </c>
      <c r="H1226">
        <v>2</v>
      </c>
      <c r="I1226">
        <v>13</v>
      </c>
      <c r="M1226" t="s">
        <v>84</v>
      </c>
      <c r="N1226">
        <v>4</v>
      </c>
      <c r="O1226">
        <v>1</v>
      </c>
      <c r="P1226">
        <v>3</v>
      </c>
      <c r="Q1226">
        <v>1</v>
      </c>
      <c r="R1226">
        <v>3</v>
      </c>
      <c r="S1226">
        <v>1</v>
      </c>
      <c r="T1226">
        <v>1</v>
      </c>
      <c r="U1226">
        <v>1</v>
      </c>
      <c r="V1226">
        <v>3</v>
      </c>
      <c r="W1226">
        <v>3</v>
      </c>
      <c r="X1226">
        <v>2</v>
      </c>
      <c r="Y1226">
        <v>3</v>
      </c>
      <c r="Z1226">
        <v>1</v>
      </c>
      <c r="AA1226">
        <v>3</v>
      </c>
      <c r="AB1226">
        <v>3</v>
      </c>
      <c r="AC1226">
        <v>3</v>
      </c>
      <c r="AD1226">
        <v>3</v>
      </c>
      <c r="AE1226">
        <v>2</v>
      </c>
      <c r="AF1226">
        <v>3</v>
      </c>
      <c r="AG1226">
        <v>1</v>
      </c>
      <c r="BG1226">
        <v>5049</v>
      </c>
    </row>
    <row r="1227" spans="1:69" x14ac:dyDescent="0.2">
      <c r="F1227">
        <v>33</v>
      </c>
      <c r="G1227">
        <v>45</v>
      </c>
      <c r="H1227">
        <v>15</v>
      </c>
      <c r="I1227">
        <v>30</v>
      </c>
      <c r="BG1227">
        <v>3814</v>
      </c>
    </row>
    <row r="1228" spans="1:69" x14ac:dyDescent="0.2">
      <c r="F1228">
        <v>24</v>
      </c>
      <c r="G1228">
        <v>36</v>
      </c>
      <c r="H1228">
        <v>12</v>
      </c>
      <c r="I1228">
        <v>24</v>
      </c>
      <c r="BG1228">
        <v>3515</v>
      </c>
    </row>
    <row r="1229" spans="1:69" x14ac:dyDescent="0.2">
      <c r="F1229">
        <v>9</v>
      </c>
      <c r="G1229">
        <v>21</v>
      </c>
      <c r="H1229">
        <v>6</v>
      </c>
      <c r="I1229">
        <v>15</v>
      </c>
      <c r="BG1229">
        <v>6077</v>
      </c>
    </row>
    <row r="1230" spans="1:69" x14ac:dyDescent="0.2">
      <c r="F1230">
        <v>36</v>
      </c>
      <c r="G1230">
        <v>48</v>
      </c>
      <c r="H1230">
        <v>18</v>
      </c>
      <c r="I1230">
        <v>30</v>
      </c>
      <c r="BG1230">
        <v>5716</v>
      </c>
    </row>
    <row r="1231" spans="1:69" x14ac:dyDescent="0.2">
      <c r="F1231">
        <v>33</v>
      </c>
      <c r="G1231">
        <v>45</v>
      </c>
      <c r="H1231">
        <v>15</v>
      </c>
      <c r="I1231">
        <v>30</v>
      </c>
      <c r="BG1231">
        <v>3001</v>
      </c>
    </row>
    <row r="1232" spans="1:69" x14ac:dyDescent="0.2">
      <c r="A1232" t="s">
        <v>316</v>
      </c>
      <c r="B1232" s="1" t="s">
        <v>317</v>
      </c>
      <c r="C1232" t="s">
        <v>316</v>
      </c>
      <c r="D1232" t="s">
        <v>79</v>
      </c>
      <c r="E1232">
        <v>6</v>
      </c>
      <c r="F1232">
        <v>36</v>
      </c>
      <c r="G1232">
        <v>48</v>
      </c>
      <c r="I1232">
        <v>48</v>
      </c>
      <c r="J1232">
        <v>0.72</v>
      </c>
      <c r="K1232">
        <v>8</v>
      </c>
      <c r="L1232">
        <v>2</v>
      </c>
      <c r="M1232" t="s">
        <v>80</v>
      </c>
      <c r="AR1232">
        <v>5</v>
      </c>
      <c r="AS1232">
        <v>5</v>
      </c>
      <c r="AT1232">
        <v>1</v>
      </c>
      <c r="AU1232">
        <v>1</v>
      </c>
      <c r="AV1232">
        <v>3</v>
      </c>
      <c r="AW1232">
        <v>5</v>
      </c>
      <c r="AX1232">
        <v>5</v>
      </c>
      <c r="AY1232">
        <v>4</v>
      </c>
      <c r="AZ1232">
        <v>4</v>
      </c>
      <c r="BA1232">
        <v>2</v>
      </c>
      <c r="BB1232">
        <v>39971</v>
      </c>
      <c r="BC1232">
        <v>146590</v>
      </c>
      <c r="BD1232">
        <v>36017</v>
      </c>
      <c r="BE1232">
        <v>51560</v>
      </c>
      <c r="BF1232">
        <v>27986</v>
      </c>
      <c r="BH1232">
        <v>5026</v>
      </c>
      <c r="BI1232">
        <v>2185</v>
      </c>
      <c r="BJ1232">
        <v>2233</v>
      </c>
      <c r="BK1232">
        <v>1815</v>
      </c>
      <c r="BL1232">
        <v>2213</v>
      </c>
      <c r="BM1232">
        <v>1817</v>
      </c>
      <c r="BN1232">
        <v>1996</v>
      </c>
      <c r="BO1232">
        <v>2118</v>
      </c>
      <c r="BP1232">
        <v>1706</v>
      </c>
      <c r="BQ1232">
        <v>1972</v>
      </c>
    </row>
    <row r="1233" spans="1:69" x14ac:dyDescent="0.2">
      <c r="F1233">
        <v>33</v>
      </c>
      <c r="G1233">
        <v>45</v>
      </c>
      <c r="I1233">
        <v>45</v>
      </c>
      <c r="M1233" t="s">
        <v>81</v>
      </c>
      <c r="AH1233">
        <v>2</v>
      </c>
      <c r="AI1233">
        <v>1</v>
      </c>
      <c r="AJ1233" t="s">
        <v>1358</v>
      </c>
      <c r="AK1233" t="s">
        <v>1357</v>
      </c>
      <c r="AL1233">
        <v>2</v>
      </c>
      <c r="AM1233" t="s">
        <v>1357</v>
      </c>
      <c r="AN1233" t="s">
        <v>1358</v>
      </c>
      <c r="AO1233" t="s">
        <v>1357</v>
      </c>
      <c r="AP1233">
        <v>2</v>
      </c>
      <c r="AQ1233" t="s">
        <v>1358</v>
      </c>
    </row>
    <row r="1234" spans="1:69" x14ac:dyDescent="0.2">
      <c r="F1234">
        <v>24</v>
      </c>
      <c r="G1234">
        <v>36</v>
      </c>
      <c r="I1234">
        <v>36</v>
      </c>
      <c r="M1234" t="s">
        <v>82</v>
      </c>
      <c r="AH1234">
        <v>1</v>
      </c>
      <c r="AI1234">
        <v>1</v>
      </c>
      <c r="AJ1234" t="s">
        <v>1357</v>
      </c>
      <c r="AK1234" t="s">
        <v>1357</v>
      </c>
      <c r="AL1234">
        <v>1</v>
      </c>
      <c r="AM1234" t="s">
        <v>1357</v>
      </c>
      <c r="AN1234" t="s">
        <v>1358</v>
      </c>
      <c r="AO1234" t="s">
        <v>1357</v>
      </c>
      <c r="AP1234">
        <v>2</v>
      </c>
      <c r="AQ1234" t="s">
        <v>1355</v>
      </c>
    </row>
    <row r="1235" spans="1:69" x14ac:dyDescent="0.2">
      <c r="F1235">
        <v>9</v>
      </c>
      <c r="G1235">
        <v>21</v>
      </c>
      <c r="I1235">
        <v>21</v>
      </c>
      <c r="M1235" t="s">
        <v>83</v>
      </c>
      <c r="N1235">
        <v>4</v>
      </c>
      <c r="O1235">
        <v>1</v>
      </c>
      <c r="P1235">
        <v>3</v>
      </c>
      <c r="Q1235">
        <v>1</v>
      </c>
      <c r="R1235">
        <v>3</v>
      </c>
      <c r="S1235">
        <v>2</v>
      </c>
      <c r="T1235">
        <v>1</v>
      </c>
      <c r="U1235">
        <v>1</v>
      </c>
      <c r="V1235">
        <v>3</v>
      </c>
      <c r="W1235">
        <v>4</v>
      </c>
      <c r="X1235">
        <v>1</v>
      </c>
      <c r="Y1235">
        <v>3</v>
      </c>
      <c r="Z1235">
        <v>1</v>
      </c>
      <c r="AA1235">
        <v>4</v>
      </c>
      <c r="AB1235">
        <v>4</v>
      </c>
      <c r="AC1235">
        <v>4</v>
      </c>
      <c r="AD1235">
        <v>4</v>
      </c>
      <c r="AE1235">
        <v>2</v>
      </c>
      <c r="AF1235">
        <v>4</v>
      </c>
      <c r="AG1235">
        <v>1</v>
      </c>
    </row>
    <row r="1236" spans="1:69" x14ac:dyDescent="0.2">
      <c r="F1236">
        <v>33</v>
      </c>
      <c r="G1236">
        <v>45</v>
      </c>
      <c r="I1236">
        <v>45</v>
      </c>
      <c r="M1236" t="s">
        <v>84</v>
      </c>
      <c r="N1236">
        <v>4</v>
      </c>
      <c r="O1236">
        <v>1</v>
      </c>
      <c r="P1236">
        <v>3</v>
      </c>
      <c r="Q1236">
        <v>1</v>
      </c>
      <c r="R1236">
        <v>4</v>
      </c>
      <c r="S1236">
        <v>2</v>
      </c>
      <c r="T1236">
        <v>1</v>
      </c>
      <c r="U1236">
        <v>1</v>
      </c>
      <c r="V1236">
        <v>3</v>
      </c>
      <c r="W1236">
        <v>4</v>
      </c>
      <c r="X1236">
        <v>1</v>
      </c>
      <c r="Y1236">
        <v>3</v>
      </c>
      <c r="Z1236">
        <v>2</v>
      </c>
      <c r="AA1236">
        <v>3</v>
      </c>
      <c r="AB1236">
        <v>2</v>
      </c>
      <c r="AC1236">
        <v>4</v>
      </c>
      <c r="AD1236">
        <v>3</v>
      </c>
      <c r="AE1236">
        <v>2</v>
      </c>
      <c r="AF1236">
        <v>3</v>
      </c>
      <c r="AG1236">
        <v>1</v>
      </c>
    </row>
    <row r="1237" spans="1:69" x14ac:dyDescent="0.2">
      <c r="F1237">
        <v>27</v>
      </c>
      <c r="G1237">
        <v>39</v>
      </c>
      <c r="I1237">
        <v>39</v>
      </c>
    </row>
    <row r="1238" spans="1:69" x14ac:dyDescent="0.2">
      <c r="F1238">
        <v>3</v>
      </c>
      <c r="G1238">
        <v>15</v>
      </c>
      <c r="I1238">
        <v>15</v>
      </c>
    </row>
    <row r="1239" spans="1:69" x14ac:dyDescent="0.2">
      <c r="F1239">
        <v>33</v>
      </c>
      <c r="G1239">
        <v>45</v>
      </c>
      <c r="I1239">
        <v>45</v>
      </c>
    </row>
    <row r="1240" spans="1:69" x14ac:dyDescent="0.2">
      <c r="F1240">
        <v>12</v>
      </c>
      <c r="G1240">
        <v>24</v>
      </c>
      <c r="I1240">
        <v>24</v>
      </c>
    </row>
    <row r="1241" spans="1:69" x14ac:dyDescent="0.2">
      <c r="F1241">
        <v>30</v>
      </c>
      <c r="G1241">
        <v>42</v>
      </c>
      <c r="I1241">
        <v>42</v>
      </c>
    </row>
    <row r="1242" spans="1:69" x14ac:dyDescent="0.2">
      <c r="A1242" t="s">
        <v>318</v>
      </c>
      <c r="B1242" s="1" t="s">
        <v>319</v>
      </c>
      <c r="C1242" t="s">
        <v>318</v>
      </c>
      <c r="D1242" t="s">
        <v>79</v>
      </c>
      <c r="E1242">
        <v>8</v>
      </c>
      <c r="F1242">
        <v>36</v>
      </c>
      <c r="G1242">
        <v>48</v>
      </c>
      <c r="I1242">
        <v>48</v>
      </c>
      <c r="J1242">
        <v>0.72</v>
      </c>
      <c r="K1242">
        <v>8</v>
      </c>
      <c r="L1242">
        <v>0</v>
      </c>
      <c r="M1242" t="s">
        <v>80</v>
      </c>
      <c r="AR1242">
        <v>4</v>
      </c>
      <c r="AS1242">
        <v>3</v>
      </c>
      <c r="AT1242">
        <v>1</v>
      </c>
      <c r="AU1242">
        <v>4</v>
      </c>
      <c r="AV1242">
        <v>4</v>
      </c>
      <c r="AW1242">
        <v>0</v>
      </c>
      <c r="AX1242">
        <v>3</v>
      </c>
      <c r="AY1242">
        <v>0</v>
      </c>
      <c r="AZ1242">
        <v>5</v>
      </c>
      <c r="BA1242">
        <v>5</v>
      </c>
      <c r="BB1242">
        <v>32494</v>
      </c>
      <c r="BC1242">
        <v>61328</v>
      </c>
      <c r="BD1242">
        <v>22078</v>
      </c>
      <c r="BE1242">
        <v>35071</v>
      </c>
      <c r="BF1242">
        <v>18422</v>
      </c>
      <c r="BH1242">
        <v>18451</v>
      </c>
      <c r="BI1242">
        <v>2464</v>
      </c>
      <c r="BJ1242">
        <v>3239</v>
      </c>
      <c r="BK1242">
        <v>1748</v>
      </c>
      <c r="BL1242">
        <v>971</v>
      </c>
      <c r="BM1242">
        <v>1017</v>
      </c>
      <c r="BN1242">
        <v>615</v>
      </c>
      <c r="BO1242">
        <v>649</v>
      </c>
      <c r="BP1242">
        <v>684</v>
      </c>
      <c r="BQ1242">
        <v>1971</v>
      </c>
    </row>
    <row r="1243" spans="1:69" x14ac:dyDescent="0.2">
      <c r="F1243">
        <v>33</v>
      </c>
      <c r="G1243">
        <v>45</v>
      </c>
      <c r="I1243">
        <v>45</v>
      </c>
      <c r="M1243" t="s">
        <v>81</v>
      </c>
      <c r="AH1243">
        <v>3</v>
      </c>
      <c r="AI1243">
        <v>3</v>
      </c>
      <c r="AJ1243" t="s">
        <v>1355</v>
      </c>
      <c r="AK1243" t="s">
        <v>1357</v>
      </c>
      <c r="AL1243">
        <v>3</v>
      </c>
      <c r="AM1243" t="s">
        <v>1357</v>
      </c>
      <c r="AN1243" t="s">
        <v>1355</v>
      </c>
      <c r="AO1243" t="s">
        <v>1357</v>
      </c>
      <c r="AP1243">
        <v>2</v>
      </c>
      <c r="AQ1243" t="s">
        <v>1358</v>
      </c>
    </row>
    <row r="1244" spans="1:69" x14ac:dyDescent="0.2">
      <c r="F1244">
        <v>24</v>
      </c>
      <c r="G1244">
        <v>36</v>
      </c>
      <c r="I1244">
        <v>36</v>
      </c>
      <c r="M1244" t="s">
        <v>82</v>
      </c>
      <c r="AH1244">
        <v>2</v>
      </c>
      <c r="AI1244">
        <v>3</v>
      </c>
      <c r="AJ1244" t="s">
        <v>1357</v>
      </c>
      <c r="AK1244" t="s">
        <v>1357</v>
      </c>
      <c r="AL1244">
        <v>3</v>
      </c>
      <c r="AM1244" t="s">
        <v>1357</v>
      </c>
      <c r="AN1244" t="s">
        <v>1357</v>
      </c>
      <c r="AO1244" t="s">
        <v>1358</v>
      </c>
      <c r="AP1244">
        <v>2</v>
      </c>
      <c r="AQ1244" t="s">
        <v>1358</v>
      </c>
    </row>
    <row r="1245" spans="1:69" x14ac:dyDescent="0.2">
      <c r="F1245">
        <v>9</v>
      </c>
      <c r="G1245">
        <v>21</v>
      </c>
      <c r="I1245">
        <v>21</v>
      </c>
      <c r="M1245" t="s">
        <v>83</v>
      </c>
      <c r="N1245">
        <v>3</v>
      </c>
      <c r="O1245">
        <v>1</v>
      </c>
      <c r="P1245">
        <v>3</v>
      </c>
      <c r="Q1245">
        <v>1</v>
      </c>
      <c r="R1245">
        <v>2</v>
      </c>
      <c r="S1245">
        <v>1</v>
      </c>
      <c r="T1245">
        <v>1</v>
      </c>
      <c r="U1245">
        <v>1</v>
      </c>
      <c r="V1245">
        <v>2</v>
      </c>
      <c r="W1245">
        <v>4</v>
      </c>
      <c r="X1245">
        <v>3</v>
      </c>
      <c r="Y1245">
        <v>1</v>
      </c>
      <c r="Z1245">
        <v>1</v>
      </c>
      <c r="AA1245">
        <v>2</v>
      </c>
      <c r="AB1245">
        <v>2</v>
      </c>
      <c r="AC1245">
        <v>5</v>
      </c>
      <c r="AD1245">
        <v>3</v>
      </c>
      <c r="AE1245">
        <v>1</v>
      </c>
      <c r="AF1245">
        <v>2</v>
      </c>
      <c r="AG1245">
        <v>1</v>
      </c>
    </row>
    <row r="1246" spans="1:69" x14ac:dyDescent="0.2">
      <c r="F1246">
        <v>33</v>
      </c>
      <c r="G1246">
        <v>45</v>
      </c>
      <c r="I1246">
        <v>45</v>
      </c>
      <c r="M1246" t="s">
        <v>84</v>
      </c>
      <c r="N1246">
        <v>1</v>
      </c>
      <c r="O1246">
        <v>1</v>
      </c>
      <c r="P1246">
        <v>1</v>
      </c>
      <c r="Q1246">
        <v>1</v>
      </c>
      <c r="R1246">
        <v>2</v>
      </c>
      <c r="S1246">
        <v>1</v>
      </c>
      <c r="T1246">
        <v>1</v>
      </c>
      <c r="U1246">
        <v>1</v>
      </c>
      <c r="V1246">
        <v>2</v>
      </c>
      <c r="W1246">
        <v>2</v>
      </c>
      <c r="X1246">
        <v>2</v>
      </c>
      <c r="Y1246">
        <v>3</v>
      </c>
      <c r="Z1246">
        <v>1</v>
      </c>
      <c r="AA1246">
        <v>2</v>
      </c>
      <c r="AB1246">
        <v>2</v>
      </c>
      <c r="AC1246">
        <v>4</v>
      </c>
      <c r="AD1246">
        <v>4</v>
      </c>
      <c r="AE1246">
        <v>1</v>
      </c>
      <c r="AF1246">
        <v>2</v>
      </c>
      <c r="AG1246">
        <v>1</v>
      </c>
    </row>
    <row r="1247" spans="1:69" x14ac:dyDescent="0.2">
      <c r="F1247">
        <v>27</v>
      </c>
      <c r="G1247">
        <v>39</v>
      </c>
      <c r="I1247">
        <v>39</v>
      </c>
    </row>
    <row r="1248" spans="1:69" x14ac:dyDescent="0.2">
      <c r="F1248">
        <v>3</v>
      </c>
      <c r="G1248">
        <v>15</v>
      </c>
      <c r="I1248">
        <v>15</v>
      </c>
    </row>
    <row r="1249" spans="1:69" x14ac:dyDescent="0.2">
      <c r="F1249">
        <v>33</v>
      </c>
      <c r="G1249">
        <v>45</v>
      </c>
      <c r="I1249">
        <v>45</v>
      </c>
    </row>
    <row r="1250" spans="1:69" x14ac:dyDescent="0.2">
      <c r="F1250">
        <v>12</v>
      </c>
      <c r="G1250">
        <v>24</v>
      </c>
      <c r="I1250">
        <v>24</v>
      </c>
    </row>
    <row r="1251" spans="1:69" x14ac:dyDescent="0.2">
      <c r="F1251">
        <v>30</v>
      </c>
      <c r="G1251">
        <v>42</v>
      </c>
      <c r="I1251">
        <v>42</v>
      </c>
    </row>
    <row r="1252" spans="1:69" x14ac:dyDescent="0.2">
      <c r="A1252" t="s">
        <v>320</v>
      </c>
      <c r="B1252" s="1" t="s">
        <v>321</v>
      </c>
      <c r="C1252" t="s">
        <v>320</v>
      </c>
      <c r="D1252" t="s">
        <v>79</v>
      </c>
      <c r="E1252">
        <v>10</v>
      </c>
      <c r="F1252">
        <v>36</v>
      </c>
      <c r="G1252">
        <v>48</v>
      </c>
      <c r="I1252">
        <v>48</v>
      </c>
      <c r="J1252">
        <v>0.72</v>
      </c>
      <c r="K1252">
        <v>8</v>
      </c>
      <c r="L1252">
        <v>-2</v>
      </c>
      <c r="M1252" t="s">
        <v>80</v>
      </c>
      <c r="AR1252">
        <v>3</v>
      </c>
      <c r="AS1252">
        <v>0</v>
      </c>
      <c r="AT1252">
        <v>3</v>
      </c>
      <c r="AU1252">
        <v>4</v>
      </c>
      <c r="AV1252">
        <v>4</v>
      </c>
      <c r="AW1252">
        <v>-1</v>
      </c>
      <c r="AX1252">
        <v>0</v>
      </c>
      <c r="AY1252">
        <v>1</v>
      </c>
      <c r="AZ1252">
        <v>3</v>
      </c>
      <c r="BA1252">
        <v>4</v>
      </c>
      <c r="BB1252">
        <v>32425</v>
      </c>
      <c r="BC1252">
        <v>40908</v>
      </c>
      <c r="BD1252">
        <v>21607</v>
      </c>
      <c r="BE1252">
        <v>30390</v>
      </c>
      <c r="BF1252">
        <v>16701</v>
      </c>
      <c r="BH1252">
        <v>8609</v>
      </c>
      <c r="BI1252">
        <v>5489</v>
      </c>
      <c r="BJ1252">
        <v>2689</v>
      </c>
      <c r="BK1252">
        <v>4386</v>
      </c>
      <c r="BL1252">
        <v>1968</v>
      </c>
      <c r="BM1252">
        <v>1646</v>
      </c>
      <c r="BN1252">
        <v>1600</v>
      </c>
      <c r="BO1252">
        <v>1523</v>
      </c>
      <c r="BP1252">
        <v>1366</v>
      </c>
      <c r="BQ1252">
        <v>1021</v>
      </c>
    </row>
    <row r="1253" spans="1:69" x14ac:dyDescent="0.2">
      <c r="F1253">
        <v>33</v>
      </c>
      <c r="G1253">
        <v>45</v>
      </c>
      <c r="I1253">
        <v>45</v>
      </c>
      <c r="M1253" t="s">
        <v>81</v>
      </c>
      <c r="AH1253">
        <v>2</v>
      </c>
      <c r="AI1253">
        <v>2</v>
      </c>
      <c r="AJ1253" t="s">
        <v>1358</v>
      </c>
      <c r="AK1253" t="s">
        <v>1357</v>
      </c>
      <c r="AL1253">
        <v>3</v>
      </c>
      <c r="AM1253" t="s">
        <v>1358</v>
      </c>
      <c r="AN1253" t="s">
        <v>1358</v>
      </c>
      <c r="AO1253" t="s">
        <v>1357</v>
      </c>
      <c r="AP1253">
        <v>2</v>
      </c>
      <c r="AQ1253" t="s">
        <v>1358</v>
      </c>
    </row>
    <row r="1254" spans="1:69" x14ac:dyDescent="0.2">
      <c r="F1254">
        <v>24</v>
      </c>
      <c r="G1254">
        <v>36</v>
      </c>
      <c r="I1254">
        <v>36</v>
      </c>
      <c r="M1254" t="s">
        <v>82</v>
      </c>
      <c r="AH1254">
        <v>2</v>
      </c>
      <c r="AI1254">
        <v>2</v>
      </c>
      <c r="AJ1254" t="s">
        <v>1358</v>
      </c>
      <c r="AK1254" t="s">
        <v>1357</v>
      </c>
      <c r="AL1254">
        <v>3</v>
      </c>
      <c r="AM1254" t="s">
        <v>1358</v>
      </c>
      <c r="AN1254" t="s">
        <v>1358</v>
      </c>
      <c r="AO1254" t="s">
        <v>1357</v>
      </c>
      <c r="AP1254">
        <v>2</v>
      </c>
      <c r="AQ1254" t="s">
        <v>1358</v>
      </c>
    </row>
    <row r="1255" spans="1:69" x14ac:dyDescent="0.2">
      <c r="F1255">
        <v>9</v>
      </c>
      <c r="G1255">
        <v>21</v>
      </c>
      <c r="I1255">
        <v>21</v>
      </c>
      <c r="M1255" t="s">
        <v>83</v>
      </c>
      <c r="N1255">
        <v>4</v>
      </c>
      <c r="O1255">
        <v>2</v>
      </c>
      <c r="P1255">
        <v>3</v>
      </c>
      <c r="Q1255">
        <v>2</v>
      </c>
      <c r="R1255">
        <v>4</v>
      </c>
      <c r="S1255">
        <v>3</v>
      </c>
      <c r="T1255">
        <v>1</v>
      </c>
      <c r="U1255">
        <v>2</v>
      </c>
      <c r="V1255">
        <v>3</v>
      </c>
      <c r="W1255">
        <v>3</v>
      </c>
      <c r="X1255">
        <v>3</v>
      </c>
      <c r="Y1255">
        <v>4</v>
      </c>
      <c r="Z1255">
        <v>2</v>
      </c>
      <c r="AA1255">
        <v>2</v>
      </c>
      <c r="AB1255">
        <v>1</v>
      </c>
      <c r="AC1255">
        <v>3</v>
      </c>
      <c r="AD1255">
        <v>3</v>
      </c>
      <c r="AE1255">
        <v>1</v>
      </c>
      <c r="AF1255">
        <v>4</v>
      </c>
      <c r="AG1255">
        <v>2</v>
      </c>
    </row>
    <row r="1256" spans="1:69" x14ac:dyDescent="0.2">
      <c r="F1256">
        <v>33</v>
      </c>
      <c r="G1256">
        <v>45</v>
      </c>
      <c r="I1256">
        <v>45</v>
      </c>
      <c r="M1256" t="s">
        <v>84</v>
      </c>
      <c r="N1256">
        <v>4</v>
      </c>
      <c r="O1256">
        <v>2</v>
      </c>
      <c r="P1256">
        <v>3</v>
      </c>
      <c r="Q1256">
        <v>2</v>
      </c>
      <c r="R1256">
        <v>4</v>
      </c>
      <c r="S1256">
        <v>3</v>
      </c>
      <c r="T1256">
        <v>1</v>
      </c>
      <c r="U1256">
        <v>2</v>
      </c>
      <c r="V1256">
        <v>3</v>
      </c>
      <c r="W1256">
        <v>3</v>
      </c>
      <c r="X1256">
        <v>2</v>
      </c>
      <c r="Y1256">
        <v>4</v>
      </c>
      <c r="Z1256">
        <v>2</v>
      </c>
      <c r="AA1256">
        <v>2</v>
      </c>
      <c r="AB1256">
        <v>2</v>
      </c>
      <c r="AC1256">
        <v>3</v>
      </c>
      <c r="AD1256">
        <v>2</v>
      </c>
      <c r="AE1256">
        <v>1</v>
      </c>
      <c r="AF1256">
        <v>4</v>
      </c>
      <c r="AG1256">
        <v>1</v>
      </c>
    </row>
    <row r="1257" spans="1:69" x14ac:dyDescent="0.2">
      <c r="F1257">
        <v>27</v>
      </c>
      <c r="G1257">
        <v>39</v>
      </c>
      <c r="I1257">
        <v>39</v>
      </c>
    </row>
    <row r="1258" spans="1:69" x14ac:dyDescent="0.2">
      <c r="F1258">
        <v>3</v>
      </c>
      <c r="G1258">
        <v>15</v>
      </c>
      <c r="I1258">
        <v>15</v>
      </c>
    </row>
    <row r="1259" spans="1:69" x14ac:dyDescent="0.2">
      <c r="F1259">
        <v>33</v>
      </c>
      <c r="G1259">
        <v>45</v>
      </c>
      <c r="I1259">
        <v>45</v>
      </c>
    </row>
    <row r="1260" spans="1:69" x14ac:dyDescent="0.2">
      <c r="F1260">
        <v>12</v>
      </c>
      <c r="G1260">
        <v>24</v>
      </c>
      <c r="I1260">
        <v>24</v>
      </c>
    </row>
    <row r="1261" spans="1:69" x14ac:dyDescent="0.2">
      <c r="F1261">
        <v>30</v>
      </c>
      <c r="G1261">
        <v>42</v>
      </c>
      <c r="I1261">
        <v>42</v>
      </c>
    </row>
    <row r="1262" spans="1:69" x14ac:dyDescent="0.2">
      <c r="A1262" t="s">
        <v>322</v>
      </c>
      <c r="B1262" s="1" t="s">
        <v>323</v>
      </c>
      <c r="C1262" t="s">
        <v>322</v>
      </c>
      <c r="D1262" t="s">
        <v>79</v>
      </c>
      <c r="E1262">
        <v>6</v>
      </c>
      <c r="F1262">
        <v>33</v>
      </c>
      <c r="G1262">
        <v>45</v>
      </c>
      <c r="I1262">
        <v>45</v>
      </c>
      <c r="J1262">
        <v>0.72</v>
      </c>
      <c r="K1262">
        <v>8</v>
      </c>
      <c r="L1262">
        <v>2</v>
      </c>
      <c r="M1262" t="s">
        <v>80</v>
      </c>
      <c r="AR1262">
        <v>4</v>
      </c>
      <c r="AS1262">
        <v>2</v>
      </c>
      <c r="AT1262">
        <v>0</v>
      </c>
      <c r="AU1262">
        <v>2</v>
      </c>
      <c r="AV1262">
        <v>4</v>
      </c>
      <c r="AW1262">
        <v>0</v>
      </c>
      <c r="AX1262">
        <v>0</v>
      </c>
      <c r="AY1262">
        <v>3</v>
      </c>
      <c r="AZ1262">
        <v>4</v>
      </c>
      <c r="BA1262">
        <v>1</v>
      </c>
      <c r="BB1262">
        <v>41464</v>
      </c>
      <c r="BC1262">
        <v>38086</v>
      </c>
      <c r="BD1262">
        <v>32224</v>
      </c>
      <c r="BE1262">
        <v>38623</v>
      </c>
      <c r="BF1262">
        <v>18219</v>
      </c>
      <c r="BH1262">
        <v>11643</v>
      </c>
      <c r="BI1262">
        <v>8737</v>
      </c>
      <c r="BJ1262">
        <v>3797</v>
      </c>
      <c r="BK1262">
        <v>1827</v>
      </c>
      <c r="BL1262">
        <v>1156</v>
      </c>
      <c r="BM1262">
        <v>9428</v>
      </c>
      <c r="BN1262">
        <v>1636</v>
      </c>
      <c r="BO1262">
        <v>1263</v>
      </c>
      <c r="BP1262">
        <v>5117</v>
      </c>
      <c r="BQ1262">
        <v>8844</v>
      </c>
    </row>
    <row r="1263" spans="1:69" x14ac:dyDescent="0.2">
      <c r="F1263">
        <v>30</v>
      </c>
      <c r="G1263">
        <v>42</v>
      </c>
      <c r="I1263">
        <v>42</v>
      </c>
      <c r="M1263" t="s">
        <v>81</v>
      </c>
      <c r="AH1263">
        <v>2</v>
      </c>
      <c r="AI1263">
        <v>2</v>
      </c>
      <c r="AJ1263" t="s">
        <v>1355</v>
      </c>
      <c r="AK1263" t="s">
        <v>1358</v>
      </c>
      <c r="AL1263">
        <v>3</v>
      </c>
      <c r="AM1263" t="s">
        <v>1357</v>
      </c>
      <c r="AN1263" t="s">
        <v>1355</v>
      </c>
      <c r="AO1263" t="s">
        <v>1357</v>
      </c>
      <c r="AP1263">
        <v>2</v>
      </c>
      <c r="AQ1263" t="s">
        <v>1355</v>
      </c>
    </row>
    <row r="1264" spans="1:69" x14ac:dyDescent="0.2">
      <c r="F1264">
        <v>12</v>
      </c>
      <c r="G1264">
        <v>24</v>
      </c>
      <c r="I1264">
        <v>24</v>
      </c>
      <c r="M1264" t="s">
        <v>82</v>
      </c>
      <c r="AH1264">
        <v>2</v>
      </c>
      <c r="AI1264">
        <v>2</v>
      </c>
      <c r="AJ1264" t="s">
        <v>1358</v>
      </c>
      <c r="AK1264" t="s">
        <v>1358</v>
      </c>
      <c r="AL1264">
        <v>2</v>
      </c>
      <c r="AM1264" t="s">
        <v>1357</v>
      </c>
      <c r="AN1264" t="s">
        <v>1358</v>
      </c>
      <c r="AO1264" t="s">
        <v>1358</v>
      </c>
      <c r="AP1264">
        <v>2</v>
      </c>
      <c r="AQ1264" t="s">
        <v>1358</v>
      </c>
    </row>
    <row r="1265" spans="1:59" x14ac:dyDescent="0.2">
      <c r="F1265">
        <v>3</v>
      </c>
      <c r="G1265">
        <v>15</v>
      </c>
      <c r="I1265">
        <v>15</v>
      </c>
      <c r="M1265" t="s">
        <v>83</v>
      </c>
      <c r="N1265">
        <v>3</v>
      </c>
      <c r="O1265">
        <v>3</v>
      </c>
      <c r="P1265">
        <v>1</v>
      </c>
      <c r="Q1265">
        <v>1</v>
      </c>
      <c r="R1265">
        <v>1</v>
      </c>
      <c r="S1265">
        <v>4</v>
      </c>
      <c r="T1265">
        <v>3</v>
      </c>
      <c r="U1265">
        <v>1</v>
      </c>
      <c r="V1265">
        <v>2</v>
      </c>
      <c r="W1265">
        <v>2</v>
      </c>
      <c r="X1265">
        <v>3</v>
      </c>
      <c r="Y1265">
        <v>4</v>
      </c>
      <c r="Z1265">
        <v>2</v>
      </c>
      <c r="AA1265">
        <v>2</v>
      </c>
      <c r="AB1265">
        <v>3</v>
      </c>
      <c r="AC1265">
        <v>3</v>
      </c>
      <c r="AD1265">
        <v>3</v>
      </c>
      <c r="AE1265">
        <v>1</v>
      </c>
      <c r="AF1265">
        <v>2</v>
      </c>
      <c r="AG1265">
        <v>1</v>
      </c>
    </row>
    <row r="1266" spans="1:59" x14ac:dyDescent="0.2">
      <c r="F1266">
        <v>27</v>
      </c>
      <c r="G1266">
        <v>39</v>
      </c>
      <c r="I1266">
        <v>39</v>
      </c>
      <c r="M1266" t="s">
        <v>84</v>
      </c>
      <c r="N1266">
        <v>5</v>
      </c>
      <c r="O1266">
        <v>1</v>
      </c>
      <c r="P1266">
        <v>4</v>
      </c>
      <c r="Q1266">
        <v>2</v>
      </c>
      <c r="R1266">
        <v>3</v>
      </c>
      <c r="S1266">
        <v>1</v>
      </c>
      <c r="T1266">
        <v>1</v>
      </c>
      <c r="U1266">
        <v>3</v>
      </c>
      <c r="V1266">
        <v>1</v>
      </c>
      <c r="W1266">
        <v>2</v>
      </c>
      <c r="X1266">
        <v>2</v>
      </c>
      <c r="Y1266">
        <v>3</v>
      </c>
      <c r="Z1266">
        <v>1</v>
      </c>
      <c r="AA1266">
        <v>1</v>
      </c>
      <c r="AB1266">
        <v>2</v>
      </c>
      <c r="AC1266">
        <v>3</v>
      </c>
      <c r="AD1266">
        <v>3</v>
      </c>
      <c r="AE1266">
        <v>1</v>
      </c>
      <c r="AF1266">
        <v>1</v>
      </c>
      <c r="AG1266">
        <v>1</v>
      </c>
    </row>
    <row r="1267" spans="1:59" x14ac:dyDescent="0.2">
      <c r="F1267">
        <v>33</v>
      </c>
      <c r="G1267">
        <v>45</v>
      </c>
      <c r="I1267">
        <v>45</v>
      </c>
    </row>
    <row r="1268" spans="1:59" x14ac:dyDescent="0.2">
      <c r="F1268">
        <v>36</v>
      </c>
      <c r="G1268">
        <v>48</v>
      </c>
      <c r="I1268">
        <v>48</v>
      </c>
    </row>
    <row r="1269" spans="1:59" x14ac:dyDescent="0.2">
      <c r="F1269">
        <v>33</v>
      </c>
      <c r="G1269">
        <v>45</v>
      </c>
      <c r="I1269">
        <v>45</v>
      </c>
    </row>
    <row r="1270" spans="1:59" x14ac:dyDescent="0.2">
      <c r="F1270">
        <v>24</v>
      </c>
      <c r="G1270">
        <v>36</v>
      </c>
      <c r="I1270">
        <v>36</v>
      </c>
    </row>
    <row r="1271" spans="1:59" x14ac:dyDescent="0.2">
      <c r="F1271">
        <v>9</v>
      </c>
      <c r="G1271">
        <v>21</v>
      </c>
      <c r="I1271">
        <v>21</v>
      </c>
    </row>
    <row r="1272" spans="1:59" x14ac:dyDescent="0.2">
      <c r="A1272" t="s">
        <v>324</v>
      </c>
      <c r="B1272" s="1" t="s">
        <v>325</v>
      </c>
      <c r="C1272" t="s">
        <v>324</v>
      </c>
      <c r="D1272" t="s">
        <v>89</v>
      </c>
      <c r="E1272">
        <v>6</v>
      </c>
      <c r="F1272">
        <v>12</v>
      </c>
      <c r="G1272">
        <v>24</v>
      </c>
      <c r="H1272">
        <v>8</v>
      </c>
      <c r="I1272">
        <v>16</v>
      </c>
      <c r="J1272">
        <v>0.44</v>
      </c>
      <c r="K1272">
        <v>8</v>
      </c>
      <c r="L1272">
        <v>2</v>
      </c>
      <c r="M1272" t="s">
        <v>80</v>
      </c>
      <c r="AR1272">
        <v>2</v>
      </c>
      <c r="AS1272">
        <v>3</v>
      </c>
      <c r="AT1272">
        <v>0</v>
      </c>
      <c r="AU1272">
        <v>1</v>
      </c>
      <c r="AV1272">
        <v>2</v>
      </c>
      <c r="AW1272">
        <v>0</v>
      </c>
      <c r="AX1272">
        <v>0</v>
      </c>
      <c r="AY1272">
        <v>0</v>
      </c>
      <c r="AZ1272">
        <v>3</v>
      </c>
      <c r="BA1272">
        <v>3</v>
      </c>
      <c r="BB1272">
        <v>24120</v>
      </c>
      <c r="BC1272">
        <v>30233</v>
      </c>
      <c r="BD1272">
        <v>18496</v>
      </c>
      <c r="BE1272">
        <v>29201</v>
      </c>
      <c r="BF1272">
        <v>17699</v>
      </c>
      <c r="BG1272">
        <v>12708</v>
      </c>
    </row>
    <row r="1273" spans="1:59" x14ac:dyDescent="0.2">
      <c r="F1273">
        <v>33</v>
      </c>
      <c r="G1273">
        <v>45</v>
      </c>
      <c r="H1273">
        <v>20</v>
      </c>
      <c r="I1273">
        <v>25</v>
      </c>
      <c r="M1273" t="s">
        <v>81</v>
      </c>
      <c r="AH1273">
        <v>2</v>
      </c>
      <c r="AI1273">
        <v>1</v>
      </c>
      <c r="AJ1273" t="s">
        <v>1355</v>
      </c>
      <c r="AK1273" t="s">
        <v>1357</v>
      </c>
      <c r="AL1273">
        <v>3</v>
      </c>
      <c r="AM1273" t="s">
        <v>1357</v>
      </c>
      <c r="AN1273" t="s">
        <v>1357</v>
      </c>
      <c r="AO1273" t="s">
        <v>1357</v>
      </c>
      <c r="AP1273">
        <v>3</v>
      </c>
      <c r="AQ1273" t="s">
        <v>1358</v>
      </c>
      <c r="BG1273">
        <v>9210</v>
      </c>
    </row>
    <row r="1274" spans="1:59" x14ac:dyDescent="0.2">
      <c r="F1274">
        <v>30</v>
      </c>
      <c r="G1274">
        <v>42</v>
      </c>
      <c r="H1274">
        <v>15</v>
      </c>
      <c r="I1274">
        <v>27</v>
      </c>
      <c r="M1274" t="s">
        <v>82</v>
      </c>
      <c r="AH1274">
        <v>1</v>
      </c>
      <c r="AI1274">
        <v>2</v>
      </c>
      <c r="AJ1274" t="s">
        <v>1358</v>
      </c>
      <c r="AK1274" t="s">
        <v>1357</v>
      </c>
      <c r="AL1274">
        <v>2</v>
      </c>
      <c r="AM1274" t="s">
        <v>1357</v>
      </c>
      <c r="AN1274" t="s">
        <v>1357</v>
      </c>
      <c r="AO1274" t="s">
        <v>1358</v>
      </c>
      <c r="AP1274">
        <v>3</v>
      </c>
      <c r="AQ1274" t="s">
        <v>1357</v>
      </c>
      <c r="BG1274">
        <v>10077</v>
      </c>
    </row>
    <row r="1275" spans="1:59" x14ac:dyDescent="0.2">
      <c r="F1275">
        <v>27</v>
      </c>
      <c r="G1275">
        <v>39</v>
      </c>
      <c r="H1275">
        <v>10</v>
      </c>
      <c r="I1275">
        <v>29</v>
      </c>
      <c r="M1275" t="s">
        <v>83</v>
      </c>
      <c r="N1275">
        <v>3</v>
      </c>
      <c r="O1275">
        <v>1</v>
      </c>
      <c r="P1275">
        <v>1</v>
      </c>
      <c r="Q1275">
        <v>1</v>
      </c>
      <c r="R1275">
        <v>2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2</v>
      </c>
      <c r="Z1275">
        <v>1</v>
      </c>
      <c r="AA1275">
        <v>1</v>
      </c>
      <c r="AB1275">
        <v>2</v>
      </c>
      <c r="AC1275">
        <v>2</v>
      </c>
      <c r="AD1275">
        <v>2</v>
      </c>
      <c r="AE1275">
        <v>1</v>
      </c>
      <c r="AF1275">
        <v>3</v>
      </c>
      <c r="AG1275">
        <v>1</v>
      </c>
      <c r="BG1275">
        <v>5335</v>
      </c>
    </row>
    <row r="1276" spans="1:59" x14ac:dyDescent="0.2">
      <c r="F1276">
        <v>3</v>
      </c>
      <c r="G1276">
        <v>15</v>
      </c>
      <c r="H1276">
        <v>10</v>
      </c>
      <c r="I1276">
        <v>5</v>
      </c>
      <c r="M1276" t="s">
        <v>84</v>
      </c>
      <c r="N1276">
        <v>2</v>
      </c>
      <c r="O1276">
        <v>1</v>
      </c>
      <c r="P1276">
        <v>1</v>
      </c>
      <c r="Q1276">
        <v>1</v>
      </c>
      <c r="R1276">
        <v>2</v>
      </c>
      <c r="S1276">
        <v>1</v>
      </c>
      <c r="T1276">
        <v>1</v>
      </c>
      <c r="U1276">
        <v>1</v>
      </c>
      <c r="V1276">
        <v>2</v>
      </c>
      <c r="W1276">
        <v>1</v>
      </c>
      <c r="X1276">
        <v>1</v>
      </c>
      <c r="Y1276">
        <v>2</v>
      </c>
      <c r="Z1276">
        <v>1</v>
      </c>
      <c r="AA1276">
        <v>1</v>
      </c>
      <c r="AB1276">
        <v>1</v>
      </c>
      <c r="AC1276">
        <v>2</v>
      </c>
      <c r="AD1276">
        <v>2</v>
      </c>
      <c r="AE1276">
        <v>1</v>
      </c>
      <c r="AF1276">
        <v>2</v>
      </c>
      <c r="AG1276">
        <v>1</v>
      </c>
      <c r="BG1276">
        <v>3752</v>
      </c>
    </row>
    <row r="1277" spans="1:59" x14ac:dyDescent="0.2">
      <c r="F1277">
        <v>33</v>
      </c>
      <c r="G1277">
        <v>45</v>
      </c>
      <c r="H1277">
        <v>15</v>
      </c>
      <c r="I1277">
        <v>30</v>
      </c>
      <c r="BG1277">
        <v>3936</v>
      </c>
    </row>
    <row r="1278" spans="1:59" x14ac:dyDescent="0.2">
      <c r="F1278">
        <v>24</v>
      </c>
      <c r="G1278">
        <v>36</v>
      </c>
      <c r="H1278">
        <v>10</v>
      </c>
      <c r="I1278">
        <v>26</v>
      </c>
      <c r="BG1278">
        <v>3691</v>
      </c>
    </row>
    <row r="1279" spans="1:59" x14ac:dyDescent="0.2">
      <c r="F1279">
        <v>9</v>
      </c>
      <c r="G1279">
        <v>21</v>
      </c>
      <c r="H1279">
        <v>10</v>
      </c>
      <c r="I1279">
        <v>11</v>
      </c>
      <c r="BG1279">
        <v>3635</v>
      </c>
    </row>
    <row r="1280" spans="1:59" x14ac:dyDescent="0.2">
      <c r="F1280">
        <v>36</v>
      </c>
      <c r="G1280">
        <v>48</v>
      </c>
      <c r="H1280">
        <v>20</v>
      </c>
      <c r="I1280">
        <v>28</v>
      </c>
      <c r="BG1280">
        <v>3586</v>
      </c>
    </row>
    <row r="1281" spans="1:69" x14ac:dyDescent="0.2">
      <c r="F1281">
        <v>33</v>
      </c>
      <c r="G1281">
        <v>45</v>
      </c>
      <c r="H1281">
        <v>20</v>
      </c>
      <c r="I1281">
        <v>25</v>
      </c>
      <c r="BG1281">
        <v>2309</v>
      </c>
    </row>
    <row r="1282" spans="1:69" x14ac:dyDescent="0.2">
      <c r="A1282" t="s">
        <v>326</v>
      </c>
      <c r="B1282" s="1" t="s">
        <v>327</v>
      </c>
      <c r="C1282" t="s">
        <v>326</v>
      </c>
      <c r="D1282" t="s">
        <v>89</v>
      </c>
      <c r="E1282">
        <v>2</v>
      </c>
      <c r="F1282">
        <v>12</v>
      </c>
      <c r="G1282">
        <v>24</v>
      </c>
      <c r="H1282">
        <v>5</v>
      </c>
      <c r="I1282">
        <v>19</v>
      </c>
      <c r="J1282">
        <v>0.52</v>
      </c>
      <c r="K1282">
        <v>8</v>
      </c>
      <c r="L1282">
        <v>6</v>
      </c>
      <c r="M1282" t="s">
        <v>80</v>
      </c>
      <c r="AR1282">
        <v>4</v>
      </c>
      <c r="AS1282">
        <v>1</v>
      </c>
      <c r="AT1282">
        <v>1</v>
      </c>
      <c r="AU1282">
        <v>3</v>
      </c>
      <c r="AV1282">
        <v>1</v>
      </c>
      <c r="AW1282">
        <v>0</v>
      </c>
      <c r="AX1282">
        <v>2</v>
      </c>
      <c r="AY1282">
        <v>1</v>
      </c>
      <c r="AZ1282">
        <v>3</v>
      </c>
      <c r="BA1282">
        <v>4</v>
      </c>
      <c r="BB1282">
        <v>30556</v>
      </c>
      <c r="BC1282">
        <v>37595</v>
      </c>
      <c r="BD1282">
        <v>17208</v>
      </c>
      <c r="BE1282">
        <v>52926</v>
      </c>
      <c r="BF1282">
        <v>16336</v>
      </c>
      <c r="BG1282">
        <v>14891</v>
      </c>
    </row>
    <row r="1283" spans="1:69" x14ac:dyDescent="0.2">
      <c r="F1283">
        <v>33</v>
      </c>
      <c r="G1283">
        <v>45</v>
      </c>
      <c r="H1283">
        <v>15</v>
      </c>
      <c r="I1283">
        <v>30</v>
      </c>
      <c r="M1283" t="s">
        <v>81</v>
      </c>
      <c r="AH1283">
        <v>3</v>
      </c>
      <c r="AI1283">
        <v>3</v>
      </c>
      <c r="AJ1283" t="s">
        <v>1355</v>
      </c>
      <c r="AK1283" t="s">
        <v>1358</v>
      </c>
      <c r="AL1283">
        <v>3</v>
      </c>
      <c r="AM1283" t="s">
        <v>1357</v>
      </c>
      <c r="AN1283" t="s">
        <v>1358</v>
      </c>
      <c r="AO1283" t="s">
        <v>1357</v>
      </c>
      <c r="AP1283">
        <v>3</v>
      </c>
      <c r="AQ1283" t="s">
        <v>1358</v>
      </c>
      <c r="BG1283">
        <v>22104</v>
      </c>
    </row>
    <row r="1284" spans="1:69" x14ac:dyDescent="0.2">
      <c r="F1284">
        <v>30</v>
      </c>
      <c r="G1284">
        <v>42</v>
      </c>
      <c r="H1284">
        <v>8</v>
      </c>
      <c r="I1284">
        <v>34</v>
      </c>
      <c r="M1284" t="s">
        <v>82</v>
      </c>
      <c r="AH1284">
        <v>3</v>
      </c>
      <c r="AI1284">
        <v>3</v>
      </c>
      <c r="AJ1284" t="s">
        <v>1358</v>
      </c>
      <c r="AK1284" t="s">
        <v>1357</v>
      </c>
      <c r="AL1284">
        <v>3</v>
      </c>
      <c r="AM1284" t="s">
        <v>1357</v>
      </c>
      <c r="AN1284" t="s">
        <v>1358</v>
      </c>
      <c r="AO1284" t="s">
        <v>1357</v>
      </c>
      <c r="AP1284">
        <v>2</v>
      </c>
      <c r="AQ1284" t="s">
        <v>1358</v>
      </c>
      <c r="BG1284">
        <v>6338</v>
      </c>
    </row>
    <row r="1285" spans="1:69" x14ac:dyDescent="0.2">
      <c r="F1285">
        <v>27</v>
      </c>
      <c r="G1285">
        <v>39</v>
      </c>
      <c r="H1285">
        <v>9</v>
      </c>
      <c r="I1285">
        <v>30</v>
      </c>
      <c r="M1285" t="s">
        <v>83</v>
      </c>
      <c r="N1285">
        <v>2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2</v>
      </c>
      <c r="U1285">
        <v>1</v>
      </c>
      <c r="V1285">
        <v>1</v>
      </c>
      <c r="W1285">
        <v>2</v>
      </c>
      <c r="X1285">
        <v>3</v>
      </c>
      <c r="Y1285">
        <v>3</v>
      </c>
      <c r="Z1285">
        <v>2</v>
      </c>
      <c r="AA1285">
        <v>2</v>
      </c>
      <c r="AB1285">
        <v>4</v>
      </c>
      <c r="AC1285">
        <v>2</v>
      </c>
      <c r="AD1285">
        <v>1</v>
      </c>
      <c r="AE1285">
        <v>1</v>
      </c>
      <c r="AF1285">
        <v>1</v>
      </c>
      <c r="AG1285">
        <v>1</v>
      </c>
      <c r="BG1285">
        <v>13142</v>
      </c>
    </row>
    <row r="1286" spans="1:69" x14ac:dyDescent="0.2">
      <c r="F1286">
        <v>3</v>
      </c>
      <c r="G1286">
        <v>15</v>
      </c>
      <c r="H1286">
        <v>2</v>
      </c>
      <c r="I1286">
        <v>13</v>
      </c>
      <c r="M1286" t="s">
        <v>84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2</v>
      </c>
      <c r="Z1286">
        <v>1</v>
      </c>
      <c r="AA1286">
        <v>2</v>
      </c>
      <c r="AB1286">
        <v>2</v>
      </c>
      <c r="AC1286">
        <v>2</v>
      </c>
      <c r="AD1286">
        <v>2</v>
      </c>
      <c r="AE1286">
        <v>1</v>
      </c>
      <c r="AF1286">
        <v>1</v>
      </c>
      <c r="AG1286">
        <v>1</v>
      </c>
      <c r="BG1286">
        <v>11146</v>
      </c>
    </row>
    <row r="1287" spans="1:69" x14ac:dyDescent="0.2">
      <c r="F1287">
        <v>33</v>
      </c>
      <c r="G1287">
        <v>45</v>
      </c>
      <c r="H1287">
        <v>15</v>
      </c>
      <c r="I1287">
        <v>30</v>
      </c>
      <c r="BG1287">
        <v>8183</v>
      </c>
    </row>
    <row r="1288" spans="1:69" x14ac:dyDescent="0.2">
      <c r="F1288">
        <v>24</v>
      </c>
      <c r="G1288">
        <v>36</v>
      </c>
      <c r="H1288">
        <v>6</v>
      </c>
      <c r="I1288">
        <v>30</v>
      </c>
      <c r="BG1288">
        <v>5081</v>
      </c>
    </row>
    <row r="1289" spans="1:69" x14ac:dyDescent="0.2">
      <c r="F1289">
        <v>9</v>
      </c>
      <c r="G1289">
        <v>21</v>
      </c>
      <c r="H1289">
        <v>6</v>
      </c>
      <c r="I1289">
        <v>15</v>
      </c>
      <c r="BG1289">
        <v>8592</v>
      </c>
    </row>
    <row r="1290" spans="1:69" x14ac:dyDescent="0.2">
      <c r="F1290">
        <v>36</v>
      </c>
      <c r="G1290">
        <v>48</v>
      </c>
      <c r="H1290">
        <v>18</v>
      </c>
      <c r="I1290">
        <v>30</v>
      </c>
      <c r="BG1290">
        <v>6342</v>
      </c>
    </row>
    <row r="1291" spans="1:69" x14ac:dyDescent="0.2">
      <c r="F1291">
        <v>33</v>
      </c>
      <c r="G1291">
        <v>45</v>
      </c>
      <c r="H1291">
        <v>15</v>
      </c>
      <c r="I1291">
        <v>30</v>
      </c>
      <c r="BG1291">
        <v>4512</v>
      </c>
    </row>
    <row r="1292" spans="1:69" x14ac:dyDescent="0.2">
      <c r="A1292" t="s">
        <v>328</v>
      </c>
      <c r="B1292" s="1" t="s">
        <v>329</v>
      </c>
      <c r="C1292" t="s">
        <v>328</v>
      </c>
      <c r="D1292" t="s">
        <v>79</v>
      </c>
      <c r="E1292">
        <v>8</v>
      </c>
      <c r="F1292">
        <v>36</v>
      </c>
      <c r="G1292">
        <v>48</v>
      </c>
      <c r="I1292">
        <v>48</v>
      </c>
      <c r="J1292">
        <v>0.75</v>
      </c>
      <c r="K1292" t="s">
        <v>330</v>
      </c>
      <c r="L1292" t="s">
        <v>331</v>
      </c>
      <c r="M1292" t="s">
        <v>80</v>
      </c>
      <c r="AR1292">
        <v>4</v>
      </c>
      <c r="AS1292">
        <v>3</v>
      </c>
      <c r="AT1292">
        <v>2</v>
      </c>
      <c r="AU1292">
        <v>4</v>
      </c>
      <c r="AV1292">
        <v>5</v>
      </c>
      <c r="AW1292">
        <v>3</v>
      </c>
      <c r="AX1292">
        <v>1</v>
      </c>
      <c r="AY1292">
        <v>5</v>
      </c>
      <c r="AZ1292">
        <v>5</v>
      </c>
      <c r="BA1292">
        <v>5</v>
      </c>
      <c r="BB1292">
        <v>29523</v>
      </c>
      <c r="BC1292">
        <v>37857</v>
      </c>
      <c r="BD1292">
        <v>14415</v>
      </c>
      <c r="BE1292">
        <v>23506</v>
      </c>
      <c r="BF1292">
        <v>14233</v>
      </c>
      <c r="BH1292">
        <v>11291</v>
      </c>
      <c r="BI1292">
        <v>28118</v>
      </c>
      <c r="BJ1292">
        <v>22979</v>
      </c>
      <c r="BK1292">
        <v>3110</v>
      </c>
      <c r="BL1292">
        <v>1453</v>
      </c>
      <c r="BM1292">
        <v>1206</v>
      </c>
      <c r="BN1292">
        <v>3804</v>
      </c>
      <c r="BO1292">
        <v>838</v>
      </c>
      <c r="BP1292">
        <v>999</v>
      </c>
      <c r="BQ1292">
        <v>711</v>
      </c>
    </row>
    <row r="1293" spans="1:69" x14ac:dyDescent="0.2">
      <c r="F1293">
        <v>36</v>
      </c>
      <c r="G1293">
        <v>48</v>
      </c>
      <c r="I1293">
        <v>48</v>
      </c>
      <c r="M1293" t="s">
        <v>81</v>
      </c>
      <c r="AH1293">
        <v>2</v>
      </c>
      <c r="AI1293">
        <v>2</v>
      </c>
      <c r="AJ1293" t="s">
        <v>1357</v>
      </c>
      <c r="AK1293" t="s">
        <v>1357</v>
      </c>
      <c r="AL1293">
        <v>2</v>
      </c>
      <c r="AM1293" t="s">
        <v>1357</v>
      </c>
      <c r="AN1293" t="s">
        <v>1357</v>
      </c>
      <c r="AO1293" t="s">
        <v>1357</v>
      </c>
      <c r="AP1293">
        <v>1</v>
      </c>
      <c r="AQ1293" t="s">
        <v>1357</v>
      </c>
    </row>
    <row r="1294" spans="1:69" x14ac:dyDescent="0.2">
      <c r="F1294">
        <v>36</v>
      </c>
      <c r="G1294">
        <v>48</v>
      </c>
      <c r="I1294">
        <v>48</v>
      </c>
      <c r="M1294" t="s">
        <v>82</v>
      </c>
      <c r="AH1294">
        <v>2</v>
      </c>
      <c r="AI1294">
        <v>2</v>
      </c>
      <c r="AJ1294" t="s">
        <v>1358</v>
      </c>
      <c r="AK1294" t="s">
        <v>1358</v>
      </c>
      <c r="AL1294">
        <v>2</v>
      </c>
      <c r="AM1294" t="s">
        <v>1357</v>
      </c>
      <c r="AN1294" t="s">
        <v>1357</v>
      </c>
      <c r="AO1294" t="s">
        <v>1355</v>
      </c>
      <c r="AP1294">
        <v>4</v>
      </c>
      <c r="AQ1294" t="s">
        <v>1358</v>
      </c>
    </row>
    <row r="1295" spans="1:69" x14ac:dyDescent="0.2">
      <c r="F1295">
        <v>9</v>
      </c>
      <c r="G1295">
        <v>21</v>
      </c>
      <c r="I1295">
        <v>21</v>
      </c>
      <c r="M1295" t="s">
        <v>83</v>
      </c>
      <c r="N1295">
        <v>2</v>
      </c>
      <c r="O1295">
        <v>1</v>
      </c>
      <c r="P1295">
        <v>3</v>
      </c>
      <c r="Q1295">
        <v>1</v>
      </c>
      <c r="R1295">
        <v>3</v>
      </c>
      <c r="S1295">
        <v>1</v>
      </c>
      <c r="T1295">
        <v>1</v>
      </c>
      <c r="U1295">
        <v>1</v>
      </c>
      <c r="V1295">
        <v>3</v>
      </c>
      <c r="W1295">
        <v>1</v>
      </c>
      <c r="X1295">
        <v>1</v>
      </c>
      <c r="Y1295">
        <v>3</v>
      </c>
      <c r="Z1295">
        <v>1</v>
      </c>
      <c r="AA1295">
        <v>3</v>
      </c>
      <c r="AB1295">
        <v>1</v>
      </c>
      <c r="AC1295">
        <v>3</v>
      </c>
      <c r="AD1295">
        <v>4</v>
      </c>
      <c r="AE1295">
        <v>1</v>
      </c>
      <c r="AF1295">
        <v>3</v>
      </c>
      <c r="AG1295">
        <v>1</v>
      </c>
    </row>
    <row r="1296" spans="1:69" x14ac:dyDescent="0.2">
      <c r="F1296">
        <v>33</v>
      </c>
      <c r="G1296">
        <v>45</v>
      </c>
      <c r="I1296">
        <v>45</v>
      </c>
      <c r="M1296" t="s">
        <v>84</v>
      </c>
      <c r="N1296">
        <v>3</v>
      </c>
      <c r="O1296">
        <v>2</v>
      </c>
      <c r="P1296">
        <v>3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3</v>
      </c>
      <c r="W1296">
        <v>1</v>
      </c>
      <c r="X1296">
        <v>1</v>
      </c>
      <c r="Y1296">
        <v>3</v>
      </c>
      <c r="Z1296">
        <v>1</v>
      </c>
      <c r="AA1296">
        <v>1</v>
      </c>
      <c r="AB1296">
        <v>1</v>
      </c>
      <c r="AC1296">
        <v>1</v>
      </c>
      <c r="AD1296">
        <v>3</v>
      </c>
      <c r="AE1296">
        <v>1</v>
      </c>
      <c r="AF1296">
        <v>2</v>
      </c>
      <c r="AG1296">
        <v>1</v>
      </c>
    </row>
    <row r="1297" spans="1:59" x14ac:dyDescent="0.2">
      <c r="F1297">
        <v>27</v>
      </c>
      <c r="G1297">
        <v>39</v>
      </c>
      <c r="I1297">
        <v>39</v>
      </c>
    </row>
    <row r="1298" spans="1:59" x14ac:dyDescent="0.2">
      <c r="F1298">
        <v>3</v>
      </c>
      <c r="G1298">
        <v>15</v>
      </c>
      <c r="I1298">
        <v>15</v>
      </c>
    </row>
    <row r="1299" spans="1:59" x14ac:dyDescent="0.2">
      <c r="F1299">
        <v>33</v>
      </c>
      <c r="G1299">
        <v>45</v>
      </c>
      <c r="I1299">
        <v>45</v>
      </c>
    </row>
    <row r="1300" spans="1:59" x14ac:dyDescent="0.2">
      <c r="F1300">
        <v>12</v>
      </c>
      <c r="G1300">
        <v>24</v>
      </c>
      <c r="I1300">
        <v>24</v>
      </c>
    </row>
    <row r="1301" spans="1:59" x14ac:dyDescent="0.2">
      <c r="F1301">
        <v>30</v>
      </c>
      <c r="G1301">
        <v>42</v>
      </c>
      <c r="I1301">
        <v>42</v>
      </c>
    </row>
    <row r="1302" spans="1:59" x14ac:dyDescent="0.2">
      <c r="A1302" t="s">
        <v>332</v>
      </c>
      <c r="B1302" s="1" t="s">
        <v>333</v>
      </c>
      <c r="C1302" t="s">
        <v>332</v>
      </c>
      <c r="D1302" t="s">
        <v>89</v>
      </c>
      <c r="E1302">
        <v>6</v>
      </c>
      <c r="F1302">
        <v>36</v>
      </c>
      <c r="G1302">
        <v>48</v>
      </c>
      <c r="H1302">
        <v>12</v>
      </c>
      <c r="I1302">
        <v>36</v>
      </c>
      <c r="J1302">
        <v>0.53</v>
      </c>
      <c r="K1302">
        <v>8</v>
      </c>
      <c r="L1302">
        <v>2</v>
      </c>
      <c r="M1302" t="s">
        <v>80</v>
      </c>
      <c r="AR1302">
        <v>5</v>
      </c>
      <c r="AS1302">
        <v>5</v>
      </c>
      <c r="AT1302">
        <v>0</v>
      </c>
      <c r="AU1302">
        <v>4</v>
      </c>
      <c r="AV1302">
        <v>4</v>
      </c>
      <c r="AW1302">
        <v>4</v>
      </c>
      <c r="AX1302">
        <v>4</v>
      </c>
      <c r="AY1302">
        <v>0</v>
      </c>
      <c r="AZ1302">
        <v>4</v>
      </c>
      <c r="BA1302">
        <v>4</v>
      </c>
      <c r="BB1302">
        <v>37128</v>
      </c>
      <c r="BC1302">
        <v>36163</v>
      </c>
      <c r="BD1302">
        <v>21708</v>
      </c>
      <c r="BE1302">
        <v>27522</v>
      </c>
      <c r="BF1302">
        <v>15299</v>
      </c>
      <c r="BG1302">
        <v>14969</v>
      </c>
    </row>
    <row r="1303" spans="1:59" x14ac:dyDescent="0.2">
      <c r="F1303">
        <v>33</v>
      </c>
      <c r="G1303">
        <v>45</v>
      </c>
      <c r="H1303">
        <v>16</v>
      </c>
      <c r="I1303">
        <v>29</v>
      </c>
      <c r="M1303" t="s">
        <v>81</v>
      </c>
      <c r="AH1303">
        <v>3</v>
      </c>
      <c r="AI1303">
        <v>3</v>
      </c>
      <c r="AJ1303" t="s">
        <v>1357</v>
      </c>
      <c r="AK1303" t="s">
        <v>1357</v>
      </c>
      <c r="AL1303">
        <v>3</v>
      </c>
      <c r="AM1303" t="s">
        <v>1357</v>
      </c>
      <c r="AN1303" t="s">
        <v>1357</v>
      </c>
      <c r="AO1303" t="s">
        <v>1357</v>
      </c>
      <c r="AP1303">
        <v>3</v>
      </c>
      <c r="AQ1303" t="s">
        <v>1357</v>
      </c>
      <c r="BG1303">
        <v>9745</v>
      </c>
    </row>
    <row r="1304" spans="1:59" x14ac:dyDescent="0.2">
      <c r="F1304">
        <v>24</v>
      </c>
      <c r="G1304">
        <v>36</v>
      </c>
      <c r="H1304">
        <v>10</v>
      </c>
      <c r="I1304">
        <v>26</v>
      </c>
      <c r="M1304" t="s">
        <v>82</v>
      </c>
      <c r="AH1304">
        <v>2</v>
      </c>
      <c r="AI1304">
        <v>3</v>
      </c>
      <c r="AJ1304" t="s">
        <v>1357</v>
      </c>
      <c r="AK1304" t="s">
        <v>1357</v>
      </c>
      <c r="AL1304">
        <v>3</v>
      </c>
      <c r="AM1304" t="s">
        <v>1357</v>
      </c>
      <c r="AN1304" t="s">
        <v>1357</v>
      </c>
      <c r="AO1304" t="s">
        <v>1357</v>
      </c>
      <c r="AP1304">
        <v>3</v>
      </c>
      <c r="AQ1304" t="s">
        <v>1357</v>
      </c>
      <c r="BG1304">
        <v>5302</v>
      </c>
    </row>
    <row r="1305" spans="1:59" x14ac:dyDescent="0.2">
      <c r="F1305">
        <v>9</v>
      </c>
      <c r="G1305">
        <v>21</v>
      </c>
      <c r="H1305">
        <v>3</v>
      </c>
      <c r="I1305">
        <v>18</v>
      </c>
      <c r="M1305" t="s">
        <v>83</v>
      </c>
      <c r="N1305">
        <v>2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2</v>
      </c>
      <c r="Y1305">
        <v>4</v>
      </c>
      <c r="Z1305">
        <v>1</v>
      </c>
      <c r="AA1305">
        <v>1</v>
      </c>
      <c r="AB1305">
        <v>1</v>
      </c>
      <c r="AC1305">
        <v>2</v>
      </c>
      <c r="AD1305">
        <v>4</v>
      </c>
      <c r="AE1305">
        <v>1</v>
      </c>
      <c r="AF1305">
        <v>1</v>
      </c>
      <c r="AG1305">
        <v>1</v>
      </c>
      <c r="BG1305">
        <v>4185</v>
      </c>
    </row>
    <row r="1306" spans="1:59" x14ac:dyDescent="0.2">
      <c r="F1306">
        <v>33</v>
      </c>
      <c r="G1306">
        <v>45</v>
      </c>
      <c r="H1306">
        <v>12</v>
      </c>
      <c r="I1306">
        <v>33</v>
      </c>
      <c r="M1306" t="s">
        <v>84</v>
      </c>
      <c r="N1306">
        <v>3</v>
      </c>
      <c r="O1306">
        <v>1</v>
      </c>
      <c r="P1306">
        <v>2</v>
      </c>
      <c r="Q1306">
        <v>1</v>
      </c>
      <c r="R1306">
        <v>2</v>
      </c>
      <c r="S1306">
        <v>1</v>
      </c>
      <c r="T1306">
        <v>1</v>
      </c>
      <c r="U1306">
        <v>1</v>
      </c>
      <c r="V1306">
        <v>3</v>
      </c>
      <c r="W1306">
        <v>1</v>
      </c>
      <c r="X1306">
        <v>1</v>
      </c>
      <c r="Y1306">
        <v>4</v>
      </c>
      <c r="Z1306">
        <v>1</v>
      </c>
      <c r="AA1306">
        <v>1</v>
      </c>
      <c r="AB1306">
        <v>1</v>
      </c>
      <c r="AC1306">
        <v>4</v>
      </c>
      <c r="AD1306">
        <v>4</v>
      </c>
      <c r="AE1306">
        <v>1</v>
      </c>
      <c r="AF1306">
        <v>1</v>
      </c>
      <c r="AG1306">
        <v>1</v>
      </c>
      <c r="BG1306">
        <v>6091</v>
      </c>
    </row>
    <row r="1307" spans="1:59" x14ac:dyDescent="0.2">
      <c r="F1307">
        <v>27</v>
      </c>
      <c r="G1307">
        <v>39</v>
      </c>
      <c r="H1307">
        <v>10</v>
      </c>
      <c r="I1307">
        <v>29</v>
      </c>
      <c r="BG1307">
        <v>3635</v>
      </c>
    </row>
    <row r="1308" spans="1:59" x14ac:dyDescent="0.2">
      <c r="F1308">
        <v>3</v>
      </c>
      <c r="G1308">
        <v>15</v>
      </c>
      <c r="H1308">
        <v>0</v>
      </c>
      <c r="I1308">
        <v>15</v>
      </c>
      <c r="BG1308">
        <v>5176</v>
      </c>
    </row>
    <row r="1309" spans="1:59" x14ac:dyDescent="0.2">
      <c r="F1309">
        <v>33</v>
      </c>
      <c r="G1309">
        <v>45</v>
      </c>
      <c r="H1309">
        <v>16</v>
      </c>
      <c r="I1309">
        <v>29</v>
      </c>
      <c r="BG1309">
        <v>4248</v>
      </c>
    </row>
    <row r="1310" spans="1:59" x14ac:dyDescent="0.2">
      <c r="F1310">
        <v>12</v>
      </c>
      <c r="G1310">
        <v>24</v>
      </c>
      <c r="H1310">
        <v>4</v>
      </c>
      <c r="I1310">
        <v>20</v>
      </c>
      <c r="BG1310">
        <v>3145</v>
      </c>
    </row>
    <row r="1311" spans="1:59" x14ac:dyDescent="0.2">
      <c r="F1311">
        <v>30</v>
      </c>
      <c r="G1311">
        <v>42</v>
      </c>
      <c r="H1311">
        <v>12</v>
      </c>
      <c r="I1311">
        <v>30</v>
      </c>
      <c r="BG1311">
        <v>2953</v>
      </c>
    </row>
    <row r="1312" spans="1:59" x14ac:dyDescent="0.2">
      <c r="A1312" t="s">
        <v>334</v>
      </c>
      <c r="B1312" s="1" t="s">
        <v>335</v>
      </c>
      <c r="C1312" t="s">
        <v>334</v>
      </c>
      <c r="D1312" t="s">
        <v>89</v>
      </c>
      <c r="E1312">
        <v>2</v>
      </c>
      <c r="F1312">
        <v>36</v>
      </c>
      <c r="G1312">
        <v>48</v>
      </c>
      <c r="H1312">
        <v>20</v>
      </c>
      <c r="I1312">
        <v>28</v>
      </c>
      <c r="J1312">
        <v>0.37</v>
      </c>
      <c r="K1312">
        <v>8</v>
      </c>
      <c r="L1312">
        <v>6</v>
      </c>
      <c r="M1312" t="s">
        <v>80</v>
      </c>
      <c r="AR1312">
        <v>4</v>
      </c>
      <c r="AS1312">
        <v>3</v>
      </c>
      <c r="AT1312">
        <v>3</v>
      </c>
      <c r="AU1312">
        <v>3</v>
      </c>
      <c r="AV1312">
        <v>3</v>
      </c>
      <c r="AW1312">
        <v>4</v>
      </c>
      <c r="AX1312">
        <v>3</v>
      </c>
      <c r="AY1312">
        <v>3</v>
      </c>
      <c r="AZ1312">
        <v>3</v>
      </c>
      <c r="BA1312">
        <v>3</v>
      </c>
      <c r="BB1312">
        <v>20513</v>
      </c>
      <c r="BC1312">
        <v>30244</v>
      </c>
      <c r="BD1312">
        <v>17812</v>
      </c>
      <c r="BE1312">
        <v>37879</v>
      </c>
      <c r="BF1312">
        <v>58071</v>
      </c>
      <c r="BG1312">
        <v>24643</v>
      </c>
    </row>
    <row r="1313" spans="1:69" x14ac:dyDescent="0.2">
      <c r="F1313">
        <v>33</v>
      </c>
      <c r="G1313">
        <v>45</v>
      </c>
      <c r="H1313">
        <v>25</v>
      </c>
      <c r="I1313">
        <v>20</v>
      </c>
      <c r="M1313" t="s">
        <v>81</v>
      </c>
      <c r="AH1313">
        <v>2</v>
      </c>
      <c r="AI1313">
        <v>2</v>
      </c>
      <c r="AJ1313" t="s">
        <v>1355</v>
      </c>
      <c r="AK1313" t="s">
        <v>1358</v>
      </c>
      <c r="AL1313">
        <v>3</v>
      </c>
      <c r="AM1313" t="s">
        <v>1357</v>
      </c>
      <c r="AN1313" t="s">
        <v>1357</v>
      </c>
      <c r="AO1313" t="s">
        <v>1357</v>
      </c>
      <c r="AP1313">
        <v>2</v>
      </c>
      <c r="AQ1313" t="s">
        <v>1358</v>
      </c>
      <c r="BG1313">
        <v>84700</v>
      </c>
    </row>
    <row r="1314" spans="1:69" x14ac:dyDescent="0.2">
      <c r="F1314">
        <v>24</v>
      </c>
      <c r="G1314">
        <v>36</v>
      </c>
      <c r="H1314">
        <v>18</v>
      </c>
      <c r="I1314">
        <v>18</v>
      </c>
      <c r="M1314" t="s">
        <v>82</v>
      </c>
      <c r="AH1314">
        <v>2</v>
      </c>
      <c r="AI1314">
        <v>3</v>
      </c>
      <c r="AJ1314" t="s">
        <v>1355</v>
      </c>
      <c r="AK1314" t="s">
        <v>1355</v>
      </c>
      <c r="AL1314">
        <v>3</v>
      </c>
      <c r="AM1314" t="s">
        <v>1357</v>
      </c>
      <c r="AN1314" t="s">
        <v>1357</v>
      </c>
      <c r="AO1314" t="s">
        <v>1358</v>
      </c>
      <c r="AP1314">
        <v>4</v>
      </c>
      <c r="AQ1314" t="s">
        <v>1358</v>
      </c>
      <c r="BG1314">
        <v>13032</v>
      </c>
    </row>
    <row r="1315" spans="1:69" x14ac:dyDescent="0.2">
      <c r="F1315">
        <v>9</v>
      </c>
      <c r="G1315">
        <v>21</v>
      </c>
      <c r="H1315">
        <v>5</v>
      </c>
      <c r="I1315">
        <v>16</v>
      </c>
      <c r="M1315" t="s">
        <v>83</v>
      </c>
      <c r="N1315">
        <v>3</v>
      </c>
      <c r="O1315">
        <v>1</v>
      </c>
      <c r="P1315">
        <v>2</v>
      </c>
      <c r="Q1315">
        <v>1</v>
      </c>
      <c r="R1315">
        <v>3</v>
      </c>
      <c r="S1315">
        <v>3</v>
      </c>
      <c r="T1315">
        <v>3</v>
      </c>
      <c r="U1315">
        <v>2</v>
      </c>
      <c r="V1315">
        <v>2</v>
      </c>
      <c r="W1315">
        <v>2</v>
      </c>
      <c r="X1315">
        <v>1</v>
      </c>
      <c r="Y1315">
        <v>2</v>
      </c>
      <c r="Z1315">
        <v>2</v>
      </c>
      <c r="AA1315">
        <v>2</v>
      </c>
      <c r="AB1315">
        <v>2</v>
      </c>
      <c r="AC1315">
        <v>3</v>
      </c>
      <c r="AD1315">
        <v>2</v>
      </c>
      <c r="AE1315">
        <v>1</v>
      </c>
      <c r="AF1315">
        <v>3</v>
      </c>
      <c r="AG1315">
        <v>2</v>
      </c>
      <c r="BG1315">
        <v>7683</v>
      </c>
    </row>
    <row r="1316" spans="1:69" x14ac:dyDescent="0.2">
      <c r="F1316">
        <v>33</v>
      </c>
      <c r="G1316">
        <v>45</v>
      </c>
      <c r="H1316">
        <v>25</v>
      </c>
      <c r="I1316">
        <v>20</v>
      </c>
      <c r="M1316" t="s">
        <v>84</v>
      </c>
      <c r="N1316">
        <v>3</v>
      </c>
      <c r="O1316">
        <v>1</v>
      </c>
      <c r="P1316">
        <v>3</v>
      </c>
      <c r="Q1316">
        <v>2</v>
      </c>
      <c r="R1316">
        <v>2</v>
      </c>
      <c r="S1316">
        <v>3</v>
      </c>
      <c r="T1316">
        <v>1</v>
      </c>
      <c r="U1316">
        <v>1</v>
      </c>
      <c r="V1316">
        <v>1</v>
      </c>
      <c r="W1316">
        <v>2</v>
      </c>
      <c r="X1316">
        <v>1</v>
      </c>
      <c r="Y1316">
        <v>1</v>
      </c>
      <c r="Z1316">
        <v>2</v>
      </c>
      <c r="AA1316">
        <v>1</v>
      </c>
      <c r="AB1316">
        <v>1</v>
      </c>
      <c r="AC1316">
        <v>1</v>
      </c>
      <c r="AD1316">
        <v>2</v>
      </c>
      <c r="AE1316">
        <v>1</v>
      </c>
      <c r="AF1316">
        <v>3</v>
      </c>
      <c r="AG1316">
        <v>1</v>
      </c>
      <c r="BG1316">
        <v>13625</v>
      </c>
    </row>
    <row r="1317" spans="1:69" x14ac:dyDescent="0.2">
      <c r="F1317">
        <v>27</v>
      </c>
      <c r="G1317">
        <v>39</v>
      </c>
      <c r="H1317">
        <v>20</v>
      </c>
      <c r="I1317">
        <v>19</v>
      </c>
      <c r="BG1317">
        <v>16137</v>
      </c>
    </row>
    <row r="1318" spans="1:69" x14ac:dyDescent="0.2">
      <c r="F1318">
        <v>3</v>
      </c>
      <c r="G1318">
        <v>15</v>
      </c>
      <c r="H1318">
        <v>5</v>
      </c>
      <c r="I1318">
        <v>10</v>
      </c>
      <c r="BG1318">
        <v>4146</v>
      </c>
    </row>
    <row r="1319" spans="1:69" x14ac:dyDescent="0.2">
      <c r="F1319">
        <v>33</v>
      </c>
      <c r="G1319">
        <v>45</v>
      </c>
      <c r="H1319">
        <v>25</v>
      </c>
      <c r="I1319">
        <v>20</v>
      </c>
      <c r="BG1319">
        <v>4065</v>
      </c>
    </row>
    <row r="1320" spans="1:69" x14ac:dyDescent="0.2">
      <c r="F1320">
        <v>12</v>
      </c>
      <c r="G1320">
        <v>24</v>
      </c>
      <c r="H1320">
        <v>12</v>
      </c>
      <c r="I1320">
        <v>12</v>
      </c>
      <c r="BG1320">
        <v>3264</v>
      </c>
    </row>
    <row r="1321" spans="1:69" x14ac:dyDescent="0.2">
      <c r="F1321">
        <v>30</v>
      </c>
      <c r="G1321">
        <v>42</v>
      </c>
      <c r="H1321">
        <v>21</v>
      </c>
      <c r="I1321">
        <v>21</v>
      </c>
      <c r="BG1321">
        <v>3584</v>
      </c>
    </row>
    <row r="1322" spans="1:69" x14ac:dyDescent="0.2">
      <c r="A1322" t="s">
        <v>336</v>
      </c>
      <c r="B1322" s="1" t="s">
        <v>337</v>
      </c>
      <c r="C1322" t="s">
        <v>336</v>
      </c>
      <c r="D1322" t="s">
        <v>79</v>
      </c>
      <c r="E1322">
        <v>4</v>
      </c>
      <c r="F1322">
        <v>12</v>
      </c>
      <c r="G1322">
        <v>24</v>
      </c>
      <c r="I1322">
        <v>24</v>
      </c>
      <c r="J1322">
        <v>0.72</v>
      </c>
      <c r="K1322">
        <v>8</v>
      </c>
      <c r="L1322">
        <v>4</v>
      </c>
      <c r="M1322" t="s">
        <v>80</v>
      </c>
      <c r="AR1322">
        <v>4</v>
      </c>
      <c r="AS1322">
        <v>4</v>
      </c>
      <c r="AT1322">
        <v>1</v>
      </c>
      <c r="AU1322">
        <v>4</v>
      </c>
      <c r="AV1322">
        <v>4</v>
      </c>
      <c r="AW1322">
        <v>4</v>
      </c>
      <c r="AX1322">
        <v>4</v>
      </c>
      <c r="AY1322">
        <v>4</v>
      </c>
      <c r="AZ1322">
        <v>4</v>
      </c>
      <c r="BA1322">
        <v>4</v>
      </c>
      <c r="BB1322">
        <v>27343</v>
      </c>
      <c r="BC1322">
        <v>44849</v>
      </c>
      <c r="BD1322">
        <v>25082</v>
      </c>
      <c r="BE1322">
        <v>46582</v>
      </c>
      <c r="BF1322">
        <v>20002</v>
      </c>
      <c r="BH1322">
        <v>10017</v>
      </c>
      <c r="BI1322">
        <v>3057</v>
      </c>
      <c r="BJ1322">
        <v>2277</v>
      </c>
      <c r="BK1322">
        <v>1389</v>
      </c>
      <c r="BL1322">
        <v>1789</v>
      </c>
      <c r="BM1322">
        <v>1222</v>
      </c>
      <c r="BN1322">
        <v>1420</v>
      </c>
      <c r="BO1322">
        <v>1298</v>
      </c>
      <c r="BP1322">
        <v>1573</v>
      </c>
      <c r="BQ1322">
        <v>1144</v>
      </c>
    </row>
    <row r="1323" spans="1:69" x14ac:dyDescent="0.2">
      <c r="F1323">
        <v>33</v>
      </c>
      <c r="G1323">
        <v>45</v>
      </c>
      <c r="I1323">
        <v>45</v>
      </c>
      <c r="M1323" t="s">
        <v>81</v>
      </c>
      <c r="AH1323">
        <v>1</v>
      </c>
      <c r="AI1323">
        <v>1</v>
      </c>
      <c r="AJ1323" t="s">
        <v>1357</v>
      </c>
      <c r="AK1323" t="s">
        <v>1357</v>
      </c>
      <c r="AL1323">
        <v>1</v>
      </c>
      <c r="AM1323" t="s">
        <v>1357</v>
      </c>
      <c r="AN1323" t="s">
        <v>1357</v>
      </c>
      <c r="AO1323" t="s">
        <v>1357</v>
      </c>
      <c r="AP1323">
        <v>1</v>
      </c>
      <c r="AQ1323" t="s">
        <v>1357</v>
      </c>
    </row>
    <row r="1324" spans="1:69" x14ac:dyDescent="0.2">
      <c r="F1324">
        <v>30</v>
      </c>
      <c r="G1324">
        <v>42</v>
      </c>
      <c r="I1324">
        <v>42</v>
      </c>
      <c r="M1324" t="s">
        <v>82</v>
      </c>
      <c r="AH1324">
        <v>2</v>
      </c>
      <c r="AI1324">
        <v>1</v>
      </c>
      <c r="AJ1324" t="s">
        <v>1358</v>
      </c>
      <c r="AK1324" t="s">
        <v>1357</v>
      </c>
      <c r="AL1324">
        <v>1</v>
      </c>
      <c r="AM1324" t="s">
        <v>1357</v>
      </c>
      <c r="AN1324" t="s">
        <v>1357</v>
      </c>
      <c r="AO1324" t="s">
        <v>1357</v>
      </c>
      <c r="AP1324">
        <v>1</v>
      </c>
      <c r="AQ1324" t="s">
        <v>1357</v>
      </c>
    </row>
    <row r="1325" spans="1:69" x14ac:dyDescent="0.2">
      <c r="F1325">
        <v>27</v>
      </c>
      <c r="G1325">
        <v>39</v>
      </c>
      <c r="I1325">
        <v>39</v>
      </c>
      <c r="M1325" t="s">
        <v>83</v>
      </c>
      <c r="N1325">
        <v>4</v>
      </c>
      <c r="O1325">
        <v>1</v>
      </c>
      <c r="P1325">
        <v>5</v>
      </c>
      <c r="Q1325">
        <v>1</v>
      </c>
      <c r="R1325">
        <v>4</v>
      </c>
      <c r="S1325">
        <v>1</v>
      </c>
      <c r="T1325">
        <v>1</v>
      </c>
      <c r="U1325">
        <v>1</v>
      </c>
      <c r="V1325">
        <v>5</v>
      </c>
      <c r="W1325">
        <v>4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4</v>
      </c>
      <c r="AG1325">
        <v>1</v>
      </c>
    </row>
    <row r="1326" spans="1:69" x14ac:dyDescent="0.2">
      <c r="F1326">
        <v>3</v>
      </c>
      <c r="G1326">
        <v>15</v>
      </c>
      <c r="I1326">
        <v>15</v>
      </c>
      <c r="M1326" t="s">
        <v>84</v>
      </c>
      <c r="N1326">
        <v>4</v>
      </c>
      <c r="O1326">
        <v>1</v>
      </c>
      <c r="P1326">
        <v>5</v>
      </c>
      <c r="Q1326">
        <v>1</v>
      </c>
      <c r="R1326">
        <v>4</v>
      </c>
      <c r="S1326">
        <v>1</v>
      </c>
      <c r="T1326">
        <v>1</v>
      </c>
      <c r="U1326">
        <v>1</v>
      </c>
      <c r="V1326">
        <v>4</v>
      </c>
      <c r="W1326">
        <v>4</v>
      </c>
      <c r="X1326">
        <v>1</v>
      </c>
      <c r="Y1326">
        <v>5</v>
      </c>
      <c r="Z1326">
        <v>1</v>
      </c>
      <c r="AA1326">
        <v>5</v>
      </c>
      <c r="AB1326">
        <v>1</v>
      </c>
      <c r="AC1326">
        <v>4</v>
      </c>
      <c r="AD1326">
        <v>4</v>
      </c>
      <c r="AE1326">
        <v>1</v>
      </c>
      <c r="AF1326">
        <v>4</v>
      </c>
      <c r="AG1326">
        <v>1</v>
      </c>
    </row>
    <row r="1327" spans="1:69" x14ac:dyDescent="0.2">
      <c r="F1327">
        <v>33</v>
      </c>
      <c r="G1327">
        <v>45</v>
      </c>
      <c r="I1327">
        <v>45</v>
      </c>
    </row>
    <row r="1328" spans="1:69" x14ac:dyDescent="0.2">
      <c r="F1328">
        <v>24</v>
      </c>
      <c r="G1328">
        <v>36</v>
      </c>
      <c r="I1328">
        <v>36</v>
      </c>
    </row>
    <row r="1329" spans="1:69" x14ac:dyDescent="0.2">
      <c r="F1329">
        <v>9</v>
      </c>
      <c r="G1329">
        <v>21</v>
      </c>
      <c r="I1329">
        <v>21</v>
      </c>
    </row>
    <row r="1330" spans="1:69" x14ac:dyDescent="0.2">
      <c r="F1330">
        <v>36</v>
      </c>
      <c r="G1330">
        <v>48</v>
      </c>
      <c r="I1330">
        <v>48</v>
      </c>
    </row>
    <row r="1331" spans="1:69" x14ac:dyDescent="0.2">
      <c r="F1331">
        <v>33</v>
      </c>
      <c r="G1331">
        <v>45</v>
      </c>
      <c r="I1331">
        <v>45</v>
      </c>
    </row>
    <row r="1332" spans="1:69" x14ac:dyDescent="0.2">
      <c r="A1332" t="s">
        <v>338</v>
      </c>
      <c r="B1332" s="1" t="s">
        <v>339</v>
      </c>
      <c r="C1332" t="s">
        <v>338</v>
      </c>
      <c r="D1332" t="s">
        <v>89</v>
      </c>
      <c r="E1332">
        <v>8</v>
      </c>
      <c r="F1332">
        <v>33</v>
      </c>
      <c r="G1332">
        <v>45</v>
      </c>
      <c r="H1332">
        <v>23</v>
      </c>
      <c r="I1332">
        <v>22</v>
      </c>
      <c r="J1332">
        <v>0.39</v>
      </c>
      <c r="K1332">
        <v>8</v>
      </c>
      <c r="L1332">
        <v>0</v>
      </c>
      <c r="M1332" t="s">
        <v>80</v>
      </c>
      <c r="AR1332">
        <v>4</v>
      </c>
      <c r="AS1332">
        <v>2</v>
      </c>
      <c r="AT1332">
        <v>3</v>
      </c>
      <c r="AU1332">
        <v>3</v>
      </c>
      <c r="AV1332">
        <v>4</v>
      </c>
      <c r="AW1332">
        <v>2</v>
      </c>
      <c r="AX1332">
        <v>3</v>
      </c>
      <c r="AY1332">
        <v>5</v>
      </c>
      <c r="AZ1332">
        <v>5</v>
      </c>
      <c r="BA1332">
        <v>5</v>
      </c>
      <c r="BB1332">
        <v>39028</v>
      </c>
      <c r="BC1332">
        <v>90951</v>
      </c>
      <c r="BD1332">
        <v>12754</v>
      </c>
      <c r="BE1332">
        <v>25666</v>
      </c>
      <c r="BF1332">
        <v>10582</v>
      </c>
      <c r="BG1332">
        <v>20600</v>
      </c>
    </row>
    <row r="1333" spans="1:69" x14ac:dyDescent="0.2">
      <c r="F1333">
        <v>30</v>
      </c>
      <c r="G1333">
        <v>42</v>
      </c>
      <c r="H1333">
        <v>21</v>
      </c>
      <c r="I1333">
        <v>21</v>
      </c>
      <c r="M1333" t="s">
        <v>81</v>
      </c>
      <c r="AH1333">
        <v>1</v>
      </c>
      <c r="AI1333">
        <v>1</v>
      </c>
      <c r="AJ1333" t="s">
        <v>1357</v>
      </c>
      <c r="AK1333" t="s">
        <v>1357</v>
      </c>
      <c r="AL1333">
        <v>1</v>
      </c>
      <c r="AM1333" t="s">
        <v>1357</v>
      </c>
      <c r="AN1333" t="s">
        <v>1357</v>
      </c>
      <c r="AO1333" t="s">
        <v>1357</v>
      </c>
      <c r="AP1333">
        <v>1</v>
      </c>
      <c r="AQ1333" t="s">
        <v>1357</v>
      </c>
      <c r="BG1333">
        <v>4523</v>
      </c>
    </row>
    <row r="1334" spans="1:69" x14ac:dyDescent="0.2">
      <c r="F1334">
        <v>12</v>
      </c>
      <c r="G1334">
        <v>24</v>
      </c>
      <c r="H1334">
        <v>12</v>
      </c>
      <c r="I1334">
        <v>12</v>
      </c>
      <c r="M1334" t="s">
        <v>82</v>
      </c>
      <c r="AH1334">
        <v>1</v>
      </c>
      <c r="AI1334">
        <v>1</v>
      </c>
      <c r="AJ1334" t="s">
        <v>1357</v>
      </c>
      <c r="AK1334" t="s">
        <v>1357</v>
      </c>
      <c r="AL1334">
        <v>1</v>
      </c>
      <c r="AM1334" t="s">
        <v>1357</v>
      </c>
      <c r="AN1334" t="s">
        <v>1357</v>
      </c>
      <c r="AO1334" t="s">
        <v>1357</v>
      </c>
      <c r="AP1334">
        <v>1</v>
      </c>
      <c r="AQ1334" t="s">
        <v>1357</v>
      </c>
      <c r="BG1334">
        <v>4586</v>
      </c>
    </row>
    <row r="1335" spans="1:69" x14ac:dyDescent="0.2">
      <c r="F1335">
        <v>3</v>
      </c>
      <c r="G1335">
        <v>15</v>
      </c>
      <c r="H1335">
        <v>1</v>
      </c>
      <c r="I1335">
        <v>14</v>
      </c>
      <c r="M1335" t="s">
        <v>83</v>
      </c>
      <c r="N1335">
        <v>5</v>
      </c>
      <c r="O1335">
        <v>1</v>
      </c>
      <c r="P1335">
        <v>3</v>
      </c>
      <c r="Q1335">
        <v>1</v>
      </c>
      <c r="R1335">
        <v>4</v>
      </c>
      <c r="S1335">
        <v>1</v>
      </c>
      <c r="T1335">
        <v>1</v>
      </c>
      <c r="U1335">
        <v>1</v>
      </c>
      <c r="V1335">
        <v>4</v>
      </c>
      <c r="W1335">
        <v>4</v>
      </c>
      <c r="X1335">
        <v>1</v>
      </c>
      <c r="Y1335">
        <v>5</v>
      </c>
      <c r="Z1335">
        <v>1</v>
      </c>
      <c r="AA1335">
        <v>3</v>
      </c>
      <c r="AB1335">
        <v>1</v>
      </c>
      <c r="AC1335">
        <v>4</v>
      </c>
      <c r="AD1335">
        <v>5</v>
      </c>
      <c r="AE1335">
        <v>1</v>
      </c>
      <c r="AF1335">
        <v>4</v>
      </c>
      <c r="AG1335">
        <v>1</v>
      </c>
      <c r="BG1335">
        <v>15853</v>
      </c>
    </row>
    <row r="1336" spans="1:69" x14ac:dyDescent="0.2">
      <c r="F1336">
        <v>27</v>
      </c>
      <c r="G1336">
        <v>39</v>
      </c>
      <c r="H1336">
        <v>20</v>
      </c>
      <c r="I1336">
        <v>19</v>
      </c>
      <c r="M1336" t="s">
        <v>84</v>
      </c>
      <c r="N1336">
        <v>5</v>
      </c>
      <c r="O1336">
        <v>1</v>
      </c>
      <c r="P1336">
        <v>5</v>
      </c>
      <c r="Q1336">
        <v>1</v>
      </c>
      <c r="R1336">
        <v>5</v>
      </c>
      <c r="S1336">
        <v>1</v>
      </c>
      <c r="T1336">
        <v>1</v>
      </c>
      <c r="U1336">
        <v>1</v>
      </c>
      <c r="V1336">
        <v>5</v>
      </c>
      <c r="W1336">
        <v>5</v>
      </c>
      <c r="X1336">
        <v>1</v>
      </c>
      <c r="Y1336">
        <v>5</v>
      </c>
      <c r="Z1336">
        <v>1</v>
      </c>
      <c r="AA1336">
        <v>5</v>
      </c>
      <c r="AB1336">
        <v>1</v>
      </c>
      <c r="AC1336">
        <v>5</v>
      </c>
      <c r="AD1336">
        <v>5</v>
      </c>
      <c r="AE1336">
        <v>1</v>
      </c>
      <c r="AF1336">
        <v>5</v>
      </c>
      <c r="AG1336">
        <v>1</v>
      </c>
      <c r="BG1336">
        <v>7437</v>
      </c>
    </row>
    <row r="1337" spans="1:69" x14ac:dyDescent="0.2">
      <c r="F1337">
        <v>33</v>
      </c>
      <c r="G1337">
        <v>45</v>
      </c>
      <c r="H1337">
        <v>22</v>
      </c>
      <c r="I1337">
        <v>23</v>
      </c>
      <c r="BG1337">
        <v>5745</v>
      </c>
    </row>
    <row r="1338" spans="1:69" x14ac:dyDescent="0.2">
      <c r="F1338">
        <v>36</v>
      </c>
      <c r="G1338">
        <v>48</v>
      </c>
      <c r="H1338">
        <v>24</v>
      </c>
      <c r="I1338">
        <v>24</v>
      </c>
      <c r="BG1338">
        <v>4723</v>
      </c>
    </row>
    <row r="1339" spans="1:69" x14ac:dyDescent="0.2">
      <c r="F1339">
        <v>33</v>
      </c>
      <c r="G1339">
        <v>45</v>
      </c>
      <c r="H1339">
        <v>22</v>
      </c>
      <c r="I1339">
        <v>23</v>
      </c>
      <c r="BG1339">
        <v>2999</v>
      </c>
    </row>
    <row r="1340" spans="1:69" x14ac:dyDescent="0.2">
      <c r="F1340">
        <v>24</v>
      </c>
      <c r="G1340">
        <v>36</v>
      </c>
      <c r="H1340">
        <v>16</v>
      </c>
      <c r="I1340">
        <v>20</v>
      </c>
      <c r="BG1340">
        <v>6311</v>
      </c>
    </row>
    <row r="1341" spans="1:69" x14ac:dyDescent="0.2">
      <c r="F1341">
        <v>9</v>
      </c>
      <c r="G1341">
        <v>21</v>
      </c>
      <c r="H1341">
        <v>5</v>
      </c>
      <c r="I1341">
        <v>16</v>
      </c>
      <c r="BG1341">
        <v>5812</v>
      </c>
    </row>
    <row r="1342" spans="1:69" x14ac:dyDescent="0.2">
      <c r="A1342" t="s">
        <v>340</v>
      </c>
      <c r="B1342" s="1" t="s">
        <v>341</v>
      </c>
      <c r="C1342" t="s">
        <v>340</v>
      </c>
      <c r="D1342" t="s">
        <v>79</v>
      </c>
      <c r="E1342">
        <v>6</v>
      </c>
      <c r="F1342">
        <v>36</v>
      </c>
      <c r="G1342">
        <v>48</v>
      </c>
      <c r="I1342">
        <v>48</v>
      </c>
      <c r="J1342">
        <v>0.72</v>
      </c>
      <c r="K1342">
        <v>8</v>
      </c>
      <c r="L1342">
        <v>2</v>
      </c>
      <c r="M1342" t="s">
        <v>80</v>
      </c>
      <c r="AR1342">
        <v>4</v>
      </c>
      <c r="AS1342">
        <v>3</v>
      </c>
      <c r="AT1342">
        <v>4</v>
      </c>
      <c r="AU1342">
        <v>4</v>
      </c>
      <c r="AV1342">
        <v>3</v>
      </c>
      <c r="AW1342">
        <v>4</v>
      </c>
      <c r="AX1342">
        <v>4</v>
      </c>
      <c r="AY1342">
        <v>4</v>
      </c>
      <c r="AZ1342">
        <v>5</v>
      </c>
      <c r="BA1342">
        <v>5</v>
      </c>
      <c r="BB1342">
        <v>18163</v>
      </c>
      <c r="BC1342">
        <v>151245</v>
      </c>
      <c r="BD1342">
        <v>19979</v>
      </c>
      <c r="BE1342">
        <v>39722</v>
      </c>
      <c r="BF1342">
        <v>19253</v>
      </c>
      <c r="BH1342">
        <v>32777</v>
      </c>
      <c r="BI1342">
        <v>13972</v>
      </c>
      <c r="BJ1342">
        <v>11759</v>
      </c>
      <c r="BK1342">
        <v>5304</v>
      </c>
      <c r="BL1342">
        <v>3016</v>
      </c>
      <c r="BM1342">
        <v>1697</v>
      </c>
      <c r="BN1342">
        <v>1532</v>
      </c>
      <c r="BO1342">
        <v>1658</v>
      </c>
      <c r="BP1342">
        <v>2177</v>
      </c>
      <c r="BQ1342">
        <v>2614</v>
      </c>
    </row>
    <row r="1343" spans="1:69" x14ac:dyDescent="0.2">
      <c r="F1343">
        <v>33</v>
      </c>
      <c r="G1343">
        <v>45</v>
      </c>
      <c r="I1343">
        <v>45</v>
      </c>
      <c r="M1343" t="s">
        <v>81</v>
      </c>
      <c r="AH1343">
        <v>1</v>
      </c>
      <c r="AI1343">
        <v>1</v>
      </c>
      <c r="AJ1343" t="s">
        <v>1357</v>
      </c>
      <c r="AK1343" t="s">
        <v>1357</v>
      </c>
      <c r="AL1343">
        <v>1</v>
      </c>
      <c r="AM1343" t="s">
        <v>1357</v>
      </c>
      <c r="AN1343" t="s">
        <v>1357</v>
      </c>
      <c r="AO1343" t="s">
        <v>1357</v>
      </c>
      <c r="AP1343">
        <v>1</v>
      </c>
      <c r="AQ1343" t="s">
        <v>1357</v>
      </c>
    </row>
    <row r="1344" spans="1:69" x14ac:dyDescent="0.2">
      <c r="F1344">
        <v>24</v>
      </c>
      <c r="G1344">
        <v>36</v>
      </c>
      <c r="I1344">
        <v>36</v>
      </c>
      <c r="M1344" t="s">
        <v>82</v>
      </c>
      <c r="AH1344">
        <v>1</v>
      </c>
      <c r="AI1344">
        <v>1</v>
      </c>
      <c r="AJ1344" t="s">
        <v>1358</v>
      </c>
      <c r="AK1344" t="s">
        <v>1357</v>
      </c>
      <c r="AL1344">
        <v>1</v>
      </c>
      <c r="AM1344" t="s">
        <v>1357</v>
      </c>
      <c r="AN1344" t="s">
        <v>1357</v>
      </c>
      <c r="AO1344" t="s">
        <v>1357</v>
      </c>
      <c r="AP1344">
        <v>1</v>
      </c>
      <c r="AQ1344" t="s">
        <v>1357</v>
      </c>
    </row>
    <row r="1345" spans="1:69" x14ac:dyDescent="0.2">
      <c r="F1345">
        <v>9</v>
      </c>
      <c r="G1345">
        <v>21</v>
      </c>
      <c r="I1345">
        <v>21</v>
      </c>
      <c r="M1345" t="s">
        <v>83</v>
      </c>
      <c r="N1345">
        <v>5</v>
      </c>
      <c r="O1345">
        <v>1</v>
      </c>
      <c r="P1345">
        <v>5</v>
      </c>
      <c r="Q1345">
        <v>1</v>
      </c>
      <c r="R1345">
        <v>5</v>
      </c>
      <c r="S1345">
        <v>1</v>
      </c>
      <c r="T1345">
        <v>1</v>
      </c>
      <c r="U1345">
        <v>1</v>
      </c>
      <c r="V1345">
        <v>5</v>
      </c>
      <c r="W1345">
        <v>5</v>
      </c>
      <c r="X1345">
        <v>1</v>
      </c>
      <c r="Y1345">
        <v>5</v>
      </c>
      <c r="Z1345">
        <v>1</v>
      </c>
      <c r="AA1345">
        <v>5</v>
      </c>
      <c r="AB1345">
        <v>1</v>
      </c>
      <c r="AC1345">
        <v>5</v>
      </c>
      <c r="AD1345">
        <v>5</v>
      </c>
      <c r="AE1345">
        <v>1</v>
      </c>
      <c r="AF1345">
        <v>5</v>
      </c>
      <c r="AG1345">
        <v>2</v>
      </c>
    </row>
    <row r="1346" spans="1:69" x14ac:dyDescent="0.2">
      <c r="F1346">
        <v>33</v>
      </c>
      <c r="G1346">
        <v>45</v>
      </c>
      <c r="I1346">
        <v>45</v>
      </c>
      <c r="M1346" t="s">
        <v>84</v>
      </c>
      <c r="N1346">
        <v>5</v>
      </c>
      <c r="O1346">
        <v>1</v>
      </c>
      <c r="P1346">
        <v>5</v>
      </c>
      <c r="Q1346">
        <v>1</v>
      </c>
      <c r="R1346">
        <v>4</v>
      </c>
      <c r="S1346">
        <v>1</v>
      </c>
      <c r="T1346">
        <v>1</v>
      </c>
      <c r="U1346">
        <v>1</v>
      </c>
      <c r="V1346">
        <v>4</v>
      </c>
      <c r="W1346">
        <v>5</v>
      </c>
      <c r="X1346">
        <v>1</v>
      </c>
      <c r="Y1346">
        <v>4</v>
      </c>
      <c r="Z1346">
        <v>1</v>
      </c>
      <c r="AA1346">
        <v>5</v>
      </c>
      <c r="AB1346">
        <v>2</v>
      </c>
      <c r="AC1346">
        <v>4</v>
      </c>
      <c r="AD1346">
        <v>5</v>
      </c>
      <c r="AE1346">
        <v>1</v>
      </c>
      <c r="AF1346">
        <v>5</v>
      </c>
      <c r="AG1346">
        <v>2</v>
      </c>
    </row>
    <row r="1347" spans="1:69" x14ac:dyDescent="0.2">
      <c r="F1347">
        <v>27</v>
      </c>
      <c r="G1347">
        <v>39</v>
      </c>
      <c r="I1347">
        <v>39</v>
      </c>
    </row>
    <row r="1348" spans="1:69" x14ac:dyDescent="0.2">
      <c r="F1348">
        <v>3</v>
      </c>
      <c r="G1348">
        <v>15</v>
      </c>
      <c r="I1348">
        <v>15</v>
      </c>
    </row>
    <row r="1349" spans="1:69" x14ac:dyDescent="0.2">
      <c r="F1349">
        <v>33</v>
      </c>
      <c r="G1349">
        <v>45</v>
      </c>
      <c r="I1349">
        <v>45</v>
      </c>
    </row>
    <row r="1350" spans="1:69" x14ac:dyDescent="0.2">
      <c r="F1350">
        <v>12</v>
      </c>
      <c r="G1350">
        <v>24</v>
      </c>
      <c r="I1350">
        <v>24</v>
      </c>
    </row>
    <row r="1351" spans="1:69" x14ac:dyDescent="0.2">
      <c r="F1351">
        <v>30</v>
      </c>
      <c r="G1351">
        <v>42</v>
      </c>
      <c r="I1351">
        <v>42</v>
      </c>
    </row>
    <row r="1352" spans="1:69" x14ac:dyDescent="0.2">
      <c r="A1352" t="s">
        <v>342</v>
      </c>
      <c r="B1352" s="1" t="s">
        <v>343</v>
      </c>
      <c r="C1352" t="s">
        <v>342</v>
      </c>
      <c r="D1352" t="s">
        <v>79</v>
      </c>
      <c r="E1352">
        <v>12</v>
      </c>
      <c r="F1352">
        <v>36</v>
      </c>
      <c r="G1352">
        <v>48</v>
      </c>
      <c r="I1352">
        <v>48</v>
      </c>
      <c r="J1352">
        <v>0.72</v>
      </c>
      <c r="K1352">
        <v>8</v>
      </c>
      <c r="L1352">
        <v>-4</v>
      </c>
      <c r="M1352" t="s">
        <v>80</v>
      </c>
      <c r="AR1352">
        <v>2</v>
      </c>
      <c r="AS1352">
        <v>3</v>
      </c>
      <c r="AT1352">
        <v>3</v>
      </c>
      <c r="AU1352">
        <v>3</v>
      </c>
      <c r="AV1352">
        <v>3</v>
      </c>
      <c r="AW1352">
        <v>3</v>
      </c>
      <c r="AX1352">
        <v>3</v>
      </c>
      <c r="AY1352">
        <v>4</v>
      </c>
      <c r="AZ1352">
        <v>4</v>
      </c>
      <c r="BA1352">
        <v>3</v>
      </c>
      <c r="BB1352">
        <v>76013</v>
      </c>
      <c r="BC1352">
        <v>125513</v>
      </c>
      <c r="BD1352">
        <v>37212</v>
      </c>
      <c r="BE1352">
        <v>116334</v>
      </c>
      <c r="BF1352">
        <v>81158</v>
      </c>
      <c r="BH1352">
        <v>12904</v>
      </c>
      <c r="BI1352">
        <v>11487</v>
      </c>
      <c r="BJ1352">
        <v>5394</v>
      </c>
      <c r="BK1352">
        <v>1769</v>
      </c>
      <c r="BL1352">
        <v>1954</v>
      </c>
      <c r="BM1352">
        <v>1160</v>
      </c>
      <c r="BN1352">
        <v>11347</v>
      </c>
      <c r="BO1352">
        <v>9186</v>
      </c>
      <c r="BP1352">
        <v>1410</v>
      </c>
      <c r="BQ1352">
        <v>7046</v>
      </c>
    </row>
    <row r="1353" spans="1:69" x14ac:dyDescent="0.2">
      <c r="F1353">
        <v>33</v>
      </c>
      <c r="G1353">
        <v>45</v>
      </c>
      <c r="I1353">
        <v>45</v>
      </c>
      <c r="M1353" t="s">
        <v>81</v>
      </c>
      <c r="AH1353">
        <v>2</v>
      </c>
      <c r="AI1353">
        <v>2</v>
      </c>
      <c r="AJ1353" t="s">
        <v>1357</v>
      </c>
      <c r="AK1353" t="s">
        <v>1357</v>
      </c>
      <c r="AL1353">
        <v>2</v>
      </c>
      <c r="AM1353" t="s">
        <v>1357</v>
      </c>
      <c r="AN1353" t="s">
        <v>1357</v>
      </c>
      <c r="AO1353" t="s">
        <v>1357</v>
      </c>
      <c r="AP1353">
        <v>2</v>
      </c>
      <c r="AQ1353" t="s">
        <v>1358</v>
      </c>
    </row>
    <row r="1354" spans="1:69" x14ac:dyDescent="0.2">
      <c r="F1354">
        <v>24</v>
      </c>
      <c r="G1354">
        <v>36</v>
      </c>
      <c r="I1354">
        <v>36</v>
      </c>
      <c r="M1354" t="s">
        <v>82</v>
      </c>
      <c r="AH1354">
        <v>2</v>
      </c>
      <c r="AI1354">
        <v>2</v>
      </c>
      <c r="AJ1354" t="s">
        <v>1357</v>
      </c>
      <c r="AK1354" t="s">
        <v>1357</v>
      </c>
      <c r="AL1354">
        <v>2</v>
      </c>
      <c r="AM1354" t="s">
        <v>1357</v>
      </c>
      <c r="AN1354" t="s">
        <v>1358</v>
      </c>
      <c r="AO1354" t="s">
        <v>1357</v>
      </c>
      <c r="AP1354">
        <v>2</v>
      </c>
      <c r="AQ1354" t="s">
        <v>1358</v>
      </c>
    </row>
    <row r="1355" spans="1:69" x14ac:dyDescent="0.2">
      <c r="F1355">
        <v>9</v>
      </c>
      <c r="G1355">
        <v>21</v>
      </c>
      <c r="I1355">
        <v>21</v>
      </c>
      <c r="M1355" t="s">
        <v>83</v>
      </c>
      <c r="N1355">
        <v>4</v>
      </c>
      <c r="O1355">
        <v>1</v>
      </c>
      <c r="P1355">
        <v>4</v>
      </c>
      <c r="Q1355">
        <v>1</v>
      </c>
      <c r="R1355">
        <v>4</v>
      </c>
      <c r="S1355">
        <v>1</v>
      </c>
      <c r="T1355">
        <v>1</v>
      </c>
      <c r="U1355">
        <v>1</v>
      </c>
      <c r="V1355">
        <v>1</v>
      </c>
      <c r="W1355">
        <v>2</v>
      </c>
      <c r="X1355">
        <v>1</v>
      </c>
      <c r="Y1355">
        <v>3</v>
      </c>
      <c r="Z1355">
        <v>1</v>
      </c>
      <c r="AA1355">
        <v>4</v>
      </c>
      <c r="AB1355">
        <v>2</v>
      </c>
      <c r="AC1355">
        <v>4</v>
      </c>
      <c r="AD1355">
        <v>4</v>
      </c>
      <c r="AE1355">
        <v>2</v>
      </c>
      <c r="AF1355">
        <v>4</v>
      </c>
      <c r="AG1355">
        <v>2</v>
      </c>
    </row>
    <row r="1356" spans="1:69" x14ac:dyDescent="0.2">
      <c r="F1356">
        <v>33</v>
      </c>
      <c r="G1356">
        <v>45</v>
      </c>
      <c r="I1356">
        <v>45</v>
      </c>
      <c r="M1356" t="s">
        <v>84</v>
      </c>
      <c r="N1356">
        <v>3</v>
      </c>
      <c r="O1356">
        <v>1</v>
      </c>
      <c r="P1356">
        <v>3</v>
      </c>
      <c r="Q1356">
        <v>1</v>
      </c>
      <c r="R1356">
        <v>3</v>
      </c>
      <c r="S1356">
        <v>1</v>
      </c>
      <c r="T1356">
        <v>2</v>
      </c>
      <c r="U1356">
        <v>2</v>
      </c>
      <c r="V1356">
        <v>1</v>
      </c>
      <c r="W1356">
        <v>2</v>
      </c>
      <c r="X1356">
        <v>1</v>
      </c>
      <c r="Y1356">
        <v>3</v>
      </c>
      <c r="Z1356">
        <v>1</v>
      </c>
      <c r="AA1356">
        <v>4</v>
      </c>
      <c r="AB1356">
        <v>2</v>
      </c>
      <c r="AC1356">
        <v>3</v>
      </c>
      <c r="AD1356">
        <v>3</v>
      </c>
      <c r="AE1356">
        <v>2</v>
      </c>
      <c r="AF1356">
        <v>4</v>
      </c>
      <c r="AG1356">
        <v>1</v>
      </c>
    </row>
    <row r="1357" spans="1:69" x14ac:dyDescent="0.2">
      <c r="F1357">
        <v>27</v>
      </c>
      <c r="G1357">
        <v>39</v>
      </c>
      <c r="I1357">
        <v>39</v>
      </c>
    </row>
    <row r="1358" spans="1:69" x14ac:dyDescent="0.2">
      <c r="F1358">
        <v>3</v>
      </c>
      <c r="G1358">
        <v>15</v>
      </c>
      <c r="I1358">
        <v>15</v>
      </c>
    </row>
    <row r="1359" spans="1:69" x14ac:dyDescent="0.2">
      <c r="F1359">
        <v>33</v>
      </c>
      <c r="G1359">
        <v>45</v>
      </c>
      <c r="I1359">
        <v>45</v>
      </c>
    </row>
    <row r="1360" spans="1:69" x14ac:dyDescent="0.2">
      <c r="F1360">
        <v>12</v>
      </c>
      <c r="G1360">
        <v>24</v>
      </c>
      <c r="I1360">
        <v>24</v>
      </c>
    </row>
    <row r="1361" spans="1:69" x14ac:dyDescent="0.2">
      <c r="F1361">
        <v>30</v>
      </c>
      <c r="G1361">
        <v>42</v>
      </c>
      <c r="I1361">
        <v>42</v>
      </c>
    </row>
    <row r="1362" spans="1:69" x14ac:dyDescent="0.2">
      <c r="A1362" t="s">
        <v>344</v>
      </c>
      <c r="B1362" s="1" t="s">
        <v>345</v>
      </c>
      <c r="C1362" t="s">
        <v>344</v>
      </c>
      <c r="D1362" t="s">
        <v>79</v>
      </c>
      <c r="E1362">
        <v>4</v>
      </c>
      <c r="F1362">
        <v>12</v>
      </c>
      <c r="G1362">
        <v>24</v>
      </c>
      <c r="I1362">
        <v>24</v>
      </c>
      <c r="J1362">
        <v>0.72</v>
      </c>
      <c r="K1362">
        <v>8</v>
      </c>
      <c r="L1362">
        <v>4</v>
      </c>
      <c r="M1362" t="s">
        <v>80</v>
      </c>
      <c r="AR1362">
        <v>4</v>
      </c>
      <c r="AS1362">
        <v>3</v>
      </c>
      <c r="AT1362">
        <v>3</v>
      </c>
      <c r="AU1362">
        <v>4</v>
      </c>
      <c r="AV1362">
        <v>4</v>
      </c>
      <c r="AW1362">
        <v>1</v>
      </c>
      <c r="AX1362">
        <v>1</v>
      </c>
      <c r="AY1362">
        <v>2</v>
      </c>
      <c r="AZ1362">
        <v>2</v>
      </c>
      <c r="BA1362">
        <v>5</v>
      </c>
      <c r="BB1362">
        <v>28429</v>
      </c>
      <c r="BC1362">
        <v>67561</v>
      </c>
      <c r="BD1362">
        <v>23439</v>
      </c>
      <c r="BE1362">
        <v>31964</v>
      </c>
      <c r="BF1362">
        <v>16998</v>
      </c>
      <c r="BH1362">
        <v>68719</v>
      </c>
      <c r="BI1362">
        <v>5414</v>
      </c>
      <c r="BJ1362">
        <v>4560</v>
      </c>
      <c r="BK1362">
        <v>2980</v>
      </c>
      <c r="BL1362">
        <v>3047</v>
      </c>
      <c r="BM1362">
        <v>1787</v>
      </c>
      <c r="BN1362">
        <v>1908</v>
      </c>
      <c r="BO1362">
        <v>1499</v>
      </c>
      <c r="BP1362">
        <v>2620</v>
      </c>
      <c r="BQ1362">
        <v>6693</v>
      </c>
    </row>
    <row r="1363" spans="1:69" x14ac:dyDescent="0.2">
      <c r="F1363">
        <v>33</v>
      </c>
      <c r="G1363">
        <v>45</v>
      </c>
      <c r="I1363">
        <v>45</v>
      </c>
      <c r="M1363" t="s">
        <v>81</v>
      </c>
      <c r="AH1363">
        <v>3</v>
      </c>
      <c r="AI1363">
        <v>2</v>
      </c>
      <c r="AJ1363" t="s">
        <v>1358</v>
      </c>
      <c r="AK1363" t="s">
        <v>1358</v>
      </c>
      <c r="AL1363">
        <v>2</v>
      </c>
      <c r="AM1363" t="s">
        <v>1355</v>
      </c>
      <c r="AN1363" t="s">
        <v>1355</v>
      </c>
      <c r="AO1363" t="s">
        <v>1358</v>
      </c>
      <c r="AP1363">
        <v>3</v>
      </c>
      <c r="AQ1363" t="s">
        <v>1358</v>
      </c>
    </row>
    <row r="1364" spans="1:69" x14ac:dyDescent="0.2">
      <c r="F1364">
        <v>30</v>
      </c>
      <c r="G1364">
        <v>42</v>
      </c>
      <c r="I1364">
        <v>42</v>
      </c>
      <c r="M1364" t="s">
        <v>82</v>
      </c>
      <c r="AH1364">
        <v>2</v>
      </c>
      <c r="AI1364">
        <v>3</v>
      </c>
      <c r="AJ1364" t="s">
        <v>1355</v>
      </c>
      <c r="AK1364" t="s">
        <v>1358</v>
      </c>
      <c r="AL1364">
        <v>3</v>
      </c>
      <c r="AM1364" t="s">
        <v>1357</v>
      </c>
      <c r="AN1364" t="s">
        <v>1357</v>
      </c>
      <c r="AO1364" t="s">
        <v>1357</v>
      </c>
      <c r="AP1364">
        <v>2</v>
      </c>
      <c r="AQ1364" t="s">
        <v>1357</v>
      </c>
    </row>
    <row r="1365" spans="1:69" x14ac:dyDescent="0.2">
      <c r="F1365">
        <v>27</v>
      </c>
      <c r="G1365">
        <v>39</v>
      </c>
      <c r="I1365">
        <v>39</v>
      </c>
      <c r="M1365" t="s">
        <v>83</v>
      </c>
      <c r="N1365">
        <v>3</v>
      </c>
      <c r="O1365">
        <v>2</v>
      </c>
      <c r="P1365">
        <v>4</v>
      </c>
      <c r="Q1365">
        <v>4</v>
      </c>
      <c r="R1365">
        <v>4</v>
      </c>
      <c r="S1365">
        <v>2</v>
      </c>
      <c r="T1365">
        <v>3</v>
      </c>
      <c r="U1365">
        <v>2</v>
      </c>
      <c r="V1365">
        <v>3</v>
      </c>
      <c r="W1365">
        <v>3</v>
      </c>
      <c r="X1365">
        <v>2</v>
      </c>
      <c r="Y1365">
        <v>4</v>
      </c>
      <c r="Z1365">
        <v>2</v>
      </c>
      <c r="AA1365">
        <v>3</v>
      </c>
      <c r="AB1365">
        <v>3</v>
      </c>
      <c r="AC1365">
        <v>3</v>
      </c>
      <c r="AD1365">
        <v>4</v>
      </c>
      <c r="AE1365">
        <v>4</v>
      </c>
      <c r="AF1365">
        <v>4</v>
      </c>
      <c r="AG1365">
        <v>2</v>
      </c>
    </row>
    <row r="1366" spans="1:69" x14ac:dyDescent="0.2">
      <c r="F1366">
        <v>3</v>
      </c>
      <c r="G1366">
        <v>15</v>
      </c>
      <c r="I1366">
        <v>15</v>
      </c>
      <c r="M1366" t="s">
        <v>84</v>
      </c>
      <c r="N1366">
        <v>3</v>
      </c>
      <c r="O1366">
        <v>2</v>
      </c>
      <c r="P1366">
        <v>3</v>
      </c>
      <c r="Q1366">
        <v>1</v>
      </c>
      <c r="R1366">
        <v>2</v>
      </c>
      <c r="S1366">
        <v>2</v>
      </c>
      <c r="T1366">
        <v>1</v>
      </c>
      <c r="U1366">
        <v>1</v>
      </c>
      <c r="V1366">
        <v>3</v>
      </c>
      <c r="W1366">
        <v>3</v>
      </c>
      <c r="X1366">
        <v>2</v>
      </c>
      <c r="Y1366">
        <v>4</v>
      </c>
      <c r="Z1366">
        <v>2</v>
      </c>
      <c r="AA1366">
        <v>3</v>
      </c>
      <c r="AB1366">
        <v>2</v>
      </c>
      <c r="AC1366">
        <v>3</v>
      </c>
      <c r="AD1366">
        <v>3</v>
      </c>
      <c r="AE1366">
        <v>2</v>
      </c>
      <c r="AF1366">
        <v>3</v>
      </c>
      <c r="AG1366">
        <v>1</v>
      </c>
    </row>
    <row r="1367" spans="1:69" x14ac:dyDescent="0.2">
      <c r="F1367">
        <v>33</v>
      </c>
      <c r="G1367">
        <v>45</v>
      </c>
      <c r="I1367">
        <v>45</v>
      </c>
    </row>
    <row r="1368" spans="1:69" x14ac:dyDescent="0.2">
      <c r="F1368">
        <v>24</v>
      </c>
      <c r="G1368">
        <v>36</v>
      </c>
      <c r="I1368">
        <v>36</v>
      </c>
    </row>
    <row r="1369" spans="1:69" x14ac:dyDescent="0.2">
      <c r="F1369">
        <v>9</v>
      </c>
      <c r="G1369">
        <v>21</v>
      </c>
      <c r="I1369">
        <v>21</v>
      </c>
    </row>
    <row r="1370" spans="1:69" x14ac:dyDescent="0.2">
      <c r="F1370">
        <v>36</v>
      </c>
      <c r="G1370">
        <v>48</v>
      </c>
      <c r="I1370">
        <v>48</v>
      </c>
    </row>
    <row r="1371" spans="1:69" x14ac:dyDescent="0.2">
      <c r="F1371">
        <v>33</v>
      </c>
      <c r="G1371">
        <v>45</v>
      </c>
      <c r="I1371">
        <v>45</v>
      </c>
    </row>
    <row r="1372" spans="1:69" x14ac:dyDescent="0.2">
      <c r="A1372" t="s">
        <v>346</v>
      </c>
      <c r="B1372" s="1" t="s">
        <v>347</v>
      </c>
      <c r="C1372" t="s">
        <v>346</v>
      </c>
      <c r="D1372" t="s">
        <v>89</v>
      </c>
      <c r="E1372">
        <v>4</v>
      </c>
      <c r="F1372">
        <v>33</v>
      </c>
      <c r="G1372">
        <v>45</v>
      </c>
      <c r="H1372">
        <v>10</v>
      </c>
      <c r="I1372">
        <v>35</v>
      </c>
      <c r="J1372">
        <v>0.56000000000000005</v>
      </c>
      <c r="K1372">
        <v>8</v>
      </c>
      <c r="L1372">
        <v>4</v>
      </c>
      <c r="M1372" t="s">
        <v>80</v>
      </c>
      <c r="AR1372">
        <v>3</v>
      </c>
      <c r="AS1372">
        <v>2</v>
      </c>
      <c r="AT1372">
        <v>2</v>
      </c>
      <c r="AU1372">
        <v>4</v>
      </c>
      <c r="AV1372">
        <v>3</v>
      </c>
      <c r="AW1372">
        <v>2</v>
      </c>
      <c r="AX1372">
        <v>3</v>
      </c>
      <c r="AY1372">
        <v>3</v>
      </c>
      <c r="AZ1372">
        <v>2</v>
      </c>
      <c r="BA1372">
        <v>4</v>
      </c>
      <c r="BB1372">
        <v>38886</v>
      </c>
      <c r="BC1372">
        <v>47829</v>
      </c>
      <c r="BD1372">
        <v>24600</v>
      </c>
      <c r="BE1372">
        <v>33414</v>
      </c>
      <c r="BF1372">
        <v>17551</v>
      </c>
      <c r="BG1372">
        <v>25145</v>
      </c>
    </row>
    <row r="1373" spans="1:69" x14ac:dyDescent="0.2">
      <c r="F1373">
        <v>30</v>
      </c>
      <c r="G1373">
        <v>42</v>
      </c>
      <c r="H1373">
        <v>9</v>
      </c>
      <c r="I1373">
        <v>33</v>
      </c>
      <c r="M1373" t="s">
        <v>81</v>
      </c>
      <c r="AH1373">
        <v>3</v>
      </c>
      <c r="AI1373">
        <v>3</v>
      </c>
      <c r="AJ1373" t="s">
        <v>1358</v>
      </c>
      <c r="AK1373" t="s">
        <v>1358</v>
      </c>
      <c r="AL1373">
        <v>3</v>
      </c>
      <c r="AM1373" t="s">
        <v>1358</v>
      </c>
      <c r="AN1373" t="s">
        <v>1358</v>
      </c>
      <c r="AO1373" t="s">
        <v>1358</v>
      </c>
      <c r="AP1373">
        <v>3</v>
      </c>
      <c r="AQ1373" t="s">
        <v>1358</v>
      </c>
      <c r="BG1373">
        <v>12468</v>
      </c>
    </row>
    <row r="1374" spans="1:69" x14ac:dyDescent="0.2">
      <c r="F1374">
        <v>12</v>
      </c>
      <c r="G1374">
        <v>24</v>
      </c>
      <c r="H1374">
        <v>4</v>
      </c>
      <c r="I1374">
        <v>20</v>
      </c>
      <c r="M1374" t="s">
        <v>82</v>
      </c>
      <c r="AH1374">
        <v>3</v>
      </c>
      <c r="AI1374">
        <v>3</v>
      </c>
      <c r="AJ1374" t="s">
        <v>1358</v>
      </c>
      <c r="AK1374" t="s">
        <v>1358</v>
      </c>
      <c r="AL1374">
        <v>3</v>
      </c>
      <c r="AM1374" t="s">
        <v>1358</v>
      </c>
      <c r="AN1374" t="s">
        <v>1358</v>
      </c>
      <c r="AO1374" t="s">
        <v>1358</v>
      </c>
      <c r="AP1374">
        <v>3</v>
      </c>
      <c r="AQ1374" t="s">
        <v>1358</v>
      </c>
      <c r="BG1374">
        <v>10389</v>
      </c>
    </row>
    <row r="1375" spans="1:69" x14ac:dyDescent="0.2">
      <c r="F1375">
        <v>3</v>
      </c>
      <c r="G1375">
        <v>15</v>
      </c>
      <c r="H1375">
        <v>1</v>
      </c>
      <c r="I1375">
        <v>14</v>
      </c>
      <c r="M1375" t="s">
        <v>83</v>
      </c>
      <c r="N1375">
        <v>3</v>
      </c>
      <c r="O1375">
        <v>2</v>
      </c>
      <c r="P1375">
        <v>2</v>
      </c>
      <c r="Q1375">
        <v>2</v>
      </c>
      <c r="R1375">
        <v>2</v>
      </c>
      <c r="S1375">
        <v>1</v>
      </c>
      <c r="T1375">
        <v>2</v>
      </c>
      <c r="U1375">
        <v>1</v>
      </c>
      <c r="V1375">
        <v>2</v>
      </c>
      <c r="W1375">
        <v>2</v>
      </c>
      <c r="X1375">
        <v>2</v>
      </c>
      <c r="Y1375">
        <v>3</v>
      </c>
      <c r="Z1375">
        <v>2</v>
      </c>
      <c r="AA1375">
        <v>2</v>
      </c>
      <c r="AB1375">
        <v>2</v>
      </c>
      <c r="AC1375">
        <v>3</v>
      </c>
      <c r="AD1375">
        <v>3</v>
      </c>
      <c r="AE1375">
        <v>2</v>
      </c>
      <c r="AF1375">
        <v>2</v>
      </c>
      <c r="AG1375">
        <v>2</v>
      </c>
      <c r="BG1375">
        <v>23701</v>
      </c>
    </row>
    <row r="1376" spans="1:69" x14ac:dyDescent="0.2">
      <c r="F1376">
        <v>27</v>
      </c>
      <c r="G1376">
        <v>39</v>
      </c>
      <c r="H1376">
        <v>9</v>
      </c>
      <c r="I1376">
        <v>30</v>
      </c>
      <c r="M1376" t="s">
        <v>84</v>
      </c>
      <c r="N1376">
        <v>3</v>
      </c>
      <c r="O1376">
        <v>2</v>
      </c>
      <c r="P1376">
        <v>2</v>
      </c>
      <c r="Q1376">
        <v>2</v>
      </c>
      <c r="R1376">
        <v>2</v>
      </c>
      <c r="S1376">
        <v>1</v>
      </c>
      <c r="T1376">
        <v>2</v>
      </c>
      <c r="U1376">
        <v>2</v>
      </c>
      <c r="V1376">
        <v>2</v>
      </c>
      <c r="W1376">
        <v>2</v>
      </c>
      <c r="X1376">
        <v>2</v>
      </c>
      <c r="Y1376">
        <v>2</v>
      </c>
      <c r="Z1376">
        <v>1</v>
      </c>
      <c r="AA1376">
        <v>2</v>
      </c>
      <c r="AB1376">
        <v>2</v>
      </c>
      <c r="AC1376">
        <v>2</v>
      </c>
      <c r="AD1376">
        <v>2</v>
      </c>
      <c r="AE1376">
        <v>2</v>
      </c>
      <c r="AF1376">
        <v>2</v>
      </c>
      <c r="AG1376">
        <v>2</v>
      </c>
      <c r="BG1376">
        <v>19920</v>
      </c>
    </row>
    <row r="1377" spans="1:69" x14ac:dyDescent="0.2">
      <c r="F1377">
        <v>33</v>
      </c>
      <c r="G1377">
        <v>45</v>
      </c>
      <c r="H1377">
        <v>12</v>
      </c>
      <c r="I1377">
        <v>33</v>
      </c>
      <c r="BG1377">
        <v>20397</v>
      </c>
    </row>
    <row r="1378" spans="1:69" x14ac:dyDescent="0.2">
      <c r="F1378">
        <v>36</v>
      </c>
      <c r="G1378">
        <v>48</v>
      </c>
      <c r="H1378">
        <v>13</v>
      </c>
      <c r="I1378">
        <v>35</v>
      </c>
      <c r="BG1378">
        <v>13839</v>
      </c>
    </row>
    <row r="1379" spans="1:69" x14ac:dyDescent="0.2">
      <c r="F1379">
        <v>33</v>
      </c>
      <c r="G1379">
        <v>45</v>
      </c>
      <c r="H1379">
        <v>12</v>
      </c>
      <c r="I1379">
        <v>33</v>
      </c>
      <c r="BG1379">
        <v>6779</v>
      </c>
    </row>
    <row r="1380" spans="1:69" x14ac:dyDescent="0.2">
      <c r="F1380">
        <v>24</v>
      </c>
      <c r="G1380">
        <v>36</v>
      </c>
      <c r="H1380">
        <v>8</v>
      </c>
      <c r="I1380">
        <v>28</v>
      </c>
      <c r="BG1380">
        <v>11113</v>
      </c>
    </row>
    <row r="1381" spans="1:69" x14ac:dyDescent="0.2">
      <c r="F1381">
        <v>9</v>
      </c>
      <c r="G1381">
        <v>21</v>
      </c>
      <c r="H1381">
        <v>2</v>
      </c>
      <c r="I1381">
        <v>19</v>
      </c>
      <c r="BG1381">
        <v>25121</v>
      </c>
    </row>
    <row r="1382" spans="1:69" x14ac:dyDescent="0.2">
      <c r="A1382" t="s">
        <v>348</v>
      </c>
      <c r="B1382" s="1" t="s">
        <v>349</v>
      </c>
      <c r="C1382" t="s">
        <v>348</v>
      </c>
      <c r="D1382" t="s">
        <v>89</v>
      </c>
      <c r="E1382">
        <v>6</v>
      </c>
      <c r="F1382">
        <v>33</v>
      </c>
      <c r="G1382">
        <v>45</v>
      </c>
      <c r="H1382">
        <v>16</v>
      </c>
      <c r="I1382">
        <v>29</v>
      </c>
      <c r="J1382">
        <v>0.48</v>
      </c>
      <c r="K1382" t="s">
        <v>350</v>
      </c>
      <c r="L1382" t="s">
        <v>351</v>
      </c>
      <c r="M1382" t="s">
        <v>80</v>
      </c>
      <c r="AR1382">
        <v>4</v>
      </c>
      <c r="AS1382">
        <v>4</v>
      </c>
      <c r="AT1382">
        <v>3</v>
      </c>
      <c r="AU1382">
        <v>3</v>
      </c>
      <c r="AV1382">
        <v>5</v>
      </c>
      <c r="AW1382">
        <v>2</v>
      </c>
      <c r="AX1382">
        <v>4</v>
      </c>
      <c r="AY1382">
        <v>3</v>
      </c>
      <c r="AZ1382">
        <v>4</v>
      </c>
      <c r="BA1382">
        <v>4</v>
      </c>
      <c r="BB1382">
        <v>80159</v>
      </c>
      <c r="BC1382">
        <v>111622</v>
      </c>
      <c r="BD1382">
        <v>78795</v>
      </c>
      <c r="BE1382">
        <v>76710</v>
      </c>
      <c r="BF1382">
        <v>25110</v>
      </c>
      <c r="BG1382">
        <v>82682</v>
      </c>
    </row>
    <row r="1383" spans="1:69" x14ac:dyDescent="0.2">
      <c r="F1383">
        <v>30</v>
      </c>
      <c r="G1383">
        <v>42</v>
      </c>
      <c r="H1383">
        <v>15</v>
      </c>
      <c r="I1383">
        <v>27</v>
      </c>
      <c r="M1383" t="s">
        <v>81</v>
      </c>
      <c r="AH1383">
        <v>1</v>
      </c>
      <c r="AI1383">
        <v>1</v>
      </c>
      <c r="AJ1383" t="s">
        <v>1358</v>
      </c>
      <c r="AK1383" t="s">
        <v>1357</v>
      </c>
      <c r="AL1383">
        <v>1</v>
      </c>
      <c r="AM1383" t="s">
        <v>1357</v>
      </c>
      <c r="AN1383" t="s">
        <v>1357</v>
      </c>
      <c r="AO1383" t="s">
        <v>1357</v>
      </c>
      <c r="AP1383">
        <v>2</v>
      </c>
      <c r="AQ1383" t="s">
        <v>1358</v>
      </c>
      <c r="BG1383">
        <v>118631</v>
      </c>
    </row>
    <row r="1384" spans="1:69" x14ac:dyDescent="0.2">
      <c r="F1384">
        <v>12</v>
      </c>
      <c r="G1384">
        <v>24</v>
      </c>
      <c r="H1384">
        <v>6</v>
      </c>
      <c r="I1384">
        <v>18</v>
      </c>
      <c r="M1384" t="s">
        <v>82</v>
      </c>
      <c r="AH1384">
        <v>3</v>
      </c>
      <c r="AI1384">
        <v>3</v>
      </c>
      <c r="AJ1384" t="s">
        <v>1356</v>
      </c>
      <c r="AK1384" t="s">
        <v>1358</v>
      </c>
      <c r="AL1384">
        <v>1</v>
      </c>
      <c r="AM1384" t="s">
        <v>1357</v>
      </c>
      <c r="AN1384" t="s">
        <v>1357</v>
      </c>
      <c r="AO1384" t="s">
        <v>1357</v>
      </c>
      <c r="AP1384">
        <v>4</v>
      </c>
      <c r="AQ1384" t="s">
        <v>1355</v>
      </c>
      <c r="BG1384">
        <v>16879</v>
      </c>
    </row>
    <row r="1385" spans="1:69" x14ac:dyDescent="0.2">
      <c r="F1385">
        <v>3</v>
      </c>
      <c r="G1385">
        <v>15</v>
      </c>
      <c r="H1385">
        <v>1</v>
      </c>
      <c r="I1385">
        <v>14</v>
      </c>
      <c r="M1385" t="s">
        <v>83</v>
      </c>
      <c r="N1385">
        <v>4</v>
      </c>
      <c r="O1385">
        <v>1</v>
      </c>
      <c r="P1385">
        <v>5</v>
      </c>
      <c r="Q1385">
        <v>1</v>
      </c>
      <c r="R1385">
        <v>4</v>
      </c>
      <c r="S1385">
        <v>1</v>
      </c>
      <c r="T1385">
        <v>1</v>
      </c>
      <c r="U1385">
        <v>1</v>
      </c>
      <c r="V1385">
        <v>5</v>
      </c>
      <c r="W1385">
        <v>5</v>
      </c>
      <c r="X1385">
        <v>1</v>
      </c>
      <c r="Y1385">
        <v>4</v>
      </c>
      <c r="Z1385">
        <v>1</v>
      </c>
      <c r="AA1385">
        <v>3</v>
      </c>
      <c r="AB1385">
        <v>2</v>
      </c>
      <c r="AC1385">
        <v>4</v>
      </c>
      <c r="AD1385">
        <v>5</v>
      </c>
      <c r="AE1385">
        <v>1</v>
      </c>
      <c r="AF1385">
        <v>4</v>
      </c>
      <c r="AG1385">
        <v>1</v>
      </c>
      <c r="BG1385">
        <v>6860</v>
      </c>
    </row>
    <row r="1386" spans="1:69" x14ac:dyDescent="0.2">
      <c r="F1386">
        <v>27</v>
      </c>
      <c r="G1386">
        <v>39</v>
      </c>
      <c r="H1386">
        <v>14</v>
      </c>
      <c r="I1386">
        <v>25</v>
      </c>
      <c r="M1386" t="s">
        <v>84</v>
      </c>
      <c r="N1386">
        <v>5</v>
      </c>
      <c r="O1386">
        <v>4</v>
      </c>
      <c r="P1386">
        <v>5</v>
      </c>
      <c r="Q1386">
        <v>1</v>
      </c>
      <c r="R1386">
        <v>4</v>
      </c>
      <c r="S1386">
        <v>1</v>
      </c>
      <c r="T1386">
        <v>1</v>
      </c>
      <c r="U1386">
        <v>1</v>
      </c>
      <c r="V1386">
        <v>5</v>
      </c>
      <c r="W1386">
        <v>5</v>
      </c>
      <c r="X1386">
        <v>1</v>
      </c>
      <c r="Y1386">
        <v>5</v>
      </c>
      <c r="Z1386">
        <v>1</v>
      </c>
      <c r="AA1386">
        <v>5</v>
      </c>
      <c r="AB1386">
        <v>5</v>
      </c>
      <c r="AC1386">
        <v>5</v>
      </c>
      <c r="AD1386">
        <v>5</v>
      </c>
      <c r="AE1386">
        <v>4</v>
      </c>
      <c r="AF1386">
        <v>5</v>
      </c>
      <c r="AG1386">
        <v>1</v>
      </c>
      <c r="BG1386">
        <v>23819</v>
      </c>
    </row>
    <row r="1387" spans="1:69" x14ac:dyDescent="0.2">
      <c r="F1387">
        <v>33</v>
      </c>
      <c r="G1387">
        <v>45</v>
      </c>
      <c r="H1387">
        <v>22</v>
      </c>
      <c r="I1387">
        <v>23</v>
      </c>
      <c r="BG1387">
        <v>17265</v>
      </c>
    </row>
    <row r="1388" spans="1:69" x14ac:dyDescent="0.2">
      <c r="F1388">
        <v>36</v>
      </c>
      <c r="G1388">
        <v>48</v>
      </c>
      <c r="H1388">
        <v>18</v>
      </c>
      <c r="I1388">
        <v>30</v>
      </c>
      <c r="BG1388">
        <v>14332</v>
      </c>
    </row>
    <row r="1389" spans="1:69" x14ac:dyDescent="0.2">
      <c r="F1389">
        <v>36</v>
      </c>
      <c r="G1389">
        <v>48</v>
      </c>
      <c r="H1389">
        <v>18</v>
      </c>
      <c r="I1389">
        <v>30</v>
      </c>
      <c r="BG1389">
        <v>22</v>
      </c>
    </row>
    <row r="1390" spans="1:69" x14ac:dyDescent="0.2">
      <c r="F1390">
        <v>24</v>
      </c>
      <c r="G1390">
        <v>36</v>
      </c>
      <c r="H1390">
        <v>10</v>
      </c>
      <c r="I1390">
        <v>26</v>
      </c>
      <c r="BG1390">
        <v>7911</v>
      </c>
    </row>
    <row r="1391" spans="1:69" x14ac:dyDescent="0.2">
      <c r="F1391">
        <v>9</v>
      </c>
      <c r="G1391">
        <v>21</v>
      </c>
      <c r="H1391">
        <v>4</v>
      </c>
      <c r="I1391">
        <v>17</v>
      </c>
      <c r="BG1391">
        <v>17892</v>
      </c>
    </row>
    <row r="1392" spans="1:69" x14ac:dyDescent="0.2">
      <c r="A1392" t="s">
        <v>352</v>
      </c>
      <c r="B1392" s="1" t="s">
        <v>353</v>
      </c>
      <c r="C1392" t="s">
        <v>352</v>
      </c>
      <c r="D1392" t="s">
        <v>79</v>
      </c>
      <c r="E1392">
        <v>6</v>
      </c>
      <c r="F1392">
        <v>36</v>
      </c>
      <c r="G1392">
        <v>48</v>
      </c>
      <c r="I1392">
        <v>48</v>
      </c>
      <c r="J1392">
        <v>0.72</v>
      </c>
      <c r="K1392">
        <v>8</v>
      </c>
      <c r="L1392">
        <v>2</v>
      </c>
      <c r="M1392" t="s">
        <v>80</v>
      </c>
      <c r="AR1392">
        <v>3</v>
      </c>
      <c r="AS1392">
        <v>4</v>
      </c>
      <c r="AT1392">
        <v>0</v>
      </c>
      <c r="AU1392">
        <v>2</v>
      </c>
      <c r="AV1392">
        <v>3</v>
      </c>
      <c r="AW1392">
        <v>4</v>
      </c>
      <c r="AX1392">
        <v>2</v>
      </c>
      <c r="AY1392">
        <v>3</v>
      </c>
      <c r="AZ1392">
        <v>4</v>
      </c>
      <c r="BA1392">
        <v>4</v>
      </c>
      <c r="BB1392">
        <v>69866</v>
      </c>
      <c r="BC1392">
        <v>40189</v>
      </c>
      <c r="BD1392">
        <v>14779</v>
      </c>
      <c r="BE1392">
        <v>28995</v>
      </c>
      <c r="BF1392">
        <v>17388</v>
      </c>
      <c r="BH1392">
        <v>5856</v>
      </c>
      <c r="BI1392">
        <v>10040</v>
      </c>
      <c r="BJ1392">
        <v>3389</v>
      </c>
      <c r="BK1392">
        <v>2570</v>
      </c>
      <c r="BL1392">
        <v>996</v>
      </c>
      <c r="BM1392">
        <v>7115</v>
      </c>
      <c r="BN1392">
        <v>2586</v>
      </c>
      <c r="BO1392">
        <v>7767</v>
      </c>
      <c r="BP1392">
        <v>2657</v>
      </c>
      <c r="BQ1392">
        <v>2236</v>
      </c>
    </row>
    <row r="1393" spans="1:59" x14ac:dyDescent="0.2">
      <c r="F1393">
        <v>33</v>
      </c>
      <c r="G1393">
        <v>45</v>
      </c>
      <c r="I1393">
        <v>45</v>
      </c>
      <c r="M1393" t="s">
        <v>81</v>
      </c>
      <c r="AH1393">
        <v>1</v>
      </c>
      <c r="AI1393">
        <v>1</v>
      </c>
      <c r="AJ1393" t="s">
        <v>1357</v>
      </c>
      <c r="AK1393" t="s">
        <v>1357</v>
      </c>
      <c r="AL1393">
        <v>2</v>
      </c>
      <c r="AM1393" t="s">
        <v>1357</v>
      </c>
      <c r="AN1393" t="s">
        <v>1357</v>
      </c>
      <c r="AO1393" t="s">
        <v>1357</v>
      </c>
      <c r="AP1393">
        <v>2</v>
      </c>
      <c r="AQ1393" t="s">
        <v>1357</v>
      </c>
    </row>
    <row r="1394" spans="1:59" x14ac:dyDescent="0.2">
      <c r="F1394">
        <v>24</v>
      </c>
      <c r="G1394">
        <v>36</v>
      </c>
      <c r="I1394">
        <v>36</v>
      </c>
      <c r="M1394" t="s">
        <v>82</v>
      </c>
      <c r="AH1394">
        <v>1</v>
      </c>
      <c r="AI1394">
        <v>1</v>
      </c>
      <c r="AJ1394" t="s">
        <v>1358</v>
      </c>
      <c r="AK1394" t="s">
        <v>1358</v>
      </c>
      <c r="AL1394">
        <v>1</v>
      </c>
      <c r="AM1394" t="s">
        <v>1357</v>
      </c>
      <c r="AN1394" t="s">
        <v>1357</v>
      </c>
      <c r="AO1394" t="s">
        <v>1357</v>
      </c>
      <c r="AP1394">
        <v>4</v>
      </c>
      <c r="AQ1394" t="s">
        <v>1357</v>
      </c>
    </row>
    <row r="1395" spans="1:59" x14ac:dyDescent="0.2">
      <c r="F1395">
        <v>9</v>
      </c>
      <c r="G1395">
        <v>21</v>
      </c>
      <c r="I1395">
        <v>21</v>
      </c>
      <c r="M1395" t="s">
        <v>83</v>
      </c>
      <c r="N1395">
        <v>5</v>
      </c>
      <c r="O1395">
        <v>1</v>
      </c>
      <c r="P1395">
        <v>5</v>
      </c>
      <c r="Q1395">
        <v>1</v>
      </c>
      <c r="R1395">
        <v>4</v>
      </c>
      <c r="S1395">
        <v>1</v>
      </c>
      <c r="T1395">
        <v>1</v>
      </c>
      <c r="U1395">
        <v>1</v>
      </c>
      <c r="V1395">
        <v>4</v>
      </c>
      <c r="W1395">
        <v>4</v>
      </c>
      <c r="X1395">
        <v>1</v>
      </c>
      <c r="Y1395">
        <v>3</v>
      </c>
      <c r="Z1395">
        <v>1</v>
      </c>
      <c r="AA1395">
        <v>4</v>
      </c>
      <c r="AB1395">
        <v>1</v>
      </c>
      <c r="AC1395">
        <v>4</v>
      </c>
      <c r="AD1395">
        <v>5</v>
      </c>
      <c r="AE1395">
        <v>1</v>
      </c>
      <c r="AF1395">
        <v>4</v>
      </c>
      <c r="AG1395">
        <v>1</v>
      </c>
    </row>
    <row r="1396" spans="1:59" x14ac:dyDescent="0.2">
      <c r="F1396">
        <v>33</v>
      </c>
      <c r="G1396">
        <v>45</v>
      </c>
      <c r="I1396">
        <v>45</v>
      </c>
      <c r="M1396" t="s">
        <v>84</v>
      </c>
      <c r="N1396">
        <v>5</v>
      </c>
      <c r="O1396">
        <v>1</v>
      </c>
      <c r="P1396">
        <v>4</v>
      </c>
      <c r="Q1396">
        <v>1</v>
      </c>
      <c r="R1396">
        <v>4</v>
      </c>
      <c r="S1396">
        <v>1</v>
      </c>
      <c r="T1396">
        <v>1</v>
      </c>
      <c r="U1396">
        <v>1</v>
      </c>
      <c r="V1396">
        <v>4</v>
      </c>
      <c r="W1396">
        <v>3</v>
      </c>
      <c r="X1396">
        <v>1</v>
      </c>
      <c r="Y1396">
        <v>4</v>
      </c>
      <c r="Z1396">
        <v>1</v>
      </c>
      <c r="AA1396">
        <v>4</v>
      </c>
      <c r="AB1396">
        <v>1</v>
      </c>
      <c r="AC1396">
        <v>4</v>
      </c>
      <c r="AD1396">
        <v>4</v>
      </c>
      <c r="AE1396">
        <v>1</v>
      </c>
      <c r="AF1396">
        <v>4</v>
      </c>
      <c r="AG1396">
        <v>2</v>
      </c>
    </row>
    <row r="1397" spans="1:59" x14ac:dyDescent="0.2">
      <c r="F1397">
        <v>27</v>
      </c>
      <c r="G1397">
        <v>39</v>
      </c>
      <c r="I1397">
        <v>39</v>
      </c>
    </row>
    <row r="1398" spans="1:59" x14ac:dyDescent="0.2">
      <c r="F1398">
        <v>3</v>
      </c>
      <c r="G1398">
        <v>15</v>
      </c>
      <c r="I1398">
        <v>15</v>
      </c>
    </row>
    <row r="1399" spans="1:59" x14ac:dyDescent="0.2">
      <c r="F1399">
        <v>33</v>
      </c>
      <c r="G1399">
        <v>45</v>
      </c>
      <c r="I1399">
        <v>45</v>
      </c>
    </row>
    <row r="1400" spans="1:59" x14ac:dyDescent="0.2">
      <c r="F1400">
        <v>12</v>
      </c>
      <c r="G1400">
        <v>24</v>
      </c>
      <c r="I1400">
        <v>24</v>
      </c>
    </row>
    <row r="1401" spans="1:59" x14ac:dyDescent="0.2">
      <c r="F1401">
        <v>30</v>
      </c>
      <c r="G1401">
        <v>42</v>
      </c>
      <c r="I1401">
        <v>42</v>
      </c>
    </row>
    <row r="1402" spans="1:59" x14ac:dyDescent="0.2">
      <c r="A1402" t="s">
        <v>354</v>
      </c>
      <c r="B1402" s="1" t="s">
        <v>355</v>
      </c>
      <c r="C1402" t="s">
        <v>354</v>
      </c>
      <c r="D1402" t="s">
        <v>89</v>
      </c>
      <c r="E1402">
        <v>7</v>
      </c>
      <c r="F1402">
        <v>12</v>
      </c>
      <c r="G1402">
        <v>24</v>
      </c>
      <c r="H1402">
        <v>1</v>
      </c>
      <c r="I1402">
        <v>23</v>
      </c>
      <c r="J1402">
        <v>0.65</v>
      </c>
      <c r="K1402">
        <v>8</v>
      </c>
      <c r="L1402">
        <v>1</v>
      </c>
      <c r="M1402" t="s">
        <v>80</v>
      </c>
      <c r="AR1402">
        <v>5</v>
      </c>
      <c r="AS1402">
        <v>5</v>
      </c>
      <c r="AT1402">
        <v>3</v>
      </c>
      <c r="AU1402">
        <v>4</v>
      </c>
      <c r="AV1402">
        <v>5</v>
      </c>
      <c r="AW1402">
        <v>5</v>
      </c>
      <c r="AX1402">
        <v>5</v>
      </c>
      <c r="AY1402">
        <v>5</v>
      </c>
      <c r="AZ1402">
        <v>5</v>
      </c>
      <c r="BA1402">
        <v>5</v>
      </c>
      <c r="BB1402">
        <v>41710</v>
      </c>
      <c r="BC1402">
        <v>45799</v>
      </c>
      <c r="BD1402">
        <v>88758</v>
      </c>
      <c r="BE1402">
        <v>48115</v>
      </c>
      <c r="BF1402">
        <v>29164</v>
      </c>
      <c r="BG1402">
        <v>14676</v>
      </c>
    </row>
    <row r="1403" spans="1:59" x14ac:dyDescent="0.2">
      <c r="F1403">
        <v>33</v>
      </c>
      <c r="G1403">
        <v>45</v>
      </c>
      <c r="H1403">
        <v>5</v>
      </c>
      <c r="I1403">
        <v>40</v>
      </c>
      <c r="M1403" t="s">
        <v>81</v>
      </c>
      <c r="AH1403">
        <v>1</v>
      </c>
      <c r="AI1403">
        <v>1</v>
      </c>
      <c r="AJ1403" t="s">
        <v>1357</v>
      </c>
      <c r="AK1403" t="s">
        <v>1357</v>
      </c>
      <c r="AL1403">
        <v>1</v>
      </c>
      <c r="AM1403" t="s">
        <v>1357</v>
      </c>
      <c r="AN1403" t="s">
        <v>1358</v>
      </c>
      <c r="AO1403" t="s">
        <v>1357</v>
      </c>
      <c r="AP1403">
        <v>1</v>
      </c>
      <c r="AQ1403" t="s">
        <v>1357</v>
      </c>
      <c r="BG1403">
        <v>15517</v>
      </c>
    </row>
    <row r="1404" spans="1:59" x14ac:dyDescent="0.2">
      <c r="F1404">
        <v>30</v>
      </c>
      <c r="G1404">
        <v>42</v>
      </c>
      <c r="H1404">
        <v>5</v>
      </c>
      <c r="I1404">
        <v>37</v>
      </c>
      <c r="M1404" t="s">
        <v>82</v>
      </c>
      <c r="AH1404">
        <v>1</v>
      </c>
      <c r="AI1404">
        <v>1</v>
      </c>
      <c r="AJ1404" t="s">
        <v>1357</v>
      </c>
      <c r="AK1404" t="s">
        <v>1357</v>
      </c>
      <c r="AL1404">
        <v>1</v>
      </c>
      <c r="AM1404" t="s">
        <v>1357</v>
      </c>
      <c r="AN1404" t="s">
        <v>1358</v>
      </c>
      <c r="AO1404" t="s">
        <v>1357</v>
      </c>
      <c r="AP1404">
        <v>1</v>
      </c>
      <c r="AQ1404" t="s">
        <v>1357</v>
      </c>
      <c r="BG1404">
        <v>9075</v>
      </c>
    </row>
    <row r="1405" spans="1:59" x14ac:dyDescent="0.2">
      <c r="F1405">
        <v>27</v>
      </c>
      <c r="G1405">
        <v>39</v>
      </c>
      <c r="H1405">
        <v>4</v>
      </c>
      <c r="I1405">
        <v>35</v>
      </c>
      <c r="M1405" t="s">
        <v>83</v>
      </c>
      <c r="N1405">
        <v>5</v>
      </c>
      <c r="O1405">
        <v>1</v>
      </c>
      <c r="P1405">
        <v>5</v>
      </c>
      <c r="Q1405">
        <v>1</v>
      </c>
      <c r="R1405">
        <v>5</v>
      </c>
      <c r="S1405">
        <v>1</v>
      </c>
      <c r="T1405">
        <v>2</v>
      </c>
      <c r="U1405">
        <v>1</v>
      </c>
      <c r="V1405">
        <v>5</v>
      </c>
      <c r="W1405">
        <v>3</v>
      </c>
      <c r="X1405">
        <v>1</v>
      </c>
      <c r="Y1405">
        <v>1</v>
      </c>
      <c r="Z1405">
        <v>1</v>
      </c>
      <c r="AA1405">
        <v>4</v>
      </c>
      <c r="AB1405">
        <v>1</v>
      </c>
      <c r="AC1405">
        <v>5</v>
      </c>
      <c r="AD1405">
        <v>5</v>
      </c>
      <c r="AE1405">
        <v>1</v>
      </c>
      <c r="AF1405">
        <v>5</v>
      </c>
      <c r="AG1405">
        <v>2</v>
      </c>
      <c r="BG1405">
        <v>17991</v>
      </c>
    </row>
    <row r="1406" spans="1:59" x14ac:dyDescent="0.2">
      <c r="F1406">
        <v>3</v>
      </c>
      <c r="G1406">
        <v>15</v>
      </c>
      <c r="H1406">
        <v>0</v>
      </c>
      <c r="I1406">
        <v>15</v>
      </c>
      <c r="M1406" t="s">
        <v>84</v>
      </c>
      <c r="N1406">
        <v>5</v>
      </c>
      <c r="O1406">
        <v>1</v>
      </c>
      <c r="P1406">
        <v>4</v>
      </c>
      <c r="Q1406">
        <v>1</v>
      </c>
      <c r="R1406">
        <v>5</v>
      </c>
      <c r="S1406">
        <v>2</v>
      </c>
      <c r="T1406">
        <v>1</v>
      </c>
      <c r="U1406">
        <v>1</v>
      </c>
      <c r="V1406">
        <v>4</v>
      </c>
      <c r="W1406">
        <v>2</v>
      </c>
      <c r="X1406">
        <v>1</v>
      </c>
      <c r="Y1406">
        <v>5</v>
      </c>
      <c r="Z1406">
        <v>1</v>
      </c>
      <c r="AA1406">
        <v>4</v>
      </c>
      <c r="AB1406">
        <v>1</v>
      </c>
      <c r="AC1406">
        <v>4</v>
      </c>
      <c r="AD1406">
        <v>5</v>
      </c>
      <c r="AE1406">
        <v>1</v>
      </c>
      <c r="AF1406">
        <v>5</v>
      </c>
      <c r="AG1406">
        <v>1</v>
      </c>
      <c r="BG1406">
        <v>14614</v>
      </c>
    </row>
    <row r="1407" spans="1:59" x14ac:dyDescent="0.2">
      <c r="F1407">
        <v>33</v>
      </c>
      <c r="G1407">
        <v>45</v>
      </c>
      <c r="H1407">
        <v>4</v>
      </c>
      <c r="I1407">
        <v>41</v>
      </c>
      <c r="BG1407">
        <v>11622</v>
      </c>
    </row>
    <row r="1408" spans="1:59" x14ac:dyDescent="0.2">
      <c r="F1408">
        <v>24</v>
      </c>
      <c r="G1408">
        <v>36</v>
      </c>
      <c r="H1408">
        <v>4</v>
      </c>
      <c r="I1408">
        <v>32</v>
      </c>
      <c r="BG1408">
        <v>12288</v>
      </c>
    </row>
    <row r="1409" spans="1:69" x14ac:dyDescent="0.2">
      <c r="F1409">
        <v>9</v>
      </c>
      <c r="G1409">
        <v>21</v>
      </c>
      <c r="H1409">
        <v>0</v>
      </c>
      <c r="I1409">
        <v>21</v>
      </c>
      <c r="BG1409">
        <v>15661</v>
      </c>
    </row>
    <row r="1410" spans="1:69" x14ac:dyDescent="0.2">
      <c r="F1410">
        <v>36</v>
      </c>
      <c r="G1410">
        <v>48</v>
      </c>
      <c r="H1410">
        <v>6</v>
      </c>
      <c r="I1410">
        <v>42</v>
      </c>
      <c r="BG1410">
        <v>14745</v>
      </c>
    </row>
    <row r="1411" spans="1:69" x14ac:dyDescent="0.2">
      <c r="F1411">
        <v>33</v>
      </c>
      <c r="G1411">
        <v>45</v>
      </c>
      <c r="H1411">
        <v>5</v>
      </c>
      <c r="I1411">
        <v>40</v>
      </c>
      <c r="BG1411">
        <v>8668</v>
      </c>
    </row>
    <row r="1412" spans="1:69" x14ac:dyDescent="0.2">
      <c r="A1412" t="s">
        <v>356</v>
      </c>
      <c r="B1412" s="1" t="s">
        <v>357</v>
      </c>
      <c r="C1412" t="s">
        <v>356</v>
      </c>
      <c r="D1412" t="s">
        <v>89</v>
      </c>
      <c r="E1412">
        <v>5</v>
      </c>
      <c r="F1412">
        <v>33</v>
      </c>
      <c r="G1412">
        <v>45</v>
      </c>
      <c r="H1412">
        <v>11</v>
      </c>
      <c r="I1412">
        <v>34</v>
      </c>
      <c r="J1412">
        <v>0.56000000000000005</v>
      </c>
      <c r="K1412">
        <v>8</v>
      </c>
      <c r="L1412">
        <v>3</v>
      </c>
      <c r="M1412" t="s">
        <v>80</v>
      </c>
      <c r="AR1412">
        <v>3</v>
      </c>
      <c r="AS1412">
        <v>4</v>
      </c>
      <c r="AT1412">
        <v>3</v>
      </c>
      <c r="AU1412">
        <v>3</v>
      </c>
      <c r="AV1412">
        <v>3</v>
      </c>
      <c r="AW1412">
        <v>4</v>
      </c>
      <c r="AX1412">
        <v>4</v>
      </c>
      <c r="AY1412">
        <v>4</v>
      </c>
      <c r="AZ1412">
        <v>4</v>
      </c>
      <c r="BA1412">
        <v>4</v>
      </c>
      <c r="BB1412">
        <v>50210</v>
      </c>
      <c r="BC1412">
        <v>147334</v>
      </c>
      <c r="BD1412">
        <v>22552</v>
      </c>
      <c r="BE1412">
        <v>58882</v>
      </c>
      <c r="BF1412">
        <v>26488</v>
      </c>
      <c r="BG1412">
        <v>66222</v>
      </c>
    </row>
    <row r="1413" spans="1:69" x14ac:dyDescent="0.2">
      <c r="F1413">
        <v>30</v>
      </c>
      <c r="G1413">
        <v>42</v>
      </c>
      <c r="H1413">
        <v>10</v>
      </c>
      <c r="I1413">
        <v>32</v>
      </c>
      <c r="M1413" t="s">
        <v>81</v>
      </c>
      <c r="AH1413">
        <v>1</v>
      </c>
      <c r="AI1413">
        <v>1</v>
      </c>
      <c r="AJ1413" t="s">
        <v>1357</v>
      </c>
      <c r="AK1413" t="s">
        <v>1357</v>
      </c>
      <c r="AL1413">
        <v>1</v>
      </c>
      <c r="AM1413" t="s">
        <v>1357</v>
      </c>
      <c r="AN1413" t="s">
        <v>1357</v>
      </c>
      <c r="AO1413" t="s">
        <v>1357</v>
      </c>
      <c r="AP1413">
        <v>2</v>
      </c>
      <c r="AQ1413" t="s">
        <v>1357</v>
      </c>
      <c r="BG1413">
        <v>6933</v>
      </c>
    </row>
    <row r="1414" spans="1:69" x14ac:dyDescent="0.2">
      <c r="F1414">
        <v>12</v>
      </c>
      <c r="G1414">
        <v>24</v>
      </c>
      <c r="H1414">
        <v>4</v>
      </c>
      <c r="I1414">
        <v>20</v>
      </c>
      <c r="M1414" t="s">
        <v>82</v>
      </c>
      <c r="AH1414">
        <v>1</v>
      </c>
      <c r="AI1414">
        <v>1</v>
      </c>
      <c r="AJ1414" t="s">
        <v>1357</v>
      </c>
      <c r="AK1414" t="s">
        <v>1357</v>
      </c>
      <c r="AL1414">
        <v>1</v>
      </c>
      <c r="AM1414" t="s">
        <v>1357</v>
      </c>
      <c r="AN1414" t="s">
        <v>1357</v>
      </c>
      <c r="AO1414" t="s">
        <v>1357</v>
      </c>
      <c r="AP1414">
        <v>1</v>
      </c>
      <c r="AQ1414" t="s">
        <v>1357</v>
      </c>
      <c r="BG1414">
        <v>19037</v>
      </c>
    </row>
    <row r="1415" spans="1:69" x14ac:dyDescent="0.2">
      <c r="F1415">
        <v>3</v>
      </c>
      <c r="G1415">
        <v>15</v>
      </c>
      <c r="H1415">
        <v>1</v>
      </c>
      <c r="I1415">
        <v>14</v>
      </c>
      <c r="M1415" t="s">
        <v>83</v>
      </c>
      <c r="N1415">
        <v>5</v>
      </c>
      <c r="O1415">
        <v>1</v>
      </c>
      <c r="P1415">
        <v>4</v>
      </c>
      <c r="Q1415">
        <v>1</v>
      </c>
      <c r="R1415">
        <v>5</v>
      </c>
      <c r="S1415">
        <v>1</v>
      </c>
      <c r="T1415">
        <v>1</v>
      </c>
      <c r="U1415">
        <v>1</v>
      </c>
      <c r="V1415">
        <v>5</v>
      </c>
      <c r="W1415">
        <v>3</v>
      </c>
      <c r="X1415">
        <v>1</v>
      </c>
      <c r="Y1415">
        <v>5</v>
      </c>
      <c r="Z1415">
        <v>1</v>
      </c>
      <c r="AA1415">
        <v>5</v>
      </c>
      <c r="AB1415">
        <v>1</v>
      </c>
      <c r="AC1415">
        <v>5</v>
      </c>
      <c r="AD1415">
        <v>5</v>
      </c>
      <c r="AE1415">
        <v>1</v>
      </c>
      <c r="AF1415">
        <v>4</v>
      </c>
      <c r="AG1415">
        <v>1</v>
      </c>
      <c r="BG1415">
        <v>6665</v>
      </c>
    </row>
    <row r="1416" spans="1:69" x14ac:dyDescent="0.2">
      <c r="F1416">
        <v>27</v>
      </c>
      <c r="G1416">
        <v>39</v>
      </c>
      <c r="H1416">
        <v>9</v>
      </c>
      <c r="I1416">
        <v>30</v>
      </c>
      <c r="M1416" t="s">
        <v>84</v>
      </c>
      <c r="N1416">
        <v>5</v>
      </c>
      <c r="O1416">
        <v>1</v>
      </c>
      <c r="P1416">
        <v>5</v>
      </c>
      <c r="Q1416">
        <v>1</v>
      </c>
      <c r="R1416">
        <v>5</v>
      </c>
      <c r="S1416">
        <v>1</v>
      </c>
      <c r="T1416">
        <v>1</v>
      </c>
      <c r="U1416">
        <v>1</v>
      </c>
      <c r="V1416">
        <v>5</v>
      </c>
      <c r="W1416">
        <v>5</v>
      </c>
      <c r="X1416">
        <v>1</v>
      </c>
      <c r="Y1416">
        <v>5</v>
      </c>
      <c r="Z1416">
        <v>1</v>
      </c>
      <c r="AA1416">
        <v>5</v>
      </c>
      <c r="AB1416">
        <v>1</v>
      </c>
      <c r="AC1416">
        <v>5</v>
      </c>
      <c r="AD1416">
        <v>5</v>
      </c>
      <c r="AE1416">
        <v>1</v>
      </c>
      <c r="AF1416">
        <v>5</v>
      </c>
      <c r="AG1416">
        <v>1</v>
      </c>
      <c r="BG1416">
        <v>8009</v>
      </c>
    </row>
    <row r="1417" spans="1:69" x14ac:dyDescent="0.2">
      <c r="F1417">
        <v>33</v>
      </c>
      <c r="G1417">
        <v>45</v>
      </c>
      <c r="H1417">
        <v>11</v>
      </c>
      <c r="I1417">
        <v>34</v>
      </c>
      <c r="BG1417">
        <v>12285</v>
      </c>
    </row>
    <row r="1418" spans="1:69" x14ac:dyDescent="0.2">
      <c r="F1418">
        <v>36</v>
      </c>
      <c r="G1418">
        <v>48</v>
      </c>
      <c r="H1418">
        <v>12</v>
      </c>
      <c r="I1418">
        <v>36</v>
      </c>
      <c r="BG1418">
        <v>14084</v>
      </c>
    </row>
    <row r="1419" spans="1:69" x14ac:dyDescent="0.2">
      <c r="F1419">
        <v>33</v>
      </c>
      <c r="G1419">
        <v>45</v>
      </c>
      <c r="H1419">
        <v>11</v>
      </c>
      <c r="I1419">
        <v>34</v>
      </c>
      <c r="BG1419">
        <v>6420</v>
      </c>
    </row>
    <row r="1420" spans="1:69" x14ac:dyDescent="0.2">
      <c r="F1420">
        <v>24</v>
      </c>
      <c r="G1420">
        <v>36</v>
      </c>
      <c r="H1420">
        <v>8</v>
      </c>
      <c r="I1420">
        <v>28</v>
      </c>
      <c r="BG1420">
        <v>10888</v>
      </c>
    </row>
    <row r="1421" spans="1:69" x14ac:dyDescent="0.2">
      <c r="F1421">
        <v>9</v>
      </c>
      <c r="G1421">
        <v>21</v>
      </c>
      <c r="H1421">
        <v>3</v>
      </c>
      <c r="I1421">
        <v>18</v>
      </c>
      <c r="BG1421">
        <v>6780</v>
      </c>
    </row>
    <row r="1422" spans="1:69" x14ac:dyDescent="0.2">
      <c r="A1422" t="s">
        <v>358</v>
      </c>
      <c r="B1422" s="1" t="s">
        <v>359</v>
      </c>
      <c r="C1422" t="s">
        <v>358</v>
      </c>
      <c r="D1422" t="s">
        <v>79</v>
      </c>
      <c r="E1422">
        <v>6</v>
      </c>
      <c r="F1422">
        <v>33</v>
      </c>
      <c r="G1422">
        <v>45</v>
      </c>
      <c r="I1422">
        <v>45</v>
      </c>
      <c r="J1422">
        <v>0.72</v>
      </c>
      <c r="K1422">
        <v>8</v>
      </c>
      <c r="L1422">
        <v>2</v>
      </c>
      <c r="M1422" t="s">
        <v>80</v>
      </c>
      <c r="AR1422">
        <v>3</v>
      </c>
      <c r="AS1422">
        <v>4</v>
      </c>
      <c r="AT1422">
        <v>1</v>
      </c>
      <c r="AU1422">
        <v>2</v>
      </c>
      <c r="AV1422">
        <v>4</v>
      </c>
      <c r="AW1422">
        <v>4</v>
      </c>
      <c r="AX1422">
        <v>3</v>
      </c>
      <c r="AY1422">
        <v>4</v>
      </c>
      <c r="AZ1422">
        <v>4</v>
      </c>
      <c r="BA1422">
        <v>4</v>
      </c>
      <c r="BB1422">
        <v>150732</v>
      </c>
      <c r="BC1422">
        <v>53046</v>
      </c>
      <c r="BD1422">
        <v>82889</v>
      </c>
      <c r="BE1422">
        <v>36183</v>
      </c>
      <c r="BF1422">
        <v>32068</v>
      </c>
      <c r="BH1422">
        <v>38151</v>
      </c>
      <c r="BI1422">
        <v>18027</v>
      </c>
      <c r="BJ1422">
        <v>17336</v>
      </c>
      <c r="BK1422">
        <v>8950</v>
      </c>
      <c r="BL1422">
        <v>15734</v>
      </c>
      <c r="BM1422">
        <v>4946</v>
      </c>
      <c r="BN1422">
        <v>6271</v>
      </c>
      <c r="BO1422">
        <v>12372</v>
      </c>
      <c r="BP1422">
        <v>6441</v>
      </c>
      <c r="BQ1422">
        <v>5150</v>
      </c>
    </row>
    <row r="1423" spans="1:69" x14ac:dyDescent="0.2">
      <c r="F1423">
        <v>30</v>
      </c>
      <c r="G1423">
        <v>42</v>
      </c>
      <c r="I1423">
        <v>42</v>
      </c>
      <c r="M1423" t="s">
        <v>81</v>
      </c>
      <c r="AH1423">
        <v>2</v>
      </c>
      <c r="AI1423">
        <v>2</v>
      </c>
      <c r="AJ1423" t="s">
        <v>1358</v>
      </c>
      <c r="AK1423" t="s">
        <v>1357</v>
      </c>
      <c r="AL1423">
        <v>2</v>
      </c>
      <c r="AM1423" t="s">
        <v>1357</v>
      </c>
      <c r="AN1423" t="s">
        <v>1358</v>
      </c>
      <c r="AO1423" t="s">
        <v>1357</v>
      </c>
      <c r="AP1423">
        <v>2</v>
      </c>
      <c r="AQ1423" t="s">
        <v>1358</v>
      </c>
    </row>
    <row r="1424" spans="1:69" x14ac:dyDescent="0.2">
      <c r="F1424">
        <v>12</v>
      </c>
      <c r="G1424">
        <v>24</v>
      </c>
      <c r="I1424">
        <v>24</v>
      </c>
      <c r="M1424" t="s">
        <v>82</v>
      </c>
      <c r="AH1424">
        <v>1</v>
      </c>
      <c r="AI1424">
        <v>2</v>
      </c>
      <c r="AJ1424" t="s">
        <v>1357</v>
      </c>
      <c r="AK1424" t="s">
        <v>1357</v>
      </c>
      <c r="AL1424">
        <v>2</v>
      </c>
      <c r="AM1424" t="s">
        <v>1357</v>
      </c>
      <c r="AN1424" t="s">
        <v>1357</v>
      </c>
      <c r="AO1424" t="s">
        <v>1357</v>
      </c>
      <c r="AP1424">
        <v>1</v>
      </c>
      <c r="AQ1424" t="s">
        <v>1357</v>
      </c>
    </row>
    <row r="1425" spans="1:59" x14ac:dyDescent="0.2">
      <c r="F1425">
        <v>3</v>
      </c>
      <c r="G1425">
        <v>15</v>
      </c>
      <c r="I1425">
        <v>15</v>
      </c>
      <c r="M1425" t="s">
        <v>83</v>
      </c>
      <c r="N1425">
        <v>3</v>
      </c>
      <c r="O1425">
        <v>1</v>
      </c>
      <c r="P1425">
        <v>4</v>
      </c>
      <c r="Q1425">
        <v>1</v>
      </c>
      <c r="R1425">
        <v>3</v>
      </c>
      <c r="S1425">
        <v>1</v>
      </c>
      <c r="T1425">
        <v>1</v>
      </c>
      <c r="U1425">
        <v>1</v>
      </c>
      <c r="V1425">
        <v>3</v>
      </c>
      <c r="W1425">
        <v>3</v>
      </c>
      <c r="X1425">
        <v>1</v>
      </c>
      <c r="Y1425">
        <v>3</v>
      </c>
      <c r="Z1425">
        <v>1</v>
      </c>
      <c r="AA1425">
        <v>4</v>
      </c>
      <c r="AB1425">
        <v>2</v>
      </c>
      <c r="AC1425">
        <v>4</v>
      </c>
      <c r="AD1425">
        <v>4</v>
      </c>
      <c r="AE1425">
        <v>3</v>
      </c>
      <c r="AF1425">
        <v>4</v>
      </c>
      <c r="AG1425">
        <v>2</v>
      </c>
    </row>
    <row r="1426" spans="1:59" x14ac:dyDescent="0.2">
      <c r="F1426">
        <v>27</v>
      </c>
      <c r="G1426">
        <v>39</v>
      </c>
      <c r="I1426">
        <v>39</v>
      </c>
      <c r="M1426" t="s">
        <v>84</v>
      </c>
      <c r="N1426">
        <v>4</v>
      </c>
      <c r="O1426">
        <v>1</v>
      </c>
      <c r="P1426">
        <v>5</v>
      </c>
      <c r="Q1426">
        <v>1</v>
      </c>
      <c r="R1426">
        <v>4</v>
      </c>
      <c r="S1426">
        <v>1</v>
      </c>
      <c r="T1426">
        <v>1</v>
      </c>
      <c r="U1426">
        <v>1</v>
      </c>
      <c r="V1426">
        <v>3</v>
      </c>
      <c r="W1426">
        <v>4</v>
      </c>
      <c r="X1426">
        <v>1</v>
      </c>
      <c r="Y1426">
        <v>2</v>
      </c>
      <c r="Z1426">
        <v>1</v>
      </c>
      <c r="AA1426">
        <v>5</v>
      </c>
      <c r="AB1426">
        <v>1</v>
      </c>
      <c r="AC1426">
        <v>4</v>
      </c>
      <c r="AD1426">
        <v>4</v>
      </c>
      <c r="AE1426">
        <v>2</v>
      </c>
      <c r="AF1426">
        <v>4</v>
      </c>
      <c r="AG1426">
        <v>1</v>
      </c>
    </row>
    <row r="1427" spans="1:59" x14ac:dyDescent="0.2">
      <c r="F1427">
        <v>33</v>
      </c>
      <c r="G1427">
        <v>45</v>
      </c>
      <c r="I1427">
        <v>45</v>
      </c>
    </row>
    <row r="1428" spans="1:59" x14ac:dyDescent="0.2">
      <c r="F1428">
        <v>36</v>
      </c>
      <c r="G1428">
        <v>48</v>
      </c>
      <c r="I1428">
        <v>48</v>
      </c>
    </row>
    <row r="1429" spans="1:59" x14ac:dyDescent="0.2">
      <c r="F1429">
        <v>33</v>
      </c>
      <c r="G1429">
        <v>45</v>
      </c>
      <c r="I1429">
        <v>45</v>
      </c>
    </row>
    <row r="1430" spans="1:59" x14ac:dyDescent="0.2">
      <c r="F1430">
        <v>24</v>
      </c>
      <c r="G1430">
        <v>36</v>
      </c>
      <c r="I1430">
        <v>36</v>
      </c>
    </row>
    <row r="1431" spans="1:59" x14ac:dyDescent="0.2">
      <c r="F1431">
        <v>9</v>
      </c>
      <c r="G1431">
        <v>21</v>
      </c>
      <c r="I1431">
        <v>21</v>
      </c>
    </row>
    <row r="1432" spans="1:59" x14ac:dyDescent="0.2">
      <c r="A1432" t="s">
        <v>360</v>
      </c>
      <c r="B1432" s="1" t="s">
        <v>361</v>
      </c>
      <c r="C1432" t="s">
        <v>360</v>
      </c>
      <c r="D1432" t="s">
        <v>89</v>
      </c>
      <c r="E1432">
        <v>6</v>
      </c>
      <c r="F1432">
        <v>12</v>
      </c>
      <c r="G1432">
        <v>24</v>
      </c>
      <c r="H1432">
        <v>10</v>
      </c>
      <c r="I1432">
        <v>14</v>
      </c>
      <c r="J1432">
        <v>0.4</v>
      </c>
      <c r="K1432">
        <v>8</v>
      </c>
      <c r="L1432">
        <v>2</v>
      </c>
      <c r="M1432" t="s">
        <v>80</v>
      </c>
      <c r="AR1432">
        <v>4</v>
      </c>
      <c r="AS1432">
        <v>3</v>
      </c>
      <c r="AT1432">
        <v>1</v>
      </c>
      <c r="AU1432">
        <v>2</v>
      </c>
      <c r="AV1432">
        <v>5</v>
      </c>
      <c r="AW1432">
        <v>2</v>
      </c>
      <c r="AX1432">
        <v>4</v>
      </c>
      <c r="AY1432">
        <v>3</v>
      </c>
      <c r="AZ1432">
        <v>4</v>
      </c>
      <c r="BA1432">
        <v>5</v>
      </c>
      <c r="BB1432">
        <v>103166</v>
      </c>
      <c r="BC1432">
        <v>73295</v>
      </c>
      <c r="BD1432">
        <v>23097</v>
      </c>
      <c r="BE1432">
        <v>45179</v>
      </c>
      <c r="BF1432">
        <v>25920</v>
      </c>
      <c r="BG1432">
        <v>42181</v>
      </c>
    </row>
    <row r="1433" spans="1:59" x14ac:dyDescent="0.2">
      <c r="F1433">
        <v>33</v>
      </c>
      <c r="G1433">
        <v>45</v>
      </c>
      <c r="H1433">
        <v>15</v>
      </c>
      <c r="I1433">
        <v>30</v>
      </c>
      <c r="M1433" t="s">
        <v>81</v>
      </c>
      <c r="AH1433">
        <v>1</v>
      </c>
      <c r="AI1433">
        <v>1</v>
      </c>
      <c r="AJ1433" t="s">
        <v>1357</v>
      </c>
      <c r="AK1433" t="s">
        <v>1357</v>
      </c>
      <c r="AL1433">
        <v>1</v>
      </c>
      <c r="AM1433" t="s">
        <v>1357</v>
      </c>
      <c r="AN1433" t="s">
        <v>1357</v>
      </c>
      <c r="AO1433" t="s">
        <v>1357</v>
      </c>
      <c r="AP1433">
        <v>2</v>
      </c>
      <c r="AQ1433" t="s">
        <v>1357</v>
      </c>
      <c r="BG1433">
        <v>9141</v>
      </c>
    </row>
    <row r="1434" spans="1:59" x14ac:dyDescent="0.2">
      <c r="F1434">
        <v>30</v>
      </c>
      <c r="G1434">
        <v>42</v>
      </c>
      <c r="H1434">
        <v>6</v>
      </c>
      <c r="I1434">
        <v>36</v>
      </c>
      <c r="M1434" t="s">
        <v>82</v>
      </c>
      <c r="AH1434">
        <v>1</v>
      </c>
      <c r="AI1434">
        <v>1</v>
      </c>
      <c r="AJ1434" t="s">
        <v>1357</v>
      </c>
      <c r="AK1434" t="s">
        <v>1357</v>
      </c>
      <c r="AL1434">
        <v>1</v>
      </c>
      <c r="AM1434" t="s">
        <v>1357</v>
      </c>
      <c r="AN1434" t="s">
        <v>1357</v>
      </c>
      <c r="AO1434" t="s">
        <v>1357</v>
      </c>
      <c r="AP1434">
        <v>1</v>
      </c>
      <c r="AQ1434" t="s">
        <v>1357</v>
      </c>
      <c r="BG1434">
        <v>7316</v>
      </c>
    </row>
    <row r="1435" spans="1:59" x14ac:dyDescent="0.2">
      <c r="F1435">
        <v>27</v>
      </c>
      <c r="G1435">
        <v>39</v>
      </c>
      <c r="H1435">
        <v>9</v>
      </c>
      <c r="I1435">
        <v>30</v>
      </c>
      <c r="M1435" t="s">
        <v>83</v>
      </c>
      <c r="N1435">
        <v>5</v>
      </c>
      <c r="O1435">
        <v>1</v>
      </c>
      <c r="P1435">
        <v>4</v>
      </c>
      <c r="Q1435">
        <v>1</v>
      </c>
      <c r="R1435">
        <v>4</v>
      </c>
      <c r="S1435">
        <v>1</v>
      </c>
      <c r="T1435">
        <v>1</v>
      </c>
      <c r="U1435">
        <v>1</v>
      </c>
      <c r="V1435">
        <v>5</v>
      </c>
      <c r="W1435">
        <v>5</v>
      </c>
      <c r="X1435">
        <v>1</v>
      </c>
      <c r="Y1435">
        <v>4</v>
      </c>
      <c r="Z1435">
        <v>1</v>
      </c>
      <c r="AA1435">
        <v>5</v>
      </c>
      <c r="AB1435">
        <v>1</v>
      </c>
      <c r="AC1435">
        <v>5</v>
      </c>
      <c r="AD1435">
        <v>5</v>
      </c>
      <c r="AE1435">
        <v>1</v>
      </c>
      <c r="AF1435">
        <v>5</v>
      </c>
      <c r="AG1435">
        <v>1</v>
      </c>
      <c r="BG1435">
        <v>6518</v>
      </c>
    </row>
    <row r="1436" spans="1:59" x14ac:dyDescent="0.2">
      <c r="F1436">
        <v>3</v>
      </c>
      <c r="G1436">
        <v>15</v>
      </c>
      <c r="H1436">
        <v>2</v>
      </c>
      <c r="I1436">
        <v>13</v>
      </c>
      <c r="M1436" t="s">
        <v>84</v>
      </c>
      <c r="N1436">
        <v>5</v>
      </c>
      <c r="O1436">
        <v>1</v>
      </c>
      <c r="P1436">
        <v>4</v>
      </c>
      <c r="Q1436">
        <v>1</v>
      </c>
      <c r="R1436">
        <v>4</v>
      </c>
      <c r="S1436">
        <v>1</v>
      </c>
      <c r="T1436">
        <v>1</v>
      </c>
      <c r="U1436">
        <v>1</v>
      </c>
      <c r="V1436">
        <v>5</v>
      </c>
      <c r="W1436">
        <v>5</v>
      </c>
      <c r="X1436">
        <v>1</v>
      </c>
      <c r="Y1436">
        <v>5</v>
      </c>
      <c r="Z1436">
        <v>1</v>
      </c>
      <c r="AA1436">
        <v>5</v>
      </c>
      <c r="AB1436">
        <v>1</v>
      </c>
      <c r="AC1436">
        <v>4</v>
      </c>
      <c r="AD1436">
        <v>5</v>
      </c>
      <c r="AE1436">
        <v>1</v>
      </c>
      <c r="AF1436">
        <v>5</v>
      </c>
      <c r="AG1436">
        <v>1</v>
      </c>
      <c r="BG1436">
        <v>22472</v>
      </c>
    </row>
    <row r="1437" spans="1:59" x14ac:dyDescent="0.2">
      <c r="F1437">
        <v>33</v>
      </c>
      <c r="G1437">
        <v>45</v>
      </c>
      <c r="H1437">
        <v>20</v>
      </c>
      <c r="I1437">
        <v>25</v>
      </c>
      <c r="BG1437">
        <v>16092</v>
      </c>
    </row>
    <row r="1438" spans="1:59" x14ac:dyDescent="0.2">
      <c r="F1438">
        <v>24</v>
      </c>
      <c r="G1438">
        <v>36</v>
      </c>
      <c r="H1438">
        <v>20</v>
      </c>
      <c r="I1438">
        <v>16</v>
      </c>
      <c r="BG1438">
        <v>10485</v>
      </c>
    </row>
    <row r="1439" spans="1:59" x14ac:dyDescent="0.2">
      <c r="F1439">
        <v>9</v>
      </c>
      <c r="G1439">
        <v>21</v>
      </c>
      <c r="H1439">
        <v>4</v>
      </c>
      <c r="I1439">
        <v>17</v>
      </c>
      <c r="BG1439">
        <v>6623</v>
      </c>
    </row>
    <row r="1440" spans="1:59" x14ac:dyDescent="0.2">
      <c r="F1440">
        <v>36</v>
      </c>
      <c r="G1440">
        <v>48</v>
      </c>
      <c r="H1440">
        <v>40</v>
      </c>
      <c r="I1440">
        <v>8</v>
      </c>
      <c r="BG1440">
        <v>6541</v>
      </c>
    </row>
    <row r="1441" spans="1:69" x14ac:dyDescent="0.2">
      <c r="F1441">
        <v>33</v>
      </c>
      <c r="G1441">
        <v>45</v>
      </c>
      <c r="H1441">
        <v>35</v>
      </c>
      <c r="I1441">
        <v>10</v>
      </c>
      <c r="BG1441">
        <v>9448</v>
      </c>
    </row>
    <row r="1442" spans="1:69" x14ac:dyDescent="0.2">
      <c r="A1442" t="s">
        <v>362</v>
      </c>
      <c r="B1442" s="1" t="s">
        <v>363</v>
      </c>
      <c r="C1442" t="s">
        <v>362</v>
      </c>
      <c r="D1442" t="s">
        <v>79</v>
      </c>
      <c r="E1442">
        <v>5</v>
      </c>
      <c r="F1442">
        <v>12</v>
      </c>
      <c r="G1442">
        <v>24</v>
      </c>
      <c r="I1442">
        <v>24</v>
      </c>
      <c r="J1442">
        <v>0.72</v>
      </c>
      <c r="K1442">
        <v>8</v>
      </c>
      <c r="L1442">
        <v>3</v>
      </c>
      <c r="M1442" t="s">
        <v>80</v>
      </c>
      <c r="AR1442">
        <v>4</v>
      </c>
      <c r="AS1442">
        <v>3</v>
      </c>
      <c r="AT1442">
        <v>3</v>
      </c>
      <c r="AU1442">
        <v>2</v>
      </c>
      <c r="AV1442">
        <v>5</v>
      </c>
      <c r="AW1442">
        <v>5</v>
      </c>
      <c r="AX1442">
        <v>5</v>
      </c>
      <c r="AY1442">
        <v>3</v>
      </c>
      <c r="AZ1442">
        <v>4</v>
      </c>
      <c r="BA1442">
        <v>4</v>
      </c>
      <c r="BB1442">
        <v>64517</v>
      </c>
      <c r="BC1442">
        <v>82320</v>
      </c>
      <c r="BD1442">
        <v>37649</v>
      </c>
      <c r="BE1442">
        <v>57160</v>
      </c>
      <c r="BF1442">
        <v>31818</v>
      </c>
      <c r="BH1442">
        <v>52084</v>
      </c>
      <c r="BI1442">
        <v>27905</v>
      </c>
      <c r="BJ1442">
        <v>11807</v>
      </c>
      <c r="BK1442">
        <v>9833</v>
      </c>
      <c r="BL1442">
        <v>3470</v>
      </c>
      <c r="BM1442">
        <v>4256</v>
      </c>
      <c r="BN1442">
        <v>8833</v>
      </c>
      <c r="BO1442">
        <v>7232</v>
      </c>
      <c r="BP1442">
        <v>15714</v>
      </c>
      <c r="BQ1442">
        <v>2953</v>
      </c>
    </row>
    <row r="1443" spans="1:69" x14ac:dyDescent="0.2">
      <c r="F1443">
        <v>33</v>
      </c>
      <c r="G1443">
        <v>45</v>
      </c>
      <c r="I1443">
        <v>45</v>
      </c>
      <c r="M1443" t="s">
        <v>81</v>
      </c>
      <c r="AH1443">
        <v>1</v>
      </c>
      <c r="AI1443">
        <v>1</v>
      </c>
      <c r="AJ1443" t="s">
        <v>1357</v>
      </c>
      <c r="AK1443" t="s">
        <v>1357</v>
      </c>
      <c r="AL1443">
        <v>2</v>
      </c>
      <c r="AM1443" t="s">
        <v>1357</v>
      </c>
      <c r="AN1443" t="s">
        <v>1358</v>
      </c>
      <c r="AO1443" t="s">
        <v>1357</v>
      </c>
      <c r="AP1443">
        <v>2</v>
      </c>
      <c r="AQ1443" t="s">
        <v>1357</v>
      </c>
    </row>
    <row r="1444" spans="1:69" x14ac:dyDescent="0.2">
      <c r="F1444">
        <v>30</v>
      </c>
      <c r="G1444">
        <v>42</v>
      </c>
      <c r="I1444">
        <v>42</v>
      </c>
      <c r="M1444" t="s">
        <v>82</v>
      </c>
      <c r="AH1444">
        <v>1</v>
      </c>
      <c r="AI1444">
        <v>1</v>
      </c>
      <c r="AJ1444" t="s">
        <v>1357</v>
      </c>
      <c r="AK1444" t="s">
        <v>1357</v>
      </c>
      <c r="AL1444">
        <v>2</v>
      </c>
      <c r="AM1444" t="s">
        <v>1357</v>
      </c>
      <c r="AN1444" t="s">
        <v>1357</v>
      </c>
      <c r="AO1444" t="s">
        <v>1357</v>
      </c>
      <c r="AP1444">
        <v>2</v>
      </c>
      <c r="AQ1444" t="s">
        <v>1357</v>
      </c>
    </row>
    <row r="1445" spans="1:69" x14ac:dyDescent="0.2">
      <c r="F1445">
        <v>27</v>
      </c>
      <c r="G1445">
        <v>39</v>
      </c>
      <c r="I1445">
        <v>39</v>
      </c>
      <c r="M1445" t="s">
        <v>83</v>
      </c>
      <c r="N1445">
        <v>4</v>
      </c>
      <c r="O1445">
        <v>1</v>
      </c>
      <c r="P1445">
        <v>4</v>
      </c>
      <c r="Q1445">
        <v>1</v>
      </c>
      <c r="R1445">
        <v>4</v>
      </c>
      <c r="S1445">
        <v>1</v>
      </c>
      <c r="T1445">
        <v>1</v>
      </c>
      <c r="U1445">
        <v>1</v>
      </c>
      <c r="V1445">
        <v>3</v>
      </c>
      <c r="W1445">
        <v>4</v>
      </c>
      <c r="X1445">
        <v>1</v>
      </c>
      <c r="Y1445">
        <v>4</v>
      </c>
      <c r="Z1445">
        <v>1</v>
      </c>
      <c r="AA1445">
        <v>5</v>
      </c>
      <c r="AB1445">
        <v>2</v>
      </c>
      <c r="AC1445">
        <v>4</v>
      </c>
      <c r="AD1445">
        <v>4</v>
      </c>
      <c r="AE1445">
        <v>1</v>
      </c>
      <c r="AF1445">
        <v>4</v>
      </c>
      <c r="AG1445">
        <v>1</v>
      </c>
    </row>
    <row r="1446" spans="1:69" x14ac:dyDescent="0.2">
      <c r="F1446">
        <v>3</v>
      </c>
      <c r="G1446">
        <v>15</v>
      </c>
      <c r="I1446">
        <v>15</v>
      </c>
      <c r="M1446" t="s">
        <v>84</v>
      </c>
      <c r="N1446">
        <v>5</v>
      </c>
      <c r="O1446">
        <v>1</v>
      </c>
      <c r="P1446">
        <v>4</v>
      </c>
      <c r="Q1446">
        <v>1</v>
      </c>
      <c r="R1446">
        <v>4</v>
      </c>
      <c r="S1446">
        <v>1</v>
      </c>
      <c r="T1446">
        <v>2</v>
      </c>
      <c r="U1446">
        <v>1</v>
      </c>
      <c r="V1446">
        <v>4</v>
      </c>
      <c r="W1446">
        <v>4</v>
      </c>
      <c r="X1446">
        <v>1</v>
      </c>
      <c r="Y1446">
        <v>4</v>
      </c>
      <c r="Z1446">
        <v>1</v>
      </c>
      <c r="AA1446">
        <v>5</v>
      </c>
      <c r="AB1446">
        <v>2</v>
      </c>
      <c r="AC1446">
        <v>4</v>
      </c>
      <c r="AD1446">
        <v>4</v>
      </c>
      <c r="AE1446">
        <v>1</v>
      </c>
      <c r="AF1446">
        <v>4</v>
      </c>
      <c r="AG1446">
        <v>1</v>
      </c>
    </row>
    <row r="1447" spans="1:69" x14ac:dyDescent="0.2">
      <c r="F1447">
        <v>33</v>
      </c>
      <c r="G1447">
        <v>45</v>
      </c>
      <c r="I1447">
        <v>45</v>
      </c>
    </row>
    <row r="1448" spans="1:69" x14ac:dyDescent="0.2">
      <c r="F1448">
        <v>24</v>
      </c>
      <c r="G1448">
        <v>36</v>
      </c>
      <c r="I1448">
        <v>36</v>
      </c>
    </row>
    <row r="1449" spans="1:69" x14ac:dyDescent="0.2">
      <c r="F1449">
        <v>9</v>
      </c>
      <c r="G1449">
        <v>21</v>
      </c>
      <c r="I1449">
        <v>21</v>
      </c>
    </row>
    <row r="1450" spans="1:69" x14ac:dyDescent="0.2">
      <c r="F1450">
        <v>36</v>
      </c>
      <c r="G1450">
        <v>48</v>
      </c>
      <c r="I1450">
        <v>48</v>
      </c>
    </row>
    <row r="1451" spans="1:69" x14ac:dyDescent="0.2">
      <c r="F1451">
        <v>33</v>
      </c>
      <c r="G1451">
        <v>45</v>
      </c>
      <c r="I1451">
        <v>45</v>
      </c>
    </row>
    <row r="1452" spans="1:69" x14ac:dyDescent="0.2">
      <c r="A1452" t="s">
        <v>102</v>
      </c>
      <c r="B1452" s="1" t="s">
        <v>103</v>
      </c>
      <c r="C1452" t="s">
        <v>102</v>
      </c>
      <c r="D1452" t="s">
        <v>89</v>
      </c>
      <c r="E1452">
        <v>5</v>
      </c>
      <c r="F1452">
        <v>36</v>
      </c>
      <c r="G1452">
        <v>48</v>
      </c>
      <c r="H1452">
        <v>24</v>
      </c>
      <c r="I1452">
        <v>24</v>
      </c>
      <c r="J1452">
        <v>0.43</v>
      </c>
      <c r="K1452">
        <v>8</v>
      </c>
      <c r="L1452">
        <v>3</v>
      </c>
      <c r="M1452" t="s">
        <v>80</v>
      </c>
      <c r="AR1452">
        <v>4</v>
      </c>
      <c r="AS1452">
        <v>4</v>
      </c>
      <c r="AT1452">
        <v>4</v>
      </c>
      <c r="AU1452">
        <v>4</v>
      </c>
      <c r="AV1452">
        <v>4</v>
      </c>
      <c r="AW1452">
        <v>4</v>
      </c>
      <c r="AX1452">
        <v>5</v>
      </c>
      <c r="AY1452">
        <v>5</v>
      </c>
      <c r="AZ1452">
        <v>5</v>
      </c>
      <c r="BA1452">
        <v>5</v>
      </c>
      <c r="BB1452">
        <v>37487</v>
      </c>
      <c r="BC1452">
        <v>39729</v>
      </c>
      <c r="BD1452">
        <v>42908</v>
      </c>
      <c r="BE1452">
        <v>37881</v>
      </c>
      <c r="BF1452">
        <v>28115</v>
      </c>
      <c r="BG1452">
        <v>13134</v>
      </c>
    </row>
    <row r="1453" spans="1:69" x14ac:dyDescent="0.2">
      <c r="F1453">
        <v>33</v>
      </c>
      <c r="G1453">
        <v>45</v>
      </c>
      <c r="H1453">
        <v>22</v>
      </c>
      <c r="I1453">
        <v>23</v>
      </c>
      <c r="M1453" t="s">
        <v>81</v>
      </c>
      <c r="AH1453">
        <v>3</v>
      </c>
      <c r="AI1453">
        <v>2</v>
      </c>
      <c r="AJ1453" t="s">
        <v>1358</v>
      </c>
      <c r="AK1453" t="s">
        <v>1355</v>
      </c>
      <c r="AL1453">
        <v>2</v>
      </c>
      <c r="AM1453" t="s">
        <v>1358</v>
      </c>
      <c r="AN1453" t="s">
        <v>1358</v>
      </c>
      <c r="AO1453" t="s">
        <v>1357</v>
      </c>
      <c r="AP1453">
        <v>3</v>
      </c>
      <c r="AQ1453" t="s">
        <v>1357</v>
      </c>
      <c r="BG1453">
        <v>7288</v>
      </c>
    </row>
    <row r="1454" spans="1:69" x14ac:dyDescent="0.2">
      <c r="F1454">
        <v>24</v>
      </c>
      <c r="G1454">
        <v>36</v>
      </c>
      <c r="H1454">
        <v>14</v>
      </c>
      <c r="I1454">
        <v>22</v>
      </c>
      <c r="M1454" t="s">
        <v>82</v>
      </c>
      <c r="AH1454">
        <v>1</v>
      </c>
      <c r="AI1454">
        <v>1</v>
      </c>
      <c r="AJ1454" t="s">
        <v>1357</v>
      </c>
      <c r="AK1454" t="s">
        <v>1358</v>
      </c>
      <c r="AL1454">
        <v>1</v>
      </c>
      <c r="AM1454" t="s">
        <v>1357</v>
      </c>
      <c r="AN1454" t="s">
        <v>1357</v>
      </c>
      <c r="AO1454" t="s">
        <v>1357</v>
      </c>
      <c r="AP1454">
        <v>2</v>
      </c>
      <c r="AQ1454" t="s">
        <v>1357</v>
      </c>
      <c r="BG1454">
        <v>38490</v>
      </c>
    </row>
    <row r="1455" spans="1:69" x14ac:dyDescent="0.2">
      <c r="F1455">
        <v>9</v>
      </c>
      <c r="G1455">
        <v>21</v>
      </c>
      <c r="H1455">
        <v>4</v>
      </c>
      <c r="I1455">
        <v>17</v>
      </c>
      <c r="M1455" t="s">
        <v>83</v>
      </c>
      <c r="N1455">
        <v>3</v>
      </c>
      <c r="O1455">
        <v>1</v>
      </c>
      <c r="P1455">
        <v>3</v>
      </c>
      <c r="Q1455">
        <v>2</v>
      </c>
      <c r="R1455">
        <v>4</v>
      </c>
      <c r="S1455">
        <v>1</v>
      </c>
      <c r="T1455">
        <v>1</v>
      </c>
      <c r="U1455">
        <v>1</v>
      </c>
      <c r="V1455">
        <v>3</v>
      </c>
      <c r="W1455">
        <v>3</v>
      </c>
      <c r="X1455">
        <v>2</v>
      </c>
      <c r="Y1455">
        <v>2</v>
      </c>
      <c r="Z1455">
        <v>1</v>
      </c>
      <c r="AA1455">
        <v>4</v>
      </c>
      <c r="AB1455">
        <v>1</v>
      </c>
      <c r="AC1455">
        <v>4</v>
      </c>
      <c r="AD1455">
        <v>4</v>
      </c>
      <c r="AE1455">
        <v>1</v>
      </c>
      <c r="AF1455">
        <v>4</v>
      </c>
      <c r="AG1455">
        <v>1</v>
      </c>
      <c r="BG1455">
        <v>10352</v>
      </c>
    </row>
    <row r="1456" spans="1:69" x14ac:dyDescent="0.2">
      <c r="F1456">
        <v>33</v>
      </c>
      <c r="G1456">
        <v>45</v>
      </c>
      <c r="H1456">
        <v>17</v>
      </c>
      <c r="I1456">
        <v>28</v>
      </c>
      <c r="M1456" t="s">
        <v>84</v>
      </c>
      <c r="N1456">
        <v>4</v>
      </c>
      <c r="O1456">
        <v>1</v>
      </c>
      <c r="P1456">
        <v>4</v>
      </c>
      <c r="Q1456">
        <v>1</v>
      </c>
      <c r="R1456">
        <v>4</v>
      </c>
      <c r="S1456">
        <v>1</v>
      </c>
      <c r="T1456">
        <v>1</v>
      </c>
      <c r="U1456">
        <v>1</v>
      </c>
      <c r="V1456">
        <v>4</v>
      </c>
      <c r="W1456">
        <v>4</v>
      </c>
      <c r="X1456">
        <v>1</v>
      </c>
      <c r="Y1456">
        <v>4</v>
      </c>
      <c r="Z1456">
        <v>1</v>
      </c>
      <c r="AA1456">
        <v>4</v>
      </c>
      <c r="AB1456">
        <v>1</v>
      </c>
      <c r="AC1456">
        <v>4</v>
      </c>
      <c r="AD1456">
        <v>5</v>
      </c>
      <c r="AE1456">
        <v>1</v>
      </c>
      <c r="AF1456">
        <v>4</v>
      </c>
      <c r="AG1456">
        <v>1</v>
      </c>
      <c r="BG1456">
        <v>46897</v>
      </c>
    </row>
    <row r="1457" spans="1:69" x14ac:dyDescent="0.2">
      <c r="F1457">
        <v>27</v>
      </c>
      <c r="G1457">
        <v>39</v>
      </c>
      <c r="H1457">
        <v>18</v>
      </c>
      <c r="I1457">
        <v>21</v>
      </c>
      <c r="BG1457">
        <v>46408</v>
      </c>
    </row>
    <row r="1458" spans="1:69" x14ac:dyDescent="0.2">
      <c r="F1458">
        <v>3</v>
      </c>
      <c r="G1458">
        <v>15</v>
      </c>
      <c r="H1458">
        <v>1</v>
      </c>
      <c r="I1458">
        <v>14</v>
      </c>
      <c r="BG1458">
        <v>10615</v>
      </c>
    </row>
    <row r="1459" spans="1:69" x14ac:dyDescent="0.2">
      <c r="F1459">
        <v>33</v>
      </c>
      <c r="G1459">
        <v>45</v>
      </c>
      <c r="H1459">
        <v>18</v>
      </c>
      <c r="I1459">
        <v>27</v>
      </c>
      <c r="BG1459">
        <v>20553</v>
      </c>
    </row>
    <row r="1460" spans="1:69" x14ac:dyDescent="0.2">
      <c r="F1460">
        <v>12</v>
      </c>
      <c r="G1460">
        <v>24</v>
      </c>
      <c r="H1460">
        <v>6</v>
      </c>
      <c r="I1460">
        <v>18</v>
      </c>
      <c r="BG1460">
        <v>27175</v>
      </c>
    </row>
    <row r="1461" spans="1:69" x14ac:dyDescent="0.2">
      <c r="F1461">
        <v>30</v>
      </c>
      <c r="G1461">
        <v>42</v>
      </c>
      <c r="H1461">
        <v>19</v>
      </c>
      <c r="I1461">
        <v>23</v>
      </c>
      <c r="BG1461">
        <v>28065</v>
      </c>
    </row>
    <row r="1462" spans="1:69" x14ac:dyDescent="0.2">
      <c r="A1462" t="s">
        <v>366</v>
      </c>
      <c r="B1462" s="1" t="s">
        <v>367</v>
      </c>
      <c r="C1462" t="s">
        <v>368</v>
      </c>
      <c r="D1462" t="s">
        <v>89</v>
      </c>
      <c r="E1462">
        <v>6</v>
      </c>
      <c r="F1462">
        <v>36</v>
      </c>
      <c r="G1462">
        <v>48</v>
      </c>
      <c r="H1462">
        <v>6</v>
      </c>
      <c r="I1462">
        <v>42</v>
      </c>
      <c r="J1462">
        <v>0.66</v>
      </c>
      <c r="K1462">
        <v>8</v>
      </c>
      <c r="L1462">
        <v>2</v>
      </c>
      <c r="M1462" t="s">
        <v>80</v>
      </c>
      <c r="AR1462">
        <v>3</v>
      </c>
      <c r="AS1462">
        <v>3</v>
      </c>
      <c r="AT1462">
        <v>0</v>
      </c>
      <c r="AU1462">
        <v>4</v>
      </c>
      <c r="AV1462">
        <v>5</v>
      </c>
      <c r="AW1462">
        <v>3</v>
      </c>
      <c r="AX1462">
        <v>3</v>
      </c>
      <c r="AY1462">
        <v>4</v>
      </c>
      <c r="AZ1462">
        <v>5</v>
      </c>
      <c r="BA1462">
        <v>5</v>
      </c>
      <c r="BB1462">
        <v>25357</v>
      </c>
      <c r="BC1462">
        <v>37296</v>
      </c>
      <c r="BD1462">
        <v>20425</v>
      </c>
      <c r="BE1462">
        <v>28415</v>
      </c>
      <c r="BF1462">
        <v>14474</v>
      </c>
      <c r="BG1462">
        <v>15173</v>
      </c>
    </row>
    <row r="1463" spans="1:69" x14ac:dyDescent="0.2">
      <c r="F1463">
        <v>33</v>
      </c>
      <c r="G1463">
        <v>45</v>
      </c>
      <c r="H1463">
        <v>8</v>
      </c>
      <c r="I1463">
        <v>37</v>
      </c>
      <c r="M1463" t="s">
        <v>81</v>
      </c>
      <c r="AH1463">
        <v>1</v>
      </c>
      <c r="AI1463">
        <v>1</v>
      </c>
      <c r="AJ1463" t="s">
        <v>1358</v>
      </c>
      <c r="AK1463" t="s">
        <v>1358</v>
      </c>
      <c r="AL1463">
        <v>2</v>
      </c>
      <c r="AM1463" t="s">
        <v>1357</v>
      </c>
      <c r="AN1463" t="s">
        <v>1357</v>
      </c>
      <c r="AO1463" t="s">
        <v>1357</v>
      </c>
      <c r="AP1463">
        <v>3</v>
      </c>
      <c r="AQ1463" t="s">
        <v>1357</v>
      </c>
      <c r="BG1463">
        <v>6486</v>
      </c>
    </row>
    <row r="1464" spans="1:69" x14ac:dyDescent="0.2">
      <c r="F1464">
        <v>24</v>
      </c>
      <c r="G1464">
        <v>36</v>
      </c>
      <c r="H1464">
        <v>4</v>
      </c>
      <c r="I1464">
        <v>32</v>
      </c>
      <c r="M1464" t="s">
        <v>82</v>
      </c>
      <c r="AH1464">
        <v>1</v>
      </c>
      <c r="AI1464">
        <v>1</v>
      </c>
      <c r="AJ1464" t="s">
        <v>1358</v>
      </c>
      <c r="AK1464" t="s">
        <v>1358</v>
      </c>
      <c r="AL1464">
        <v>2</v>
      </c>
      <c r="AM1464" t="s">
        <v>1357</v>
      </c>
      <c r="AN1464" t="s">
        <v>1357</v>
      </c>
      <c r="AO1464" t="s">
        <v>1357</v>
      </c>
      <c r="AP1464">
        <v>1</v>
      </c>
      <c r="AQ1464" t="s">
        <v>1357</v>
      </c>
      <c r="BG1464">
        <v>7981</v>
      </c>
    </row>
    <row r="1465" spans="1:69" x14ac:dyDescent="0.2">
      <c r="F1465">
        <v>9</v>
      </c>
      <c r="G1465">
        <v>21</v>
      </c>
      <c r="H1465">
        <v>0</v>
      </c>
      <c r="I1465">
        <v>21</v>
      </c>
      <c r="M1465" t="s">
        <v>83</v>
      </c>
      <c r="N1465">
        <v>3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2</v>
      </c>
      <c r="W1465">
        <v>2</v>
      </c>
      <c r="X1465">
        <v>3</v>
      </c>
      <c r="Y1465">
        <v>3</v>
      </c>
      <c r="Z1465">
        <v>1</v>
      </c>
      <c r="AA1465">
        <v>1</v>
      </c>
      <c r="AB1465">
        <v>1</v>
      </c>
      <c r="AC1465">
        <v>1</v>
      </c>
      <c r="AD1465">
        <v>4</v>
      </c>
      <c r="AE1465">
        <v>1</v>
      </c>
      <c r="AF1465">
        <v>1</v>
      </c>
      <c r="AG1465">
        <v>1</v>
      </c>
      <c r="BG1465">
        <v>4437</v>
      </c>
    </row>
    <row r="1466" spans="1:69" x14ac:dyDescent="0.2">
      <c r="F1466">
        <v>33</v>
      </c>
      <c r="G1466">
        <v>45</v>
      </c>
      <c r="H1466">
        <v>4</v>
      </c>
      <c r="I1466">
        <v>41</v>
      </c>
      <c r="M1466" t="s">
        <v>84</v>
      </c>
      <c r="N1466">
        <v>2</v>
      </c>
      <c r="O1466">
        <v>1</v>
      </c>
      <c r="P1466">
        <v>1</v>
      </c>
      <c r="Q1466">
        <v>1</v>
      </c>
      <c r="R1466">
        <v>1</v>
      </c>
      <c r="S1466">
        <v>2</v>
      </c>
      <c r="T1466">
        <v>1</v>
      </c>
      <c r="U1466">
        <v>1</v>
      </c>
      <c r="V1466">
        <v>1</v>
      </c>
      <c r="W1466">
        <v>1</v>
      </c>
      <c r="X1466">
        <v>4</v>
      </c>
      <c r="Y1466">
        <v>3</v>
      </c>
      <c r="Z1466">
        <v>1</v>
      </c>
      <c r="AA1466">
        <v>1</v>
      </c>
      <c r="AB1466">
        <v>1</v>
      </c>
      <c r="AC1466">
        <v>1</v>
      </c>
      <c r="AD1466">
        <v>4</v>
      </c>
      <c r="AE1466">
        <v>1</v>
      </c>
      <c r="AF1466">
        <v>1</v>
      </c>
      <c r="AG1466">
        <v>1</v>
      </c>
      <c r="BG1466">
        <v>4965</v>
      </c>
    </row>
    <row r="1467" spans="1:69" x14ac:dyDescent="0.2">
      <c r="F1467">
        <v>27</v>
      </c>
      <c r="G1467">
        <v>39</v>
      </c>
      <c r="H1467">
        <v>2</v>
      </c>
      <c r="I1467">
        <v>37</v>
      </c>
      <c r="BG1467">
        <v>3336</v>
      </c>
    </row>
    <row r="1468" spans="1:69" x14ac:dyDescent="0.2">
      <c r="F1468">
        <v>3</v>
      </c>
      <c r="G1468">
        <v>15</v>
      </c>
      <c r="H1468">
        <v>0</v>
      </c>
      <c r="I1468">
        <v>15</v>
      </c>
      <c r="BG1468">
        <v>3265</v>
      </c>
    </row>
    <row r="1469" spans="1:69" x14ac:dyDescent="0.2">
      <c r="F1469">
        <v>33</v>
      </c>
      <c r="G1469">
        <v>45</v>
      </c>
      <c r="H1469">
        <v>0</v>
      </c>
      <c r="I1469">
        <v>45</v>
      </c>
      <c r="BG1469">
        <v>5194</v>
      </c>
    </row>
    <row r="1470" spans="1:69" x14ac:dyDescent="0.2">
      <c r="F1470">
        <v>12</v>
      </c>
      <c r="G1470">
        <v>24</v>
      </c>
      <c r="H1470">
        <v>0</v>
      </c>
      <c r="I1470">
        <v>24</v>
      </c>
      <c r="BG1470">
        <v>3906</v>
      </c>
    </row>
    <row r="1471" spans="1:69" x14ac:dyDescent="0.2">
      <c r="F1471">
        <v>30</v>
      </c>
      <c r="G1471">
        <v>42</v>
      </c>
      <c r="H1471">
        <v>6</v>
      </c>
      <c r="I1471">
        <v>36</v>
      </c>
      <c r="BG1471">
        <v>5493</v>
      </c>
    </row>
    <row r="1472" spans="1:69" x14ac:dyDescent="0.2">
      <c r="A1472" t="s">
        <v>369</v>
      </c>
      <c r="B1472" s="1" t="s">
        <v>370</v>
      </c>
      <c r="C1472" t="s">
        <v>296</v>
      </c>
      <c r="D1472" t="s">
        <v>79</v>
      </c>
      <c r="E1472">
        <v>5</v>
      </c>
      <c r="F1472">
        <v>12</v>
      </c>
      <c r="G1472">
        <v>24</v>
      </c>
      <c r="I1472">
        <v>24</v>
      </c>
      <c r="J1472">
        <v>0.72</v>
      </c>
      <c r="K1472">
        <v>8</v>
      </c>
      <c r="L1472">
        <v>3</v>
      </c>
      <c r="M1472" t="s">
        <v>80</v>
      </c>
      <c r="AR1472">
        <v>3</v>
      </c>
      <c r="AS1472">
        <v>5</v>
      </c>
      <c r="AT1472">
        <v>0</v>
      </c>
      <c r="AU1472">
        <v>2</v>
      </c>
      <c r="AV1472">
        <v>2</v>
      </c>
      <c r="AW1472">
        <v>3</v>
      </c>
      <c r="AX1472">
        <v>4</v>
      </c>
      <c r="AY1472">
        <v>1</v>
      </c>
      <c r="AZ1472">
        <v>5</v>
      </c>
      <c r="BA1472">
        <v>5</v>
      </c>
      <c r="BB1472">
        <v>47621</v>
      </c>
      <c r="BC1472">
        <v>34702</v>
      </c>
      <c r="BD1472">
        <v>14898</v>
      </c>
      <c r="BE1472">
        <v>26354</v>
      </c>
      <c r="BF1472">
        <v>14771</v>
      </c>
      <c r="BH1472">
        <v>15381</v>
      </c>
      <c r="BI1472">
        <v>3370</v>
      </c>
      <c r="BJ1472">
        <v>1901</v>
      </c>
      <c r="BK1472">
        <v>7575</v>
      </c>
      <c r="BL1472">
        <v>5608</v>
      </c>
      <c r="BM1472">
        <v>3632</v>
      </c>
      <c r="BN1472">
        <v>2846</v>
      </c>
      <c r="BO1472">
        <v>3342</v>
      </c>
      <c r="BP1472">
        <v>2375</v>
      </c>
      <c r="BQ1472">
        <v>1431</v>
      </c>
    </row>
    <row r="1473" spans="1:69" x14ac:dyDescent="0.2">
      <c r="F1473">
        <v>33</v>
      </c>
      <c r="G1473">
        <v>45</v>
      </c>
      <c r="I1473">
        <v>45</v>
      </c>
      <c r="M1473" t="s">
        <v>81</v>
      </c>
      <c r="AH1473">
        <v>2</v>
      </c>
      <c r="AI1473">
        <v>2</v>
      </c>
      <c r="AJ1473" t="s">
        <v>1357</v>
      </c>
      <c r="AK1473" t="s">
        <v>1357</v>
      </c>
      <c r="AL1473">
        <v>2</v>
      </c>
      <c r="AM1473" t="s">
        <v>1357</v>
      </c>
      <c r="AN1473" t="s">
        <v>1357</v>
      </c>
      <c r="AO1473" t="s">
        <v>1357</v>
      </c>
      <c r="AP1473">
        <v>2</v>
      </c>
      <c r="AQ1473" t="s">
        <v>1357</v>
      </c>
    </row>
    <row r="1474" spans="1:69" x14ac:dyDescent="0.2">
      <c r="F1474">
        <v>30</v>
      </c>
      <c r="G1474">
        <v>42</v>
      </c>
      <c r="I1474">
        <v>42</v>
      </c>
      <c r="M1474" t="s">
        <v>82</v>
      </c>
      <c r="AH1474">
        <v>2</v>
      </c>
      <c r="AI1474">
        <v>2</v>
      </c>
      <c r="AJ1474" t="s">
        <v>1357</v>
      </c>
      <c r="AK1474" t="s">
        <v>1357</v>
      </c>
      <c r="AL1474">
        <v>2</v>
      </c>
      <c r="AM1474" t="s">
        <v>1357</v>
      </c>
      <c r="AN1474" t="s">
        <v>1357</v>
      </c>
      <c r="AO1474" t="s">
        <v>1357</v>
      </c>
      <c r="AP1474">
        <v>2</v>
      </c>
      <c r="AQ1474" t="s">
        <v>1357</v>
      </c>
    </row>
    <row r="1475" spans="1:69" x14ac:dyDescent="0.2">
      <c r="F1475">
        <v>27</v>
      </c>
      <c r="G1475">
        <v>39</v>
      </c>
      <c r="I1475">
        <v>39</v>
      </c>
      <c r="M1475" t="s">
        <v>83</v>
      </c>
      <c r="N1475">
        <v>4</v>
      </c>
      <c r="O1475">
        <v>1</v>
      </c>
      <c r="P1475">
        <v>3</v>
      </c>
      <c r="Q1475">
        <v>1</v>
      </c>
      <c r="R1475">
        <v>2</v>
      </c>
      <c r="S1475">
        <v>1</v>
      </c>
      <c r="T1475">
        <v>1</v>
      </c>
      <c r="U1475">
        <v>1</v>
      </c>
      <c r="V1475">
        <v>3</v>
      </c>
      <c r="W1475">
        <v>2</v>
      </c>
      <c r="X1475">
        <v>1</v>
      </c>
      <c r="Y1475">
        <v>2</v>
      </c>
      <c r="Z1475">
        <v>1</v>
      </c>
      <c r="AA1475">
        <v>2</v>
      </c>
      <c r="AB1475">
        <v>1</v>
      </c>
      <c r="AC1475">
        <v>3</v>
      </c>
      <c r="AD1475">
        <v>4</v>
      </c>
      <c r="AE1475">
        <v>1</v>
      </c>
      <c r="AF1475">
        <v>3</v>
      </c>
      <c r="AG1475">
        <v>1</v>
      </c>
    </row>
    <row r="1476" spans="1:69" x14ac:dyDescent="0.2">
      <c r="F1476">
        <v>3</v>
      </c>
      <c r="G1476">
        <v>15</v>
      </c>
      <c r="I1476">
        <v>15</v>
      </c>
      <c r="M1476" t="s">
        <v>84</v>
      </c>
      <c r="N1476">
        <v>4</v>
      </c>
      <c r="O1476">
        <v>1</v>
      </c>
      <c r="P1476">
        <v>3</v>
      </c>
      <c r="Q1476">
        <v>1</v>
      </c>
      <c r="R1476">
        <v>2</v>
      </c>
      <c r="S1476">
        <v>1</v>
      </c>
      <c r="T1476">
        <v>1</v>
      </c>
      <c r="U1476">
        <v>1</v>
      </c>
      <c r="V1476">
        <v>4</v>
      </c>
      <c r="W1476">
        <v>2</v>
      </c>
      <c r="X1476">
        <v>1</v>
      </c>
      <c r="Y1476">
        <v>3</v>
      </c>
      <c r="Z1476">
        <v>1</v>
      </c>
      <c r="AA1476">
        <v>2</v>
      </c>
      <c r="AB1476">
        <v>1</v>
      </c>
      <c r="AC1476">
        <v>3</v>
      </c>
      <c r="AD1476">
        <v>4</v>
      </c>
      <c r="AE1476">
        <v>1</v>
      </c>
      <c r="AF1476">
        <v>3</v>
      </c>
      <c r="AG1476">
        <v>1</v>
      </c>
    </row>
    <row r="1477" spans="1:69" x14ac:dyDescent="0.2">
      <c r="F1477">
        <v>33</v>
      </c>
      <c r="G1477">
        <v>45</v>
      </c>
      <c r="I1477">
        <v>45</v>
      </c>
    </row>
    <row r="1478" spans="1:69" x14ac:dyDescent="0.2">
      <c r="F1478">
        <v>24</v>
      </c>
      <c r="G1478">
        <v>36</v>
      </c>
      <c r="I1478">
        <v>36</v>
      </c>
    </row>
    <row r="1479" spans="1:69" x14ac:dyDescent="0.2">
      <c r="F1479">
        <v>9</v>
      </c>
      <c r="G1479">
        <v>21</v>
      </c>
      <c r="I1479">
        <v>21</v>
      </c>
    </row>
    <row r="1480" spans="1:69" x14ac:dyDescent="0.2">
      <c r="F1480">
        <v>36</v>
      </c>
      <c r="G1480">
        <v>48</v>
      </c>
      <c r="I1480">
        <v>48</v>
      </c>
    </row>
    <row r="1481" spans="1:69" x14ac:dyDescent="0.2">
      <c r="F1481">
        <v>33</v>
      </c>
      <c r="G1481">
        <v>45</v>
      </c>
      <c r="I1481">
        <v>45</v>
      </c>
    </row>
    <row r="1482" spans="1:69" x14ac:dyDescent="0.2">
      <c r="A1482" t="s">
        <v>371</v>
      </c>
      <c r="B1482" s="1" t="s">
        <v>372</v>
      </c>
      <c r="C1482" t="s">
        <v>373</v>
      </c>
      <c r="D1482" t="s">
        <v>79</v>
      </c>
      <c r="E1482">
        <v>6</v>
      </c>
      <c r="F1482">
        <v>36</v>
      </c>
      <c r="G1482">
        <v>48</v>
      </c>
      <c r="I1482">
        <v>48</v>
      </c>
      <c r="J1482">
        <v>0.72</v>
      </c>
      <c r="K1482">
        <v>8</v>
      </c>
      <c r="L1482">
        <v>2</v>
      </c>
      <c r="M1482" t="s">
        <v>80</v>
      </c>
      <c r="AR1482">
        <v>5</v>
      </c>
      <c r="AS1482">
        <v>0</v>
      </c>
      <c r="AT1482">
        <v>1</v>
      </c>
      <c r="AU1482">
        <v>4</v>
      </c>
      <c r="AV1482">
        <v>4</v>
      </c>
      <c r="AW1482">
        <v>5</v>
      </c>
      <c r="AX1482">
        <v>4</v>
      </c>
      <c r="AY1482">
        <v>2</v>
      </c>
      <c r="AZ1482">
        <v>4</v>
      </c>
      <c r="BA1482">
        <v>3</v>
      </c>
      <c r="BB1482">
        <v>62462</v>
      </c>
      <c r="BC1482">
        <v>46858</v>
      </c>
      <c r="BD1482">
        <v>29883</v>
      </c>
      <c r="BE1482">
        <v>36110</v>
      </c>
      <c r="BF1482">
        <v>24209</v>
      </c>
      <c r="BH1482">
        <v>8739</v>
      </c>
      <c r="BI1482">
        <v>7446</v>
      </c>
      <c r="BJ1482">
        <v>3233</v>
      </c>
      <c r="BK1482">
        <v>3872</v>
      </c>
      <c r="BL1482">
        <v>3343</v>
      </c>
      <c r="BM1482">
        <v>2865</v>
      </c>
      <c r="BN1482">
        <v>1732</v>
      </c>
      <c r="BO1482">
        <v>2903</v>
      </c>
      <c r="BP1482">
        <v>2215</v>
      </c>
      <c r="BQ1482">
        <v>2503</v>
      </c>
    </row>
    <row r="1483" spans="1:69" x14ac:dyDescent="0.2">
      <c r="F1483">
        <v>33</v>
      </c>
      <c r="G1483">
        <v>45</v>
      </c>
      <c r="I1483">
        <v>45</v>
      </c>
      <c r="M1483" t="s">
        <v>81</v>
      </c>
      <c r="AH1483">
        <v>1</v>
      </c>
      <c r="AI1483">
        <v>2</v>
      </c>
      <c r="AJ1483" t="s">
        <v>1358</v>
      </c>
      <c r="AK1483" t="s">
        <v>1358</v>
      </c>
      <c r="AL1483">
        <v>2</v>
      </c>
      <c r="AM1483" t="s">
        <v>1358</v>
      </c>
      <c r="AN1483" t="s">
        <v>1357</v>
      </c>
      <c r="AO1483" t="s">
        <v>1357</v>
      </c>
      <c r="AP1483">
        <v>2</v>
      </c>
      <c r="AQ1483" t="s">
        <v>1358</v>
      </c>
    </row>
    <row r="1484" spans="1:69" x14ac:dyDescent="0.2">
      <c r="F1484">
        <v>24</v>
      </c>
      <c r="G1484">
        <v>36</v>
      </c>
      <c r="I1484">
        <v>36</v>
      </c>
      <c r="M1484" t="s">
        <v>82</v>
      </c>
      <c r="AH1484">
        <v>4</v>
      </c>
      <c r="AI1484">
        <v>4</v>
      </c>
      <c r="AJ1484" t="s">
        <v>1356</v>
      </c>
      <c r="AK1484" t="s">
        <v>1355</v>
      </c>
      <c r="AL1484">
        <v>4</v>
      </c>
      <c r="AM1484" t="s">
        <v>1358</v>
      </c>
      <c r="AN1484" t="s">
        <v>1358</v>
      </c>
      <c r="AO1484" t="s">
        <v>1356</v>
      </c>
      <c r="AP1484">
        <v>4</v>
      </c>
      <c r="AQ1484" t="s">
        <v>1355</v>
      </c>
    </row>
    <row r="1485" spans="1:69" x14ac:dyDescent="0.2">
      <c r="F1485">
        <v>9</v>
      </c>
      <c r="G1485">
        <v>21</v>
      </c>
      <c r="I1485">
        <v>21</v>
      </c>
      <c r="M1485" t="s">
        <v>83</v>
      </c>
      <c r="N1485">
        <v>3</v>
      </c>
      <c r="O1485">
        <v>1</v>
      </c>
      <c r="P1485">
        <v>4</v>
      </c>
      <c r="Q1485">
        <v>1</v>
      </c>
      <c r="R1485">
        <v>4</v>
      </c>
      <c r="S1485">
        <v>1</v>
      </c>
      <c r="T1485">
        <v>1</v>
      </c>
      <c r="U1485">
        <v>1</v>
      </c>
      <c r="V1485">
        <v>3</v>
      </c>
      <c r="W1485">
        <v>4</v>
      </c>
      <c r="X1485">
        <v>2</v>
      </c>
      <c r="Y1485">
        <v>3</v>
      </c>
      <c r="Z1485">
        <v>1</v>
      </c>
      <c r="AA1485">
        <v>3</v>
      </c>
      <c r="AB1485">
        <v>2</v>
      </c>
      <c r="AC1485">
        <v>4</v>
      </c>
      <c r="AD1485">
        <v>2</v>
      </c>
      <c r="AE1485">
        <v>2</v>
      </c>
      <c r="AF1485">
        <v>3</v>
      </c>
      <c r="AG1485">
        <v>1</v>
      </c>
    </row>
    <row r="1486" spans="1:69" x14ac:dyDescent="0.2">
      <c r="F1486">
        <v>33</v>
      </c>
      <c r="G1486">
        <v>45</v>
      </c>
      <c r="I1486">
        <v>45</v>
      </c>
      <c r="M1486" t="s">
        <v>84</v>
      </c>
      <c r="N1486">
        <v>2</v>
      </c>
      <c r="O1486">
        <v>4</v>
      </c>
      <c r="P1486">
        <v>2</v>
      </c>
      <c r="Q1486">
        <v>3</v>
      </c>
      <c r="R1486">
        <v>1</v>
      </c>
      <c r="S1486">
        <v>2</v>
      </c>
      <c r="T1486">
        <v>2</v>
      </c>
      <c r="U1486">
        <v>2</v>
      </c>
      <c r="V1486">
        <v>3</v>
      </c>
      <c r="W1486">
        <v>2</v>
      </c>
      <c r="X1486">
        <v>4</v>
      </c>
      <c r="Y1486">
        <v>5</v>
      </c>
      <c r="Z1486">
        <v>5</v>
      </c>
      <c r="AA1486">
        <v>4</v>
      </c>
      <c r="AB1486">
        <v>3</v>
      </c>
      <c r="AC1486">
        <v>3</v>
      </c>
      <c r="AD1486">
        <v>3</v>
      </c>
      <c r="AE1486">
        <v>3</v>
      </c>
      <c r="AF1486">
        <v>2</v>
      </c>
      <c r="AG1486">
        <v>2</v>
      </c>
    </row>
    <row r="1487" spans="1:69" x14ac:dyDescent="0.2">
      <c r="F1487">
        <v>27</v>
      </c>
      <c r="G1487">
        <v>39</v>
      </c>
      <c r="I1487">
        <v>39</v>
      </c>
    </row>
    <row r="1488" spans="1:69" x14ac:dyDescent="0.2">
      <c r="F1488">
        <v>3</v>
      </c>
      <c r="G1488">
        <v>15</v>
      </c>
      <c r="I1488">
        <v>15</v>
      </c>
    </row>
    <row r="1489" spans="1:69" x14ac:dyDescent="0.2">
      <c r="F1489">
        <v>33</v>
      </c>
      <c r="G1489">
        <v>45</v>
      </c>
      <c r="I1489">
        <v>45</v>
      </c>
    </row>
    <row r="1490" spans="1:69" x14ac:dyDescent="0.2">
      <c r="F1490">
        <v>12</v>
      </c>
      <c r="G1490">
        <v>24</v>
      </c>
      <c r="I1490">
        <v>24</v>
      </c>
    </row>
    <row r="1491" spans="1:69" x14ac:dyDescent="0.2">
      <c r="F1491">
        <v>30</v>
      </c>
      <c r="G1491">
        <v>42</v>
      </c>
      <c r="I1491">
        <v>42</v>
      </c>
    </row>
    <row r="1492" spans="1:69" x14ac:dyDescent="0.2">
      <c r="A1492" t="s">
        <v>374</v>
      </c>
      <c r="B1492" s="1" t="s">
        <v>375</v>
      </c>
      <c r="C1492" t="s">
        <v>376</v>
      </c>
      <c r="D1492" t="s">
        <v>89</v>
      </c>
      <c r="E1492">
        <v>7</v>
      </c>
      <c r="F1492">
        <v>36</v>
      </c>
      <c r="G1492">
        <v>48</v>
      </c>
      <c r="H1492">
        <v>13</v>
      </c>
      <c r="I1492">
        <v>35</v>
      </c>
      <c r="J1492">
        <v>0.54</v>
      </c>
      <c r="K1492">
        <v>8</v>
      </c>
      <c r="L1492">
        <v>1</v>
      </c>
      <c r="M1492" t="s">
        <v>80</v>
      </c>
      <c r="AR1492">
        <v>3</v>
      </c>
      <c r="AS1492">
        <v>0</v>
      </c>
      <c r="AT1492">
        <v>2</v>
      </c>
      <c r="AU1492">
        <v>4</v>
      </c>
      <c r="AV1492">
        <v>4</v>
      </c>
      <c r="AW1492">
        <v>0</v>
      </c>
      <c r="AX1492">
        <v>3</v>
      </c>
      <c r="AY1492">
        <v>4</v>
      </c>
      <c r="AZ1492">
        <v>4</v>
      </c>
      <c r="BA1492">
        <v>5</v>
      </c>
      <c r="BB1492">
        <v>53048</v>
      </c>
      <c r="BC1492">
        <v>34474</v>
      </c>
      <c r="BD1492">
        <v>35104</v>
      </c>
      <c r="BE1492">
        <v>29161</v>
      </c>
      <c r="BF1492">
        <v>15750</v>
      </c>
      <c r="BG1492">
        <v>20284</v>
      </c>
    </row>
    <row r="1493" spans="1:69" x14ac:dyDescent="0.2">
      <c r="F1493">
        <v>33</v>
      </c>
      <c r="G1493">
        <v>45</v>
      </c>
      <c r="H1493">
        <v>12</v>
      </c>
      <c r="I1493">
        <v>33</v>
      </c>
      <c r="M1493" t="s">
        <v>81</v>
      </c>
      <c r="AH1493">
        <v>2</v>
      </c>
      <c r="AI1493">
        <v>3</v>
      </c>
      <c r="AJ1493" t="s">
        <v>1357</v>
      </c>
      <c r="AK1493" t="s">
        <v>1357</v>
      </c>
      <c r="AL1493">
        <v>3</v>
      </c>
      <c r="AM1493" t="s">
        <v>1357</v>
      </c>
      <c r="AN1493" t="s">
        <v>1357</v>
      </c>
      <c r="AO1493" t="s">
        <v>1357</v>
      </c>
      <c r="AP1493">
        <v>2</v>
      </c>
      <c r="AQ1493" t="s">
        <v>1357</v>
      </c>
      <c r="BG1493">
        <v>9714</v>
      </c>
    </row>
    <row r="1494" spans="1:69" x14ac:dyDescent="0.2">
      <c r="F1494">
        <v>24</v>
      </c>
      <c r="G1494">
        <v>36</v>
      </c>
      <c r="H1494">
        <v>10</v>
      </c>
      <c r="I1494">
        <v>26</v>
      </c>
      <c r="M1494" t="s">
        <v>82</v>
      </c>
      <c r="AH1494">
        <v>3</v>
      </c>
      <c r="AI1494">
        <v>3</v>
      </c>
      <c r="AJ1494" t="s">
        <v>1357</v>
      </c>
      <c r="AK1494" t="s">
        <v>1357</v>
      </c>
      <c r="AL1494">
        <v>3</v>
      </c>
      <c r="AM1494" t="s">
        <v>1357</v>
      </c>
      <c r="AN1494" t="s">
        <v>1357</v>
      </c>
      <c r="AO1494" t="s">
        <v>1357</v>
      </c>
      <c r="AP1494">
        <v>3</v>
      </c>
      <c r="AQ1494" t="s">
        <v>1357</v>
      </c>
      <c r="BG1494">
        <v>5968</v>
      </c>
    </row>
    <row r="1495" spans="1:69" x14ac:dyDescent="0.2">
      <c r="F1495">
        <v>9</v>
      </c>
      <c r="G1495">
        <v>21</v>
      </c>
      <c r="H1495">
        <v>5</v>
      </c>
      <c r="I1495">
        <v>16</v>
      </c>
      <c r="M1495" t="s">
        <v>83</v>
      </c>
      <c r="N1495">
        <v>2</v>
      </c>
      <c r="O1495">
        <v>2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3</v>
      </c>
      <c r="AE1495">
        <v>1</v>
      </c>
      <c r="AF1495">
        <v>2</v>
      </c>
      <c r="AG1495">
        <v>1</v>
      </c>
      <c r="BG1495">
        <v>14762</v>
      </c>
    </row>
    <row r="1496" spans="1:69" x14ac:dyDescent="0.2">
      <c r="F1496">
        <v>33</v>
      </c>
      <c r="G1496">
        <v>45</v>
      </c>
      <c r="H1496">
        <v>10</v>
      </c>
      <c r="I1496">
        <v>35</v>
      </c>
      <c r="M1496" t="s">
        <v>84</v>
      </c>
      <c r="N1496">
        <v>2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2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2</v>
      </c>
      <c r="AE1496">
        <v>1</v>
      </c>
      <c r="AF1496">
        <v>2</v>
      </c>
      <c r="AG1496">
        <v>1</v>
      </c>
      <c r="BG1496">
        <v>8747</v>
      </c>
    </row>
    <row r="1497" spans="1:69" x14ac:dyDescent="0.2">
      <c r="F1497">
        <v>27</v>
      </c>
      <c r="G1497">
        <v>39</v>
      </c>
      <c r="H1497">
        <v>10</v>
      </c>
      <c r="I1497">
        <v>29</v>
      </c>
      <c r="BG1497">
        <v>12157</v>
      </c>
    </row>
    <row r="1498" spans="1:69" x14ac:dyDescent="0.2">
      <c r="F1498">
        <v>3</v>
      </c>
      <c r="G1498">
        <v>15</v>
      </c>
      <c r="H1498">
        <v>2</v>
      </c>
      <c r="I1498">
        <v>13</v>
      </c>
      <c r="BG1498">
        <v>7973</v>
      </c>
    </row>
    <row r="1499" spans="1:69" x14ac:dyDescent="0.2">
      <c r="F1499">
        <v>33</v>
      </c>
      <c r="G1499">
        <v>45</v>
      </c>
      <c r="H1499">
        <v>12</v>
      </c>
      <c r="I1499">
        <v>33</v>
      </c>
      <c r="BG1499">
        <v>4866</v>
      </c>
    </row>
    <row r="1500" spans="1:69" x14ac:dyDescent="0.2">
      <c r="F1500">
        <v>12</v>
      </c>
      <c r="G1500">
        <v>24</v>
      </c>
      <c r="H1500">
        <v>5</v>
      </c>
      <c r="I1500">
        <v>19</v>
      </c>
      <c r="BG1500">
        <v>11338</v>
      </c>
    </row>
    <row r="1501" spans="1:69" x14ac:dyDescent="0.2">
      <c r="F1501">
        <v>30</v>
      </c>
      <c r="G1501">
        <v>42</v>
      </c>
      <c r="H1501">
        <v>11</v>
      </c>
      <c r="I1501">
        <v>31</v>
      </c>
      <c r="BG1501">
        <v>5117</v>
      </c>
    </row>
    <row r="1502" spans="1:69" x14ac:dyDescent="0.2">
      <c r="A1502" t="s">
        <v>377</v>
      </c>
      <c r="B1502" s="1" t="s">
        <v>378</v>
      </c>
      <c r="C1502" t="s">
        <v>379</v>
      </c>
      <c r="D1502" t="s">
        <v>79</v>
      </c>
      <c r="E1502">
        <v>6</v>
      </c>
      <c r="F1502">
        <v>12</v>
      </c>
      <c r="G1502">
        <v>24</v>
      </c>
      <c r="I1502">
        <v>24</v>
      </c>
      <c r="J1502">
        <v>0.72</v>
      </c>
      <c r="K1502">
        <v>8</v>
      </c>
      <c r="L1502">
        <v>2</v>
      </c>
      <c r="M1502" t="s">
        <v>80</v>
      </c>
      <c r="AR1502">
        <v>3</v>
      </c>
      <c r="AS1502">
        <v>4</v>
      </c>
      <c r="AT1502">
        <v>2</v>
      </c>
      <c r="AU1502">
        <v>3</v>
      </c>
      <c r="AV1502">
        <v>5</v>
      </c>
      <c r="AW1502">
        <v>3</v>
      </c>
      <c r="AX1502">
        <v>4</v>
      </c>
      <c r="AY1502">
        <v>3</v>
      </c>
      <c r="AZ1502">
        <v>4</v>
      </c>
      <c r="BA1502">
        <v>4</v>
      </c>
      <c r="BB1502">
        <v>27721</v>
      </c>
      <c r="BC1502">
        <v>76862</v>
      </c>
      <c r="BD1502">
        <v>23585</v>
      </c>
      <c r="BE1502">
        <v>38769</v>
      </c>
      <c r="BF1502">
        <v>16790</v>
      </c>
      <c r="BH1502">
        <v>5512</v>
      </c>
      <c r="BI1502">
        <v>8862</v>
      </c>
      <c r="BJ1502">
        <v>13102</v>
      </c>
      <c r="BK1502">
        <v>4168</v>
      </c>
      <c r="BL1502">
        <v>5992</v>
      </c>
      <c r="BM1502">
        <v>1920</v>
      </c>
      <c r="BN1502">
        <v>2907</v>
      </c>
      <c r="BO1502">
        <v>2939</v>
      </c>
      <c r="BP1502">
        <v>6925</v>
      </c>
      <c r="BQ1502">
        <v>2617</v>
      </c>
    </row>
    <row r="1503" spans="1:69" x14ac:dyDescent="0.2">
      <c r="F1503">
        <v>33</v>
      </c>
      <c r="G1503">
        <v>45</v>
      </c>
      <c r="I1503">
        <v>45</v>
      </c>
      <c r="M1503" t="s">
        <v>81</v>
      </c>
      <c r="AH1503">
        <v>3</v>
      </c>
      <c r="AI1503">
        <v>3</v>
      </c>
      <c r="AJ1503" t="s">
        <v>1358</v>
      </c>
      <c r="AK1503" t="s">
        <v>1357</v>
      </c>
      <c r="AL1503">
        <v>3</v>
      </c>
      <c r="AM1503" t="s">
        <v>1358</v>
      </c>
      <c r="AN1503" t="s">
        <v>1358</v>
      </c>
      <c r="AO1503" t="s">
        <v>1357</v>
      </c>
      <c r="AP1503">
        <v>2</v>
      </c>
      <c r="AQ1503" t="s">
        <v>1357</v>
      </c>
    </row>
    <row r="1504" spans="1:69" x14ac:dyDescent="0.2">
      <c r="F1504">
        <v>30</v>
      </c>
      <c r="G1504">
        <v>42</v>
      </c>
      <c r="I1504">
        <v>42</v>
      </c>
      <c r="M1504" t="s">
        <v>82</v>
      </c>
      <c r="AH1504">
        <v>3</v>
      </c>
      <c r="AI1504">
        <v>3</v>
      </c>
      <c r="AJ1504" t="s">
        <v>1358</v>
      </c>
      <c r="AK1504" t="s">
        <v>1357</v>
      </c>
      <c r="AL1504">
        <v>3</v>
      </c>
      <c r="AM1504" t="s">
        <v>1357</v>
      </c>
      <c r="AN1504" t="s">
        <v>1358</v>
      </c>
      <c r="AO1504" t="s">
        <v>1357</v>
      </c>
      <c r="AP1504">
        <v>3</v>
      </c>
      <c r="AQ1504" t="s">
        <v>1357</v>
      </c>
    </row>
    <row r="1505" spans="1:59" x14ac:dyDescent="0.2">
      <c r="F1505">
        <v>27</v>
      </c>
      <c r="G1505">
        <v>39</v>
      </c>
      <c r="I1505">
        <v>39</v>
      </c>
      <c r="M1505" t="s">
        <v>83</v>
      </c>
      <c r="N1505">
        <v>3</v>
      </c>
      <c r="O1505">
        <v>1</v>
      </c>
      <c r="P1505">
        <v>1</v>
      </c>
      <c r="Q1505">
        <v>1</v>
      </c>
      <c r="R1505">
        <v>3</v>
      </c>
      <c r="S1505">
        <v>2</v>
      </c>
      <c r="T1505">
        <v>1</v>
      </c>
      <c r="U1505">
        <v>1</v>
      </c>
      <c r="V1505">
        <v>3</v>
      </c>
      <c r="W1505">
        <v>2</v>
      </c>
      <c r="X1505">
        <v>2</v>
      </c>
      <c r="Y1505">
        <v>2</v>
      </c>
      <c r="Z1505">
        <v>2</v>
      </c>
      <c r="AA1505">
        <v>2</v>
      </c>
      <c r="AB1505">
        <v>1</v>
      </c>
      <c r="AC1505">
        <v>2</v>
      </c>
      <c r="AD1505">
        <v>3</v>
      </c>
      <c r="AE1505">
        <v>3</v>
      </c>
      <c r="AF1505">
        <v>2</v>
      </c>
      <c r="AG1505">
        <v>1</v>
      </c>
    </row>
    <row r="1506" spans="1:59" x14ac:dyDescent="0.2">
      <c r="F1506">
        <v>3</v>
      </c>
      <c r="G1506">
        <v>15</v>
      </c>
      <c r="I1506">
        <v>15</v>
      </c>
      <c r="M1506" t="s">
        <v>84</v>
      </c>
      <c r="N1506">
        <v>2</v>
      </c>
      <c r="O1506">
        <v>1</v>
      </c>
      <c r="P1506">
        <v>2</v>
      </c>
      <c r="Q1506">
        <v>1</v>
      </c>
      <c r="R1506">
        <v>2</v>
      </c>
      <c r="S1506">
        <v>2</v>
      </c>
      <c r="T1506">
        <v>1</v>
      </c>
      <c r="U1506">
        <v>1</v>
      </c>
      <c r="V1506">
        <v>2</v>
      </c>
      <c r="W1506">
        <v>2</v>
      </c>
      <c r="X1506">
        <v>2</v>
      </c>
      <c r="Y1506">
        <v>2</v>
      </c>
      <c r="Z1506">
        <v>2</v>
      </c>
      <c r="AA1506">
        <v>2</v>
      </c>
      <c r="AB1506">
        <v>1</v>
      </c>
      <c r="AC1506">
        <v>2</v>
      </c>
      <c r="AD1506">
        <v>2</v>
      </c>
      <c r="AE1506">
        <v>2</v>
      </c>
      <c r="AF1506">
        <v>2</v>
      </c>
      <c r="AG1506">
        <v>1</v>
      </c>
    </row>
    <row r="1507" spans="1:59" x14ac:dyDescent="0.2">
      <c r="F1507">
        <v>33</v>
      </c>
      <c r="G1507">
        <v>45</v>
      </c>
      <c r="I1507">
        <v>45</v>
      </c>
    </row>
    <row r="1508" spans="1:59" x14ac:dyDescent="0.2">
      <c r="F1508">
        <v>24</v>
      </c>
      <c r="G1508">
        <v>36</v>
      </c>
      <c r="I1508">
        <v>36</v>
      </c>
    </row>
    <row r="1509" spans="1:59" x14ac:dyDescent="0.2">
      <c r="F1509">
        <v>9</v>
      </c>
      <c r="G1509">
        <v>21</v>
      </c>
      <c r="I1509">
        <v>21</v>
      </c>
    </row>
    <row r="1510" spans="1:59" x14ac:dyDescent="0.2">
      <c r="F1510">
        <v>36</v>
      </c>
      <c r="G1510">
        <v>48</v>
      </c>
      <c r="I1510">
        <v>48</v>
      </c>
    </row>
    <row r="1511" spans="1:59" x14ac:dyDescent="0.2">
      <c r="F1511">
        <v>33</v>
      </c>
      <c r="G1511">
        <v>45</v>
      </c>
      <c r="I1511">
        <v>45</v>
      </c>
    </row>
    <row r="1512" spans="1:59" x14ac:dyDescent="0.2">
      <c r="A1512" t="s">
        <v>388</v>
      </c>
      <c r="B1512" s="1" t="s">
        <v>387</v>
      </c>
      <c r="C1512" t="s">
        <v>386</v>
      </c>
      <c r="D1512" t="s">
        <v>89</v>
      </c>
      <c r="E1512">
        <v>8</v>
      </c>
      <c r="F1512">
        <v>36</v>
      </c>
      <c r="G1512">
        <v>48</v>
      </c>
      <c r="H1512">
        <v>25</v>
      </c>
      <c r="I1512">
        <v>23</v>
      </c>
      <c r="J1512">
        <v>0.42</v>
      </c>
      <c r="K1512">
        <v>8</v>
      </c>
      <c r="L1512">
        <v>0</v>
      </c>
      <c r="M1512" t="s">
        <v>80</v>
      </c>
      <c r="AR1512">
        <v>4</v>
      </c>
      <c r="AS1512">
        <v>1</v>
      </c>
      <c r="AT1512">
        <v>0</v>
      </c>
      <c r="AU1512">
        <v>2</v>
      </c>
      <c r="AV1512">
        <v>3</v>
      </c>
      <c r="AW1512">
        <v>0</v>
      </c>
      <c r="AX1512">
        <v>2</v>
      </c>
      <c r="AY1512">
        <v>3</v>
      </c>
      <c r="AZ1512">
        <v>5</v>
      </c>
      <c r="BA1512">
        <v>3</v>
      </c>
      <c r="BB1512">
        <v>44760</v>
      </c>
      <c r="BC1512">
        <v>48125</v>
      </c>
      <c r="BD1512">
        <v>24106</v>
      </c>
      <c r="BE1512">
        <v>24368</v>
      </c>
      <c r="BF1512">
        <v>17710</v>
      </c>
      <c r="BG1512">
        <v>27464</v>
      </c>
    </row>
    <row r="1513" spans="1:59" x14ac:dyDescent="0.2">
      <c r="F1513">
        <v>33</v>
      </c>
      <c r="G1513">
        <v>45</v>
      </c>
      <c r="H1513">
        <v>22</v>
      </c>
      <c r="I1513">
        <v>23</v>
      </c>
      <c r="M1513" t="s">
        <v>81</v>
      </c>
      <c r="AH1513">
        <v>1</v>
      </c>
      <c r="AI1513">
        <v>2</v>
      </c>
      <c r="AJ1513" t="s">
        <v>1358</v>
      </c>
      <c r="AK1513" t="s">
        <v>1358</v>
      </c>
      <c r="AL1513">
        <v>2</v>
      </c>
      <c r="AM1513" t="s">
        <v>1358</v>
      </c>
      <c r="AN1513" t="s">
        <v>1357</v>
      </c>
      <c r="AO1513" t="s">
        <v>1357</v>
      </c>
      <c r="AP1513">
        <v>2</v>
      </c>
      <c r="AQ1513" t="s">
        <v>1358</v>
      </c>
      <c r="BG1513">
        <v>17491</v>
      </c>
    </row>
    <row r="1514" spans="1:59" x14ac:dyDescent="0.2">
      <c r="F1514">
        <v>24</v>
      </c>
      <c r="G1514">
        <v>36</v>
      </c>
      <c r="H1514">
        <v>16</v>
      </c>
      <c r="I1514">
        <v>20</v>
      </c>
      <c r="M1514" t="s">
        <v>82</v>
      </c>
      <c r="AH1514">
        <v>4</v>
      </c>
      <c r="AI1514">
        <v>4</v>
      </c>
      <c r="AJ1514" t="s">
        <v>1356</v>
      </c>
      <c r="AK1514" t="s">
        <v>1355</v>
      </c>
      <c r="AL1514">
        <v>4</v>
      </c>
      <c r="AM1514" t="s">
        <v>1358</v>
      </c>
      <c r="AN1514" t="s">
        <v>1358</v>
      </c>
      <c r="AO1514" t="s">
        <v>1356</v>
      </c>
      <c r="AP1514">
        <v>4</v>
      </c>
      <c r="AQ1514" t="s">
        <v>1355</v>
      </c>
      <c r="BG1514">
        <v>14208</v>
      </c>
    </row>
    <row r="1515" spans="1:59" x14ac:dyDescent="0.2">
      <c r="F1515">
        <v>9</v>
      </c>
      <c r="G1515">
        <v>21</v>
      </c>
      <c r="H1515">
        <v>5</v>
      </c>
      <c r="I1515">
        <v>16</v>
      </c>
      <c r="M1515" t="s">
        <v>83</v>
      </c>
      <c r="N1515">
        <v>3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2</v>
      </c>
      <c r="U1515">
        <v>1</v>
      </c>
      <c r="V1515">
        <v>3</v>
      </c>
      <c r="W1515">
        <v>1</v>
      </c>
      <c r="X1515">
        <v>2</v>
      </c>
      <c r="Y1515">
        <v>4</v>
      </c>
      <c r="Z1515">
        <v>1</v>
      </c>
      <c r="AA1515">
        <v>1</v>
      </c>
      <c r="AB1515">
        <v>3</v>
      </c>
      <c r="AC1515">
        <v>2</v>
      </c>
      <c r="AD1515">
        <v>2</v>
      </c>
      <c r="AE1515">
        <v>2</v>
      </c>
      <c r="AF1515">
        <v>3</v>
      </c>
      <c r="AG1515">
        <v>1</v>
      </c>
      <c r="BG1515">
        <v>19580</v>
      </c>
    </row>
    <row r="1516" spans="1:59" x14ac:dyDescent="0.2">
      <c r="F1516">
        <v>33</v>
      </c>
      <c r="G1516">
        <v>45</v>
      </c>
      <c r="H1516">
        <v>20</v>
      </c>
      <c r="I1516">
        <v>25</v>
      </c>
      <c r="M1516" t="s">
        <v>84</v>
      </c>
      <c r="N1516">
        <v>3</v>
      </c>
      <c r="O1516">
        <v>2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2</v>
      </c>
      <c r="W1516">
        <v>1</v>
      </c>
      <c r="X1516">
        <v>2</v>
      </c>
      <c r="Y1516">
        <v>2</v>
      </c>
      <c r="Z1516">
        <v>1</v>
      </c>
      <c r="AA1516">
        <v>1</v>
      </c>
      <c r="AB1516">
        <v>3</v>
      </c>
      <c r="AC1516">
        <v>1</v>
      </c>
      <c r="AD1516">
        <v>1</v>
      </c>
      <c r="AE1516">
        <v>2</v>
      </c>
      <c r="AF1516">
        <v>2</v>
      </c>
      <c r="AG1516">
        <v>1</v>
      </c>
      <c r="BG1516">
        <v>14191</v>
      </c>
    </row>
    <row r="1517" spans="1:59" x14ac:dyDescent="0.2">
      <c r="F1517">
        <v>27</v>
      </c>
      <c r="G1517">
        <v>39</v>
      </c>
      <c r="H1517">
        <v>15</v>
      </c>
      <c r="I1517">
        <v>24</v>
      </c>
      <c r="BG1517">
        <v>13197</v>
      </c>
    </row>
    <row r="1518" spans="1:59" x14ac:dyDescent="0.2">
      <c r="F1518">
        <v>3</v>
      </c>
      <c r="G1518">
        <v>15</v>
      </c>
      <c r="H1518">
        <v>2</v>
      </c>
      <c r="I1518">
        <v>13</v>
      </c>
      <c r="BG1518">
        <v>7885</v>
      </c>
    </row>
    <row r="1519" spans="1:59" x14ac:dyDescent="0.2">
      <c r="F1519">
        <v>33</v>
      </c>
      <c r="G1519">
        <v>45</v>
      </c>
      <c r="H1519">
        <v>20</v>
      </c>
      <c r="I1519">
        <v>25</v>
      </c>
      <c r="BG1519">
        <v>9012</v>
      </c>
    </row>
    <row r="1520" spans="1:59" x14ac:dyDescent="0.2">
      <c r="F1520">
        <v>12</v>
      </c>
      <c r="G1520">
        <v>24</v>
      </c>
      <c r="H1520">
        <v>8</v>
      </c>
      <c r="I1520">
        <v>16</v>
      </c>
      <c r="BG1520">
        <v>7216</v>
      </c>
    </row>
    <row r="1521" spans="1:69" x14ac:dyDescent="0.2">
      <c r="F1521">
        <v>30</v>
      </c>
      <c r="G1521">
        <v>42</v>
      </c>
      <c r="H1521">
        <v>18</v>
      </c>
      <c r="I1521">
        <v>24</v>
      </c>
      <c r="BG1521">
        <v>12010</v>
      </c>
    </row>
    <row r="1522" spans="1:69" x14ac:dyDescent="0.2">
      <c r="A1522" t="s">
        <v>385</v>
      </c>
      <c r="B1522" s="1" t="s">
        <v>384</v>
      </c>
      <c r="C1522" t="s">
        <v>383</v>
      </c>
      <c r="D1522" t="s">
        <v>89</v>
      </c>
      <c r="E1522">
        <v>6</v>
      </c>
      <c r="F1522">
        <v>36</v>
      </c>
      <c r="G1522">
        <v>48</v>
      </c>
      <c r="H1522">
        <v>24</v>
      </c>
      <c r="I1522">
        <v>24</v>
      </c>
      <c r="J1522">
        <v>0.48</v>
      </c>
      <c r="K1522">
        <v>8</v>
      </c>
      <c r="L1522">
        <v>2</v>
      </c>
      <c r="M1522" t="s">
        <v>80</v>
      </c>
      <c r="AR1522">
        <v>4</v>
      </c>
      <c r="AS1522">
        <v>1</v>
      </c>
      <c r="AT1522">
        <v>0</v>
      </c>
      <c r="AU1522">
        <v>4</v>
      </c>
      <c r="AV1522">
        <v>4</v>
      </c>
      <c r="AW1522">
        <v>0</v>
      </c>
      <c r="AX1522">
        <v>3</v>
      </c>
      <c r="AY1522">
        <v>3</v>
      </c>
      <c r="AZ1522">
        <v>5</v>
      </c>
      <c r="BA1522">
        <v>4</v>
      </c>
      <c r="BB1522">
        <v>25510</v>
      </c>
      <c r="BC1522">
        <v>31496</v>
      </c>
      <c r="BD1522">
        <v>14066</v>
      </c>
      <c r="BE1522">
        <v>26561</v>
      </c>
      <c r="BF1522">
        <v>13809</v>
      </c>
      <c r="BG1522">
        <v>12146</v>
      </c>
    </row>
    <row r="1523" spans="1:69" x14ac:dyDescent="0.2">
      <c r="F1523">
        <v>33</v>
      </c>
      <c r="G1523">
        <v>45</v>
      </c>
      <c r="H1523">
        <v>22</v>
      </c>
      <c r="I1523">
        <v>23</v>
      </c>
      <c r="M1523" t="s">
        <v>81</v>
      </c>
      <c r="AH1523">
        <v>2</v>
      </c>
      <c r="AI1523">
        <v>2</v>
      </c>
      <c r="AJ1523">
        <v>2</v>
      </c>
      <c r="AK1523">
        <v>1</v>
      </c>
      <c r="AL1523">
        <v>2</v>
      </c>
      <c r="AM1523">
        <v>1</v>
      </c>
      <c r="AN1523">
        <v>1</v>
      </c>
      <c r="AO1523">
        <v>1</v>
      </c>
      <c r="AP1523">
        <v>1</v>
      </c>
      <c r="AQ1523">
        <v>2</v>
      </c>
      <c r="BG1523">
        <v>9942</v>
      </c>
    </row>
    <row r="1524" spans="1:69" x14ac:dyDescent="0.2">
      <c r="F1524">
        <v>24</v>
      </c>
      <c r="G1524">
        <v>36</v>
      </c>
      <c r="H1524">
        <v>18</v>
      </c>
      <c r="I1524">
        <v>18</v>
      </c>
      <c r="M1524" t="s">
        <v>82</v>
      </c>
      <c r="AH1524">
        <v>1</v>
      </c>
      <c r="AI1524">
        <v>3</v>
      </c>
      <c r="AJ1524">
        <v>1</v>
      </c>
      <c r="AK1524">
        <v>1</v>
      </c>
      <c r="AL1524">
        <v>2</v>
      </c>
      <c r="AM1524">
        <v>1</v>
      </c>
      <c r="AN1524">
        <v>1</v>
      </c>
      <c r="AO1524">
        <v>1</v>
      </c>
      <c r="AP1524">
        <v>1</v>
      </c>
      <c r="AQ1524">
        <v>1</v>
      </c>
      <c r="BG1524">
        <v>3722</v>
      </c>
    </row>
    <row r="1525" spans="1:69" x14ac:dyDescent="0.2">
      <c r="F1525">
        <v>9</v>
      </c>
      <c r="G1525">
        <v>21</v>
      </c>
      <c r="H1525">
        <v>6</v>
      </c>
      <c r="I1525">
        <v>15</v>
      </c>
      <c r="M1525" t="s">
        <v>83</v>
      </c>
      <c r="N1525">
        <v>4</v>
      </c>
      <c r="O1525">
        <v>1</v>
      </c>
      <c r="P1525">
        <v>2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2</v>
      </c>
      <c r="W1525">
        <v>2</v>
      </c>
      <c r="X1525">
        <v>1</v>
      </c>
      <c r="Y1525">
        <v>3</v>
      </c>
      <c r="Z1525">
        <v>1</v>
      </c>
      <c r="AA1525">
        <v>2</v>
      </c>
      <c r="AB1525">
        <v>3</v>
      </c>
      <c r="AC1525">
        <v>2</v>
      </c>
      <c r="AD1525">
        <v>3</v>
      </c>
      <c r="AE1525">
        <v>2</v>
      </c>
      <c r="AF1525">
        <v>3</v>
      </c>
      <c r="AG1525">
        <v>1</v>
      </c>
      <c r="BG1525">
        <v>6799</v>
      </c>
    </row>
    <row r="1526" spans="1:69" x14ac:dyDescent="0.2">
      <c r="F1526">
        <v>33</v>
      </c>
      <c r="G1526">
        <v>45</v>
      </c>
      <c r="H1526">
        <v>5</v>
      </c>
      <c r="I1526">
        <v>40</v>
      </c>
      <c r="M1526" t="s">
        <v>84</v>
      </c>
      <c r="N1526">
        <v>3</v>
      </c>
      <c r="O1526">
        <v>1</v>
      </c>
      <c r="P1526">
        <v>2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3</v>
      </c>
      <c r="W1526">
        <v>1</v>
      </c>
      <c r="X1526">
        <v>1</v>
      </c>
      <c r="Y1526">
        <v>3</v>
      </c>
      <c r="Z1526">
        <v>1</v>
      </c>
      <c r="AA1526">
        <v>1</v>
      </c>
      <c r="AB1526">
        <v>1</v>
      </c>
      <c r="AC1526">
        <v>2</v>
      </c>
      <c r="AD1526">
        <v>3</v>
      </c>
      <c r="AE1526">
        <v>2</v>
      </c>
      <c r="AF1526">
        <v>2</v>
      </c>
      <c r="AG1526">
        <v>1</v>
      </c>
      <c r="BG1526">
        <v>2964</v>
      </c>
    </row>
    <row r="1527" spans="1:69" x14ac:dyDescent="0.2">
      <c r="F1527">
        <v>27</v>
      </c>
      <c r="G1527">
        <v>39</v>
      </c>
      <c r="H1527">
        <v>9</v>
      </c>
      <c r="I1527">
        <v>30</v>
      </c>
      <c r="BG1527">
        <v>3435</v>
      </c>
    </row>
    <row r="1528" spans="1:69" x14ac:dyDescent="0.2">
      <c r="F1528">
        <v>3</v>
      </c>
      <c r="G1528">
        <v>15</v>
      </c>
      <c r="H1528">
        <v>0</v>
      </c>
      <c r="I1528">
        <v>15</v>
      </c>
      <c r="BG1528">
        <v>3677</v>
      </c>
    </row>
    <row r="1529" spans="1:69" x14ac:dyDescent="0.2">
      <c r="F1529">
        <v>33</v>
      </c>
      <c r="G1529">
        <v>45</v>
      </c>
      <c r="H1529">
        <v>20</v>
      </c>
      <c r="I1529">
        <v>25</v>
      </c>
      <c r="BG1529">
        <v>4460</v>
      </c>
    </row>
    <row r="1530" spans="1:69" x14ac:dyDescent="0.2">
      <c r="F1530">
        <v>12</v>
      </c>
      <c r="G1530">
        <v>24</v>
      </c>
      <c r="H1530">
        <v>4</v>
      </c>
      <c r="I1530">
        <v>20</v>
      </c>
      <c r="BG1530">
        <v>2818</v>
      </c>
    </row>
    <row r="1531" spans="1:69" x14ac:dyDescent="0.2">
      <c r="F1531">
        <v>30</v>
      </c>
      <c r="G1531">
        <v>42</v>
      </c>
      <c r="H1531">
        <v>12</v>
      </c>
      <c r="I1531">
        <v>30</v>
      </c>
      <c r="BG1531">
        <v>4670</v>
      </c>
    </row>
    <row r="1532" spans="1:69" x14ac:dyDescent="0.2">
      <c r="A1532" t="s">
        <v>382</v>
      </c>
      <c r="B1532" s="1" t="s">
        <v>381</v>
      </c>
      <c r="C1532" t="s">
        <v>380</v>
      </c>
      <c r="D1532" t="s">
        <v>79</v>
      </c>
      <c r="E1532">
        <v>6</v>
      </c>
      <c r="F1532">
        <v>12</v>
      </c>
      <c r="G1532">
        <v>24</v>
      </c>
      <c r="I1532">
        <v>24</v>
      </c>
      <c r="J1532">
        <v>0.72</v>
      </c>
      <c r="K1532">
        <v>8</v>
      </c>
      <c r="L1532">
        <v>2</v>
      </c>
      <c r="M1532" t="s">
        <v>80</v>
      </c>
      <c r="AR1532">
        <v>2</v>
      </c>
      <c r="AS1532">
        <v>2</v>
      </c>
      <c r="AT1532">
        <v>1</v>
      </c>
      <c r="AU1532">
        <v>3</v>
      </c>
      <c r="AV1532">
        <v>2</v>
      </c>
      <c r="AW1532">
        <v>0</v>
      </c>
      <c r="AX1532">
        <v>0</v>
      </c>
      <c r="AY1532">
        <v>0</v>
      </c>
      <c r="AZ1532">
        <v>3</v>
      </c>
      <c r="BA1532">
        <v>2</v>
      </c>
      <c r="BB1532">
        <v>36357</v>
      </c>
      <c r="BC1532">
        <v>31033</v>
      </c>
      <c r="BD1532">
        <v>27913</v>
      </c>
      <c r="BE1532">
        <v>28209</v>
      </c>
      <c r="BF1532">
        <v>23863</v>
      </c>
      <c r="BH1532">
        <v>10704</v>
      </c>
      <c r="BI1532">
        <v>15466</v>
      </c>
      <c r="BJ1532">
        <v>6375</v>
      </c>
      <c r="BK1532">
        <v>5199</v>
      </c>
      <c r="BL1532">
        <v>14860</v>
      </c>
      <c r="BM1532">
        <v>7688</v>
      </c>
      <c r="BN1532">
        <v>4065</v>
      </c>
      <c r="BO1532">
        <v>2875</v>
      </c>
      <c r="BP1532">
        <v>4044</v>
      </c>
      <c r="BQ1532">
        <v>2456</v>
      </c>
    </row>
    <row r="1533" spans="1:69" x14ac:dyDescent="0.2">
      <c r="F1533">
        <v>33</v>
      </c>
      <c r="G1533">
        <v>45</v>
      </c>
      <c r="I1533">
        <v>45</v>
      </c>
      <c r="M1533" t="s">
        <v>81</v>
      </c>
      <c r="AH1533">
        <v>3</v>
      </c>
      <c r="AI1533">
        <v>3</v>
      </c>
      <c r="AJ1533">
        <v>1</v>
      </c>
      <c r="AK1533">
        <v>1</v>
      </c>
      <c r="AL1533">
        <v>3</v>
      </c>
      <c r="AM1533">
        <v>1</v>
      </c>
      <c r="AN1533">
        <v>2</v>
      </c>
      <c r="AO1533">
        <v>1</v>
      </c>
      <c r="AP1533">
        <v>3</v>
      </c>
      <c r="AQ1533">
        <v>3</v>
      </c>
    </row>
    <row r="1534" spans="1:69" x14ac:dyDescent="0.2">
      <c r="F1534">
        <v>30</v>
      </c>
      <c r="G1534">
        <v>42</v>
      </c>
      <c r="I1534">
        <v>42</v>
      </c>
      <c r="M1534" t="s">
        <v>82</v>
      </c>
      <c r="AH1534">
        <v>2</v>
      </c>
      <c r="AI1534">
        <v>2</v>
      </c>
      <c r="AJ1534">
        <v>1</v>
      </c>
      <c r="AK1534">
        <v>2</v>
      </c>
      <c r="AL1534">
        <v>3</v>
      </c>
      <c r="AM1534">
        <v>1</v>
      </c>
      <c r="AN1534">
        <v>1</v>
      </c>
      <c r="AO1534">
        <v>3</v>
      </c>
      <c r="AP1534">
        <v>3</v>
      </c>
      <c r="AQ1534">
        <v>2</v>
      </c>
    </row>
    <row r="1535" spans="1:69" x14ac:dyDescent="0.2">
      <c r="F1535">
        <v>27</v>
      </c>
      <c r="G1535">
        <v>39</v>
      </c>
      <c r="I1535">
        <v>39</v>
      </c>
      <c r="M1535" t="s">
        <v>83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v>3</v>
      </c>
      <c r="Y1535">
        <v>1</v>
      </c>
      <c r="Z1535">
        <v>1</v>
      </c>
      <c r="AA1535">
        <v>1</v>
      </c>
      <c r="AB1535">
        <v>3</v>
      </c>
      <c r="AC1535">
        <v>1</v>
      </c>
      <c r="AD1535">
        <v>1</v>
      </c>
      <c r="AE1535">
        <v>2</v>
      </c>
      <c r="AF1535">
        <v>1</v>
      </c>
      <c r="AG1535">
        <v>2</v>
      </c>
    </row>
    <row r="1536" spans="1:69" x14ac:dyDescent="0.2">
      <c r="F1536">
        <v>3</v>
      </c>
      <c r="G1536">
        <v>15</v>
      </c>
      <c r="I1536">
        <v>15</v>
      </c>
      <c r="M1536" t="s">
        <v>84</v>
      </c>
      <c r="N1536">
        <v>2</v>
      </c>
      <c r="O1536">
        <v>1</v>
      </c>
      <c r="P1536">
        <v>2</v>
      </c>
      <c r="Q1536">
        <v>1</v>
      </c>
      <c r="R1536">
        <v>2</v>
      </c>
      <c r="S1536">
        <v>1</v>
      </c>
      <c r="T1536">
        <v>1</v>
      </c>
      <c r="U1536">
        <v>1</v>
      </c>
      <c r="V1536">
        <v>2</v>
      </c>
      <c r="W1536">
        <v>1</v>
      </c>
      <c r="X1536">
        <v>2</v>
      </c>
      <c r="Y1536">
        <v>2</v>
      </c>
      <c r="Z1536">
        <v>1</v>
      </c>
      <c r="AA1536">
        <v>2</v>
      </c>
      <c r="AB1536">
        <v>2</v>
      </c>
      <c r="AC1536">
        <v>1</v>
      </c>
      <c r="AD1536">
        <v>1</v>
      </c>
      <c r="AE1536">
        <v>2</v>
      </c>
      <c r="AF1536">
        <v>1</v>
      </c>
      <c r="AG1536">
        <v>1</v>
      </c>
    </row>
    <row r="1537" spans="1:59" x14ac:dyDescent="0.2">
      <c r="F1537">
        <v>33</v>
      </c>
      <c r="G1537">
        <v>45</v>
      </c>
      <c r="I1537">
        <v>45</v>
      </c>
    </row>
    <row r="1538" spans="1:59" x14ac:dyDescent="0.2">
      <c r="F1538">
        <v>24</v>
      </c>
      <c r="G1538">
        <v>36</v>
      </c>
      <c r="I1538">
        <v>36</v>
      </c>
    </row>
    <row r="1539" spans="1:59" x14ac:dyDescent="0.2">
      <c r="F1539">
        <v>9</v>
      </c>
      <c r="G1539">
        <v>21</v>
      </c>
      <c r="I1539">
        <v>21</v>
      </c>
    </row>
    <row r="1540" spans="1:59" x14ac:dyDescent="0.2">
      <c r="F1540">
        <v>36</v>
      </c>
      <c r="G1540">
        <v>48</v>
      </c>
      <c r="I1540">
        <v>48</v>
      </c>
    </row>
    <row r="1541" spans="1:59" x14ac:dyDescent="0.2">
      <c r="F1541">
        <v>33</v>
      </c>
      <c r="G1541">
        <v>45</v>
      </c>
      <c r="I1541">
        <v>45</v>
      </c>
    </row>
    <row r="1542" spans="1:59" x14ac:dyDescent="0.2">
      <c r="A1542" t="s">
        <v>1359</v>
      </c>
      <c r="B1542" s="1" t="s">
        <v>1360</v>
      </c>
      <c r="C1542" t="s">
        <v>1359</v>
      </c>
      <c r="D1542" t="s">
        <v>89</v>
      </c>
      <c r="E1542">
        <v>8</v>
      </c>
      <c r="F1542">
        <v>12</v>
      </c>
      <c r="G1542">
        <v>24</v>
      </c>
      <c r="H1542">
        <v>6</v>
      </c>
      <c r="I1542">
        <v>18</v>
      </c>
      <c r="J1542" t="s">
        <v>1361</v>
      </c>
      <c r="K1542">
        <v>8</v>
      </c>
      <c r="L1542">
        <v>0</v>
      </c>
      <c r="M1542" t="s">
        <v>80</v>
      </c>
      <c r="AR1542">
        <v>5</v>
      </c>
      <c r="AS1542">
        <v>4</v>
      </c>
      <c r="AT1542">
        <v>3</v>
      </c>
      <c r="AU1542">
        <v>3</v>
      </c>
      <c r="AV1542">
        <v>5</v>
      </c>
      <c r="AW1542">
        <v>3</v>
      </c>
      <c r="AX1542">
        <v>5</v>
      </c>
      <c r="AY1542">
        <v>2</v>
      </c>
      <c r="AZ1542">
        <v>4</v>
      </c>
      <c r="BA1542">
        <v>4</v>
      </c>
      <c r="BB1542">
        <v>49612</v>
      </c>
      <c r="BC1542">
        <v>71282</v>
      </c>
      <c r="BD1542">
        <v>35272</v>
      </c>
      <c r="BE1542">
        <v>56583</v>
      </c>
      <c r="BF1542">
        <v>31478</v>
      </c>
      <c r="BG1542">
        <v>30370</v>
      </c>
    </row>
    <row r="1543" spans="1:59" x14ac:dyDescent="0.2">
      <c r="F1543">
        <v>33</v>
      </c>
      <c r="G1543">
        <v>45</v>
      </c>
      <c r="H1543">
        <v>17</v>
      </c>
      <c r="I1543">
        <v>28</v>
      </c>
      <c r="M1543" t="s">
        <v>81</v>
      </c>
      <c r="AH1543">
        <v>3</v>
      </c>
      <c r="AI1543">
        <v>3</v>
      </c>
      <c r="AJ1543">
        <v>3</v>
      </c>
      <c r="AK1543">
        <v>3</v>
      </c>
      <c r="AL1543">
        <v>3</v>
      </c>
      <c r="AM1543">
        <v>2</v>
      </c>
      <c r="AN1543">
        <v>3</v>
      </c>
      <c r="AO1543">
        <v>1</v>
      </c>
      <c r="AP1543">
        <v>4</v>
      </c>
      <c r="AQ1543">
        <v>3</v>
      </c>
      <c r="BG1543">
        <v>20201</v>
      </c>
    </row>
    <row r="1544" spans="1:59" x14ac:dyDescent="0.2">
      <c r="F1544">
        <v>30</v>
      </c>
      <c r="G1544">
        <v>42</v>
      </c>
      <c r="H1544">
        <v>15</v>
      </c>
      <c r="I1544">
        <v>27</v>
      </c>
      <c r="M1544" t="s">
        <v>82</v>
      </c>
      <c r="AH1544">
        <v>3</v>
      </c>
      <c r="AI1544">
        <v>2</v>
      </c>
      <c r="AJ1544">
        <v>3</v>
      </c>
      <c r="AK1544">
        <v>3</v>
      </c>
      <c r="AL1544">
        <v>3</v>
      </c>
      <c r="AM1544">
        <v>1</v>
      </c>
      <c r="AN1544">
        <v>2</v>
      </c>
      <c r="AO1544">
        <v>1</v>
      </c>
      <c r="AP1544">
        <v>3</v>
      </c>
      <c r="AQ1544">
        <v>2</v>
      </c>
      <c r="BG1544">
        <v>22367</v>
      </c>
    </row>
    <row r="1545" spans="1:59" x14ac:dyDescent="0.2">
      <c r="F1545">
        <v>27</v>
      </c>
      <c r="G1545">
        <v>39</v>
      </c>
      <c r="H1545">
        <v>14</v>
      </c>
      <c r="I1545">
        <v>25</v>
      </c>
      <c r="M1545" t="s">
        <v>83</v>
      </c>
      <c r="N1545">
        <v>3</v>
      </c>
      <c r="O1545">
        <v>3</v>
      </c>
      <c r="P1545">
        <v>1</v>
      </c>
      <c r="Q1545">
        <v>2</v>
      </c>
      <c r="R1545">
        <v>2</v>
      </c>
      <c r="S1545">
        <v>1</v>
      </c>
      <c r="T1545">
        <v>3</v>
      </c>
      <c r="U1545">
        <v>2</v>
      </c>
      <c r="V1545">
        <v>2</v>
      </c>
      <c r="W1545">
        <v>1</v>
      </c>
      <c r="X1545">
        <v>3</v>
      </c>
      <c r="Y1545">
        <v>3</v>
      </c>
      <c r="Z1545">
        <v>2</v>
      </c>
      <c r="AA1545">
        <v>2</v>
      </c>
      <c r="AB1545">
        <v>3</v>
      </c>
      <c r="AC1545">
        <v>3</v>
      </c>
      <c r="AD1545">
        <v>3</v>
      </c>
      <c r="AE1545">
        <v>3</v>
      </c>
      <c r="AF1545">
        <v>4</v>
      </c>
      <c r="AG1545">
        <v>3</v>
      </c>
      <c r="BG1545">
        <v>8986</v>
      </c>
    </row>
    <row r="1546" spans="1:59" x14ac:dyDescent="0.2">
      <c r="F1546">
        <v>3</v>
      </c>
      <c r="G1546">
        <v>15</v>
      </c>
      <c r="H1546">
        <v>1</v>
      </c>
      <c r="I1546">
        <v>14</v>
      </c>
      <c r="M1546" t="s">
        <v>84</v>
      </c>
      <c r="N1546">
        <v>3</v>
      </c>
      <c r="O1546">
        <v>4</v>
      </c>
      <c r="P1546">
        <v>3</v>
      </c>
      <c r="Q1546">
        <v>2</v>
      </c>
      <c r="R1546">
        <v>3</v>
      </c>
      <c r="S1546">
        <v>1</v>
      </c>
      <c r="T1546">
        <v>2</v>
      </c>
      <c r="U1546">
        <v>1</v>
      </c>
      <c r="V1546">
        <v>3</v>
      </c>
      <c r="W1546">
        <v>3</v>
      </c>
      <c r="X1546">
        <v>2</v>
      </c>
      <c r="Y1546">
        <v>4</v>
      </c>
      <c r="Z1546">
        <v>1</v>
      </c>
      <c r="AA1546">
        <v>3</v>
      </c>
      <c r="AB1546">
        <v>1</v>
      </c>
      <c r="AC1546">
        <v>3</v>
      </c>
      <c r="AD1546">
        <v>4</v>
      </c>
      <c r="AE1546">
        <v>3</v>
      </c>
      <c r="AF1546">
        <v>4</v>
      </c>
      <c r="AG1546">
        <v>1</v>
      </c>
      <c r="BG1546">
        <v>12034</v>
      </c>
    </row>
    <row r="1547" spans="1:59" x14ac:dyDescent="0.2">
      <c r="F1547">
        <v>33</v>
      </c>
      <c r="G1547">
        <v>45</v>
      </c>
      <c r="H1547">
        <v>17</v>
      </c>
      <c r="I1547">
        <v>28</v>
      </c>
      <c r="BG1547">
        <v>14380</v>
      </c>
    </row>
    <row r="1548" spans="1:59" x14ac:dyDescent="0.2">
      <c r="F1548">
        <v>24</v>
      </c>
      <c r="G1548">
        <v>36</v>
      </c>
      <c r="H1548">
        <v>12</v>
      </c>
      <c r="I1548">
        <v>24</v>
      </c>
      <c r="BG1548">
        <v>10379</v>
      </c>
    </row>
    <row r="1549" spans="1:59" x14ac:dyDescent="0.2">
      <c r="F1549">
        <v>9</v>
      </c>
      <c r="G1549">
        <v>21</v>
      </c>
      <c r="H1549">
        <v>5</v>
      </c>
      <c r="I1549">
        <v>16</v>
      </c>
      <c r="BG1549">
        <v>9472</v>
      </c>
    </row>
    <row r="1550" spans="1:59" x14ac:dyDescent="0.2">
      <c r="F1550">
        <v>36</v>
      </c>
      <c r="G1550">
        <v>48</v>
      </c>
      <c r="H1550">
        <v>23</v>
      </c>
      <c r="I1550">
        <v>25</v>
      </c>
      <c r="BG1550">
        <v>15476</v>
      </c>
    </row>
    <row r="1551" spans="1:59" x14ac:dyDescent="0.2">
      <c r="F1551">
        <v>33</v>
      </c>
      <c r="G1551">
        <v>45</v>
      </c>
      <c r="H1551">
        <v>18</v>
      </c>
      <c r="I1551">
        <v>27</v>
      </c>
      <c r="BG1551">
        <v>13461</v>
      </c>
    </row>
    <row r="1552" spans="1:59" x14ac:dyDescent="0.2">
      <c r="A1552" t="s">
        <v>1362</v>
      </c>
      <c r="B1552" s="1" t="s">
        <v>1363</v>
      </c>
      <c r="C1552" t="s">
        <v>1362</v>
      </c>
      <c r="D1552" t="s">
        <v>89</v>
      </c>
      <c r="E1552">
        <v>10</v>
      </c>
      <c r="F1552">
        <v>36</v>
      </c>
      <c r="G1552">
        <v>48</v>
      </c>
      <c r="H1552">
        <v>24</v>
      </c>
      <c r="I1552">
        <v>24</v>
      </c>
      <c r="J1552" t="s">
        <v>1364</v>
      </c>
      <c r="K1552">
        <v>8</v>
      </c>
      <c r="L1552">
        <v>-2</v>
      </c>
      <c r="M1552" t="s">
        <v>80</v>
      </c>
      <c r="AR1552">
        <v>4</v>
      </c>
      <c r="AS1552">
        <v>2</v>
      </c>
      <c r="AT1552">
        <v>1</v>
      </c>
      <c r="AU1552">
        <v>2</v>
      </c>
      <c r="AV1552">
        <v>4</v>
      </c>
      <c r="AW1552">
        <v>0</v>
      </c>
      <c r="AX1552">
        <v>2</v>
      </c>
      <c r="AY1552">
        <v>3</v>
      </c>
      <c r="AZ1552">
        <v>4</v>
      </c>
      <c r="BA1552">
        <v>2</v>
      </c>
      <c r="BB1552">
        <v>57658</v>
      </c>
      <c r="BC1552">
        <v>49298</v>
      </c>
      <c r="BD1552">
        <v>19339</v>
      </c>
      <c r="BE1552">
        <v>44268</v>
      </c>
      <c r="BF1552">
        <v>17778</v>
      </c>
      <c r="BG1552">
        <v>14838</v>
      </c>
    </row>
    <row r="1553" spans="1:59" x14ac:dyDescent="0.2">
      <c r="F1553">
        <v>33</v>
      </c>
      <c r="G1553">
        <v>45</v>
      </c>
      <c r="H1553">
        <v>22</v>
      </c>
      <c r="I1553">
        <v>23</v>
      </c>
      <c r="M1553" t="s">
        <v>81</v>
      </c>
      <c r="AH1553">
        <v>2</v>
      </c>
      <c r="AI1553">
        <v>2</v>
      </c>
      <c r="AJ1553">
        <v>1</v>
      </c>
      <c r="AK1553">
        <v>1</v>
      </c>
      <c r="AL1553">
        <v>2</v>
      </c>
      <c r="AM1553">
        <v>1</v>
      </c>
      <c r="AN1553">
        <v>1</v>
      </c>
      <c r="AO1553">
        <v>1</v>
      </c>
      <c r="AP1553">
        <v>2</v>
      </c>
      <c r="AQ1553">
        <v>1</v>
      </c>
      <c r="BG1553">
        <v>13069</v>
      </c>
    </row>
    <row r="1554" spans="1:59" x14ac:dyDescent="0.2">
      <c r="F1554">
        <v>24</v>
      </c>
      <c r="G1554">
        <v>36</v>
      </c>
      <c r="H1554">
        <v>20</v>
      </c>
      <c r="I1554">
        <v>16</v>
      </c>
      <c r="M1554" t="s">
        <v>82</v>
      </c>
      <c r="AH1554">
        <v>3</v>
      </c>
      <c r="AI1554">
        <v>3</v>
      </c>
      <c r="AJ1554">
        <v>1</v>
      </c>
      <c r="AK1554">
        <v>1</v>
      </c>
      <c r="AL1554">
        <v>3</v>
      </c>
      <c r="AM1554">
        <v>1</v>
      </c>
      <c r="AN1554">
        <v>2</v>
      </c>
      <c r="AO1554">
        <v>1</v>
      </c>
      <c r="AP1554">
        <v>4</v>
      </c>
      <c r="AQ1554">
        <v>1</v>
      </c>
      <c r="BG1554">
        <v>26490</v>
      </c>
    </row>
    <row r="1555" spans="1:59" x14ac:dyDescent="0.2">
      <c r="F1555">
        <v>9</v>
      </c>
      <c r="G1555">
        <v>21</v>
      </c>
      <c r="H1555">
        <v>9</v>
      </c>
      <c r="I1555">
        <v>12</v>
      </c>
      <c r="M1555" t="s">
        <v>83</v>
      </c>
      <c r="N1555">
        <v>4</v>
      </c>
      <c r="O1555">
        <v>1</v>
      </c>
      <c r="P1555">
        <v>4</v>
      </c>
      <c r="Q1555">
        <v>1</v>
      </c>
      <c r="R1555">
        <v>3</v>
      </c>
      <c r="S1555">
        <v>1</v>
      </c>
      <c r="T1555">
        <v>1</v>
      </c>
      <c r="U1555">
        <v>1</v>
      </c>
      <c r="V1555">
        <v>3</v>
      </c>
      <c r="W1555">
        <v>3</v>
      </c>
      <c r="X1555">
        <v>1</v>
      </c>
      <c r="Y1555">
        <v>2</v>
      </c>
      <c r="Z1555">
        <v>1</v>
      </c>
      <c r="AA1555">
        <v>3</v>
      </c>
      <c r="AB1555">
        <v>1</v>
      </c>
      <c r="AC1555">
        <v>4</v>
      </c>
      <c r="AD1555">
        <v>4</v>
      </c>
      <c r="AE1555">
        <v>1</v>
      </c>
      <c r="AF1555">
        <v>3</v>
      </c>
      <c r="AG1555">
        <v>1</v>
      </c>
      <c r="BG1555">
        <v>18822</v>
      </c>
    </row>
    <row r="1556" spans="1:59" x14ac:dyDescent="0.2">
      <c r="F1556">
        <v>33</v>
      </c>
      <c r="G1556">
        <v>45</v>
      </c>
      <c r="H1556">
        <v>21</v>
      </c>
      <c r="I1556">
        <v>24</v>
      </c>
      <c r="M1556" t="s">
        <v>84</v>
      </c>
      <c r="N1556">
        <v>3</v>
      </c>
      <c r="O1556">
        <v>2</v>
      </c>
      <c r="P1556">
        <v>2</v>
      </c>
      <c r="Q1556">
        <v>2</v>
      </c>
      <c r="R1556">
        <v>3</v>
      </c>
      <c r="S1556">
        <v>3</v>
      </c>
      <c r="T1556">
        <v>2</v>
      </c>
      <c r="U1556">
        <v>1</v>
      </c>
      <c r="V1556">
        <v>2</v>
      </c>
      <c r="W1556">
        <v>2</v>
      </c>
      <c r="X1556">
        <v>1</v>
      </c>
      <c r="Y1556">
        <v>3</v>
      </c>
      <c r="Z1556">
        <v>2</v>
      </c>
      <c r="AA1556">
        <v>2</v>
      </c>
      <c r="AB1556">
        <v>1</v>
      </c>
      <c r="AC1556">
        <v>1</v>
      </c>
      <c r="AD1556">
        <v>2</v>
      </c>
      <c r="AE1556">
        <v>1</v>
      </c>
      <c r="AF1556">
        <v>2</v>
      </c>
      <c r="AG1556">
        <v>1</v>
      </c>
      <c r="BG1556">
        <v>15730</v>
      </c>
    </row>
    <row r="1557" spans="1:59" x14ac:dyDescent="0.2">
      <c r="F1557">
        <v>27</v>
      </c>
      <c r="G1557">
        <v>39</v>
      </c>
      <c r="H1557">
        <v>21</v>
      </c>
      <c r="I1557">
        <v>18</v>
      </c>
      <c r="BG1557">
        <v>24508</v>
      </c>
    </row>
    <row r="1558" spans="1:59" x14ac:dyDescent="0.2">
      <c r="F1558">
        <v>3</v>
      </c>
      <c r="G1558">
        <v>15</v>
      </c>
      <c r="H1558">
        <v>1</v>
      </c>
      <c r="I1558">
        <v>14</v>
      </c>
      <c r="BG1558">
        <v>11124</v>
      </c>
    </row>
    <row r="1559" spans="1:59" x14ac:dyDescent="0.2">
      <c r="F1559">
        <v>33</v>
      </c>
      <c r="G1559">
        <v>45</v>
      </c>
      <c r="H1559">
        <v>23</v>
      </c>
      <c r="I1559">
        <v>22</v>
      </c>
      <c r="BG1559">
        <v>10920</v>
      </c>
    </row>
    <row r="1560" spans="1:59" x14ac:dyDescent="0.2">
      <c r="F1560">
        <v>12</v>
      </c>
      <c r="G1560">
        <v>24</v>
      </c>
      <c r="H1560">
        <v>12</v>
      </c>
      <c r="I1560">
        <v>12</v>
      </c>
      <c r="BG1560">
        <v>35161</v>
      </c>
    </row>
    <row r="1561" spans="1:59" x14ac:dyDescent="0.2">
      <c r="F1561">
        <v>30</v>
      </c>
      <c r="G1561">
        <v>42</v>
      </c>
      <c r="H1561">
        <v>28</v>
      </c>
      <c r="I1561">
        <v>14</v>
      </c>
      <c r="BG1561">
        <v>27063</v>
      </c>
    </row>
    <row r="1562" spans="1:59" x14ac:dyDescent="0.2">
      <c r="A1562" t="s">
        <v>1365</v>
      </c>
      <c r="B1562" s="1" t="s">
        <v>1366</v>
      </c>
      <c r="C1562" t="s">
        <v>1365</v>
      </c>
      <c r="D1562" t="s">
        <v>89</v>
      </c>
      <c r="E1562">
        <v>6</v>
      </c>
      <c r="F1562">
        <v>12</v>
      </c>
      <c r="G1562">
        <v>24</v>
      </c>
      <c r="H1562">
        <v>6</v>
      </c>
      <c r="I1562">
        <v>18</v>
      </c>
      <c r="J1562" t="s">
        <v>1367</v>
      </c>
      <c r="K1562">
        <v>8</v>
      </c>
      <c r="L1562">
        <v>2</v>
      </c>
      <c r="M1562" t="s">
        <v>80</v>
      </c>
      <c r="AR1562">
        <v>4</v>
      </c>
      <c r="AS1562">
        <v>3</v>
      </c>
      <c r="AT1562">
        <v>0</v>
      </c>
      <c r="AU1562">
        <v>2</v>
      </c>
      <c r="AV1562">
        <v>3</v>
      </c>
      <c r="AW1562">
        <v>1</v>
      </c>
      <c r="AX1562">
        <v>1</v>
      </c>
      <c r="AY1562">
        <v>3</v>
      </c>
      <c r="AZ1562">
        <v>3</v>
      </c>
      <c r="BA1562">
        <v>3</v>
      </c>
      <c r="BB1562">
        <v>55532</v>
      </c>
      <c r="BC1562">
        <v>41372</v>
      </c>
      <c r="BD1562">
        <v>25286</v>
      </c>
      <c r="BE1562">
        <v>27045</v>
      </c>
      <c r="BF1562">
        <v>13863</v>
      </c>
      <c r="BG1562">
        <v>23437</v>
      </c>
    </row>
    <row r="1563" spans="1:59" x14ac:dyDescent="0.2">
      <c r="F1563">
        <v>33</v>
      </c>
      <c r="G1563">
        <v>45</v>
      </c>
      <c r="H1563">
        <v>22</v>
      </c>
      <c r="I1563">
        <v>23</v>
      </c>
      <c r="M1563" t="s">
        <v>81</v>
      </c>
      <c r="AH1563">
        <v>1</v>
      </c>
      <c r="AI1563">
        <v>2</v>
      </c>
      <c r="AJ1563">
        <v>1</v>
      </c>
      <c r="AK1563">
        <v>1</v>
      </c>
      <c r="AL1563">
        <v>2</v>
      </c>
      <c r="AM1563">
        <v>1</v>
      </c>
      <c r="AN1563">
        <v>1</v>
      </c>
      <c r="AO1563">
        <v>1</v>
      </c>
      <c r="AP1563">
        <v>3</v>
      </c>
      <c r="AQ1563">
        <v>1</v>
      </c>
      <c r="BG1563">
        <v>35513</v>
      </c>
    </row>
    <row r="1564" spans="1:59" x14ac:dyDescent="0.2">
      <c r="F1564">
        <v>30</v>
      </c>
      <c r="G1564">
        <v>42</v>
      </c>
      <c r="H1564">
        <v>20</v>
      </c>
      <c r="I1564">
        <v>22</v>
      </c>
      <c r="M1564" t="s">
        <v>82</v>
      </c>
      <c r="AH1564">
        <v>4</v>
      </c>
      <c r="AI1564">
        <v>2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2</v>
      </c>
      <c r="AQ1564">
        <v>1</v>
      </c>
      <c r="BG1564">
        <v>9771</v>
      </c>
    </row>
    <row r="1565" spans="1:59" x14ac:dyDescent="0.2">
      <c r="F1565">
        <v>27</v>
      </c>
      <c r="G1565">
        <v>39</v>
      </c>
      <c r="H1565">
        <v>19</v>
      </c>
      <c r="I1565">
        <v>20</v>
      </c>
      <c r="M1565" t="s">
        <v>83</v>
      </c>
      <c r="N1565">
        <v>4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2</v>
      </c>
      <c r="W1565">
        <v>1</v>
      </c>
      <c r="X1565">
        <v>1</v>
      </c>
      <c r="Y1565">
        <v>2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3</v>
      </c>
      <c r="AG1565">
        <v>1</v>
      </c>
      <c r="BG1565">
        <v>23471</v>
      </c>
    </row>
    <row r="1566" spans="1:59" x14ac:dyDescent="0.2">
      <c r="F1566">
        <v>3</v>
      </c>
      <c r="G1566">
        <v>15</v>
      </c>
      <c r="H1566">
        <v>3</v>
      </c>
      <c r="I1566">
        <v>12</v>
      </c>
      <c r="M1566" t="s">
        <v>84</v>
      </c>
      <c r="N1566">
        <v>3</v>
      </c>
      <c r="O1566">
        <v>1</v>
      </c>
      <c r="P1566">
        <v>2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3</v>
      </c>
      <c r="W1566">
        <v>3</v>
      </c>
      <c r="X1566">
        <v>3</v>
      </c>
      <c r="Y1566">
        <v>1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3</v>
      </c>
      <c r="AG1566">
        <v>1</v>
      </c>
      <c r="BG1566">
        <v>9523</v>
      </c>
    </row>
    <row r="1567" spans="1:59" x14ac:dyDescent="0.2">
      <c r="F1567">
        <v>33</v>
      </c>
      <c r="G1567">
        <v>45</v>
      </c>
      <c r="H1567">
        <v>21</v>
      </c>
      <c r="I1567">
        <v>24</v>
      </c>
      <c r="BG1567">
        <v>18384</v>
      </c>
    </row>
    <row r="1568" spans="1:59" x14ac:dyDescent="0.2">
      <c r="F1568">
        <v>24</v>
      </c>
      <c r="G1568">
        <v>36</v>
      </c>
      <c r="H1568">
        <v>18</v>
      </c>
      <c r="I1568">
        <v>18</v>
      </c>
      <c r="BG1568">
        <v>25839</v>
      </c>
    </row>
    <row r="1569" spans="1:59" x14ac:dyDescent="0.2">
      <c r="F1569">
        <v>9</v>
      </c>
      <c r="G1569">
        <v>21</v>
      </c>
      <c r="H1569">
        <v>5</v>
      </c>
      <c r="I1569">
        <v>16</v>
      </c>
      <c r="BG1569">
        <v>14523</v>
      </c>
    </row>
    <row r="1570" spans="1:59" x14ac:dyDescent="0.2">
      <c r="F1570">
        <v>36</v>
      </c>
      <c r="G1570">
        <v>48</v>
      </c>
      <c r="H1570">
        <v>19</v>
      </c>
      <c r="I1570">
        <v>29</v>
      </c>
      <c r="BG1570">
        <v>12996</v>
      </c>
    </row>
    <row r="1571" spans="1:59" x14ac:dyDescent="0.2">
      <c r="F1571">
        <v>33</v>
      </c>
      <c r="G1571">
        <v>45</v>
      </c>
      <c r="H1571">
        <v>20</v>
      </c>
      <c r="I1571">
        <v>25</v>
      </c>
      <c r="BG1571">
        <v>18008</v>
      </c>
    </row>
    <row r="1572" spans="1:59" x14ac:dyDescent="0.2">
      <c r="A1572" t="s">
        <v>1368</v>
      </c>
      <c r="B1572" s="1" t="s">
        <v>1369</v>
      </c>
      <c r="C1572" t="s">
        <v>1368</v>
      </c>
      <c r="D1572" t="s">
        <v>89</v>
      </c>
      <c r="E1572">
        <v>2</v>
      </c>
      <c r="F1572">
        <v>12</v>
      </c>
      <c r="G1572">
        <v>24</v>
      </c>
      <c r="H1572">
        <v>1</v>
      </c>
      <c r="I1572">
        <v>23</v>
      </c>
      <c r="J1572" t="s">
        <v>1370</v>
      </c>
      <c r="K1572">
        <v>8</v>
      </c>
      <c r="L1572">
        <v>6</v>
      </c>
      <c r="M1572" t="s">
        <v>80</v>
      </c>
      <c r="AR1572">
        <v>0</v>
      </c>
      <c r="AS1572">
        <v>3</v>
      </c>
      <c r="AT1572">
        <v>1</v>
      </c>
      <c r="AU1572">
        <v>2</v>
      </c>
      <c r="AV1572">
        <v>2</v>
      </c>
      <c r="AW1572">
        <v>2</v>
      </c>
      <c r="AX1572">
        <v>2</v>
      </c>
      <c r="AY1572">
        <v>0</v>
      </c>
      <c r="AZ1572">
        <v>1</v>
      </c>
      <c r="BA1572">
        <v>0</v>
      </c>
      <c r="BB1572">
        <v>66641</v>
      </c>
      <c r="BC1572">
        <v>42697</v>
      </c>
      <c r="BD1572">
        <v>52496</v>
      </c>
      <c r="BE1572">
        <v>28711</v>
      </c>
      <c r="BF1572">
        <v>17925</v>
      </c>
      <c r="BG1572">
        <v>20090</v>
      </c>
    </row>
    <row r="1573" spans="1:59" x14ac:dyDescent="0.2">
      <c r="F1573">
        <v>33</v>
      </c>
      <c r="G1573">
        <v>45</v>
      </c>
      <c r="H1573">
        <v>4</v>
      </c>
      <c r="I1573">
        <v>41</v>
      </c>
      <c r="M1573" t="s">
        <v>81</v>
      </c>
      <c r="AH1573">
        <v>3</v>
      </c>
      <c r="AI1573">
        <v>3</v>
      </c>
      <c r="AJ1573">
        <v>3</v>
      </c>
      <c r="AK1573">
        <v>3</v>
      </c>
      <c r="AL1573">
        <v>3</v>
      </c>
      <c r="AM1573">
        <v>1</v>
      </c>
      <c r="AN1573">
        <v>1</v>
      </c>
      <c r="AO1573">
        <v>1</v>
      </c>
      <c r="AP1573">
        <v>4</v>
      </c>
      <c r="AQ1573">
        <v>1</v>
      </c>
      <c r="BG1573">
        <v>13431</v>
      </c>
    </row>
    <row r="1574" spans="1:59" x14ac:dyDescent="0.2">
      <c r="F1574">
        <v>30</v>
      </c>
      <c r="G1574">
        <v>42</v>
      </c>
      <c r="H1574">
        <v>3</v>
      </c>
      <c r="I1574">
        <v>39</v>
      </c>
      <c r="M1574" t="s">
        <v>82</v>
      </c>
      <c r="AH1574">
        <v>3</v>
      </c>
      <c r="AI1574">
        <v>3</v>
      </c>
      <c r="AJ1574">
        <v>1</v>
      </c>
      <c r="AK1574">
        <v>2</v>
      </c>
      <c r="AL1574">
        <v>3</v>
      </c>
      <c r="AM1574">
        <v>1</v>
      </c>
      <c r="AN1574">
        <v>1</v>
      </c>
      <c r="AO1574">
        <v>1</v>
      </c>
      <c r="AP1574">
        <v>3</v>
      </c>
      <c r="AQ1574">
        <v>1</v>
      </c>
      <c r="BG1574">
        <v>8969</v>
      </c>
    </row>
    <row r="1575" spans="1:59" x14ac:dyDescent="0.2">
      <c r="F1575">
        <v>27</v>
      </c>
      <c r="G1575">
        <v>39</v>
      </c>
      <c r="H1575">
        <v>2</v>
      </c>
      <c r="I1575">
        <v>37</v>
      </c>
      <c r="M1575" t="s">
        <v>83</v>
      </c>
      <c r="N1575">
        <v>2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3</v>
      </c>
      <c r="AE1575">
        <v>1</v>
      </c>
      <c r="AF1575">
        <v>1</v>
      </c>
      <c r="AG1575">
        <v>1</v>
      </c>
      <c r="BG1575">
        <v>5316</v>
      </c>
    </row>
    <row r="1576" spans="1:59" x14ac:dyDescent="0.2">
      <c r="F1576">
        <v>3</v>
      </c>
      <c r="G1576">
        <v>15</v>
      </c>
      <c r="H1576">
        <v>0</v>
      </c>
      <c r="I1576">
        <v>15</v>
      </c>
      <c r="M1576" t="s">
        <v>84</v>
      </c>
      <c r="N1576">
        <v>2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2</v>
      </c>
      <c r="Z1576">
        <v>1</v>
      </c>
      <c r="AA1576">
        <v>1</v>
      </c>
      <c r="AB1576">
        <v>1</v>
      </c>
      <c r="AC1576">
        <v>1</v>
      </c>
      <c r="AD1576">
        <v>3</v>
      </c>
      <c r="AE1576">
        <v>1</v>
      </c>
      <c r="AF1576">
        <v>1</v>
      </c>
      <c r="AG1576">
        <v>1</v>
      </c>
      <c r="BG1576">
        <v>4038</v>
      </c>
    </row>
    <row r="1577" spans="1:59" x14ac:dyDescent="0.2">
      <c r="F1577">
        <v>33</v>
      </c>
      <c r="G1577">
        <v>45</v>
      </c>
      <c r="H1577">
        <v>3</v>
      </c>
      <c r="I1577">
        <v>42</v>
      </c>
      <c r="BG1577">
        <v>3624</v>
      </c>
    </row>
    <row r="1578" spans="1:59" x14ac:dyDescent="0.2">
      <c r="F1578">
        <v>24</v>
      </c>
      <c r="G1578">
        <v>36</v>
      </c>
      <c r="H1578">
        <v>2</v>
      </c>
      <c r="I1578">
        <v>34</v>
      </c>
      <c r="BG1578">
        <v>3092</v>
      </c>
    </row>
    <row r="1579" spans="1:59" x14ac:dyDescent="0.2">
      <c r="F1579">
        <v>9</v>
      </c>
      <c r="G1579">
        <v>21</v>
      </c>
      <c r="H1579">
        <v>0</v>
      </c>
      <c r="I1579">
        <v>21</v>
      </c>
      <c r="BG1579">
        <v>3526</v>
      </c>
    </row>
    <row r="1580" spans="1:59" x14ac:dyDescent="0.2">
      <c r="F1580">
        <v>36</v>
      </c>
      <c r="G1580">
        <v>48</v>
      </c>
      <c r="H1580">
        <v>4</v>
      </c>
      <c r="I1580">
        <v>44</v>
      </c>
      <c r="BG1580">
        <v>4217</v>
      </c>
    </row>
    <row r="1581" spans="1:59" x14ac:dyDescent="0.2">
      <c r="F1581">
        <v>33</v>
      </c>
      <c r="G1581">
        <v>45</v>
      </c>
      <c r="H1581">
        <v>1</v>
      </c>
      <c r="I1581">
        <v>44</v>
      </c>
      <c r="BG1581">
        <v>5685</v>
      </c>
    </row>
    <row r="1582" spans="1:59" x14ac:dyDescent="0.2">
      <c r="A1582" t="s">
        <v>1371</v>
      </c>
      <c r="B1582" s="1" t="s">
        <v>1372</v>
      </c>
      <c r="C1582" t="s">
        <v>1371</v>
      </c>
      <c r="D1582" t="s">
        <v>89</v>
      </c>
      <c r="E1582">
        <v>3</v>
      </c>
      <c r="F1582">
        <v>36</v>
      </c>
      <c r="G1582">
        <v>48</v>
      </c>
      <c r="H1582">
        <v>24</v>
      </c>
      <c r="I1582">
        <v>24</v>
      </c>
      <c r="J1582" t="s">
        <v>1373</v>
      </c>
      <c r="K1582">
        <v>8</v>
      </c>
      <c r="L1582">
        <v>5</v>
      </c>
      <c r="M1582" t="s">
        <v>80</v>
      </c>
      <c r="AR1582">
        <v>3</v>
      </c>
      <c r="AS1582">
        <v>2</v>
      </c>
      <c r="AT1582">
        <v>3</v>
      </c>
      <c r="AU1582">
        <v>4</v>
      </c>
      <c r="AV1582">
        <v>3</v>
      </c>
      <c r="AW1582">
        <v>0</v>
      </c>
      <c r="AX1582">
        <v>0</v>
      </c>
      <c r="AY1582">
        <v>1</v>
      </c>
      <c r="AZ1582">
        <v>3</v>
      </c>
      <c r="BA1582">
        <v>4</v>
      </c>
      <c r="BB1582">
        <v>25698</v>
      </c>
      <c r="BC1582">
        <v>28551</v>
      </c>
      <c r="BD1582">
        <v>15555</v>
      </c>
      <c r="BE1582">
        <v>26598</v>
      </c>
      <c r="BF1582">
        <v>11269</v>
      </c>
      <c r="BG1582">
        <v>26009</v>
      </c>
    </row>
    <row r="1583" spans="1:59" x14ac:dyDescent="0.2">
      <c r="F1583">
        <v>33</v>
      </c>
      <c r="G1583">
        <v>45</v>
      </c>
      <c r="H1583">
        <v>22</v>
      </c>
      <c r="I1583">
        <v>23</v>
      </c>
      <c r="M1583" t="s">
        <v>81</v>
      </c>
      <c r="AH1583">
        <v>2</v>
      </c>
      <c r="AI1583">
        <v>2</v>
      </c>
      <c r="AJ1583">
        <v>2</v>
      </c>
      <c r="AK1583">
        <v>1</v>
      </c>
      <c r="AL1583">
        <v>2</v>
      </c>
      <c r="AM1583">
        <v>2</v>
      </c>
      <c r="AN1583">
        <v>2</v>
      </c>
      <c r="AO1583">
        <v>1</v>
      </c>
      <c r="AP1583">
        <v>2</v>
      </c>
      <c r="AQ1583">
        <v>1</v>
      </c>
      <c r="BG1583">
        <v>18161</v>
      </c>
    </row>
    <row r="1584" spans="1:59" x14ac:dyDescent="0.2">
      <c r="F1584">
        <v>24</v>
      </c>
      <c r="G1584">
        <v>36</v>
      </c>
      <c r="H1584">
        <v>14</v>
      </c>
      <c r="I1584">
        <v>22</v>
      </c>
      <c r="M1584" t="s">
        <v>82</v>
      </c>
      <c r="AH1584">
        <v>2</v>
      </c>
      <c r="AI1584">
        <v>2</v>
      </c>
      <c r="AJ1584">
        <v>1</v>
      </c>
      <c r="AK1584">
        <v>1</v>
      </c>
      <c r="AL1584">
        <v>2</v>
      </c>
      <c r="AM1584">
        <v>1</v>
      </c>
      <c r="AN1584">
        <v>1</v>
      </c>
      <c r="AO1584">
        <v>1</v>
      </c>
      <c r="AP1584">
        <v>3</v>
      </c>
      <c r="AQ1584">
        <v>1</v>
      </c>
      <c r="BG1584">
        <v>33641</v>
      </c>
    </row>
    <row r="1585" spans="1:69" x14ac:dyDescent="0.2">
      <c r="F1585">
        <v>9</v>
      </c>
      <c r="G1585">
        <v>21</v>
      </c>
      <c r="H1585">
        <v>6</v>
      </c>
      <c r="I1585">
        <v>15</v>
      </c>
      <c r="M1585" t="s">
        <v>83</v>
      </c>
      <c r="N1585">
        <v>3</v>
      </c>
      <c r="O1585">
        <v>1</v>
      </c>
      <c r="P1585">
        <v>1</v>
      </c>
      <c r="Q1585">
        <v>1</v>
      </c>
      <c r="R1585">
        <v>3</v>
      </c>
      <c r="S1585">
        <v>1</v>
      </c>
      <c r="T1585">
        <v>1</v>
      </c>
      <c r="U1585">
        <v>1</v>
      </c>
      <c r="V1585">
        <v>3</v>
      </c>
      <c r="W1585">
        <v>3</v>
      </c>
      <c r="X1585">
        <v>1</v>
      </c>
      <c r="Y1585">
        <v>4</v>
      </c>
      <c r="Z1585">
        <v>1</v>
      </c>
      <c r="AA1585">
        <v>3</v>
      </c>
      <c r="AB1585">
        <v>2</v>
      </c>
      <c r="AC1585">
        <v>3</v>
      </c>
      <c r="AD1585">
        <v>3</v>
      </c>
      <c r="AE1585">
        <v>1</v>
      </c>
      <c r="AF1585">
        <v>3</v>
      </c>
      <c r="AG1585">
        <v>1</v>
      </c>
      <c r="BG1585">
        <v>15641</v>
      </c>
    </row>
    <row r="1586" spans="1:69" x14ac:dyDescent="0.2">
      <c r="F1586">
        <v>33</v>
      </c>
      <c r="G1586">
        <v>45</v>
      </c>
      <c r="H1586">
        <v>22</v>
      </c>
      <c r="I1586">
        <v>23</v>
      </c>
      <c r="M1586" t="s">
        <v>84</v>
      </c>
      <c r="N1586">
        <v>4</v>
      </c>
      <c r="O1586">
        <v>1</v>
      </c>
      <c r="P1586">
        <v>3</v>
      </c>
      <c r="Q1586">
        <v>1</v>
      </c>
      <c r="R1586">
        <v>3</v>
      </c>
      <c r="S1586">
        <v>1</v>
      </c>
      <c r="T1586">
        <v>1</v>
      </c>
      <c r="U1586">
        <v>1</v>
      </c>
      <c r="V1586">
        <v>4</v>
      </c>
      <c r="W1586">
        <v>3</v>
      </c>
      <c r="X1586">
        <v>1</v>
      </c>
      <c r="Y1586">
        <v>1</v>
      </c>
      <c r="Z1586">
        <v>1</v>
      </c>
      <c r="AA1586">
        <v>3</v>
      </c>
      <c r="AB1586">
        <v>1</v>
      </c>
      <c r="AC1586">
        <v>3</v>
      </c>
      <c r="AD1586">
        <v>3</v>
      </c>
      <c r="AE1586">
        <v>1</v>
      </c>
      <c r="AF1586">
        <v>3</v>
      </c>
      <c r="AG1586">
        <v>1</v>
      </c>
      <c r="BG1586">
        <v>11543</v>
      </c>
    </row>
    <row r="1587" spans="1:69" x14ac:dyDescent="0.2">
      <c r="F1587">
        <v>27</v>
      </c>
      <c r="G1587">
        <v>39</v>
      </c>
      <c r="H1587">
        <v>18</v>
      </c>
      <c r="I1587">
        <v>21</v>
      </c>
      <c r="BG1587">
        <v>12024</v>
      </c>
    </row>
    <row r="1588" spans="1:69" x14ac:dyDescent="0.2">
      <c r="F1588">
        <v>3</v>
      </c>
      <c r="G1588">
        <v>15</v>
      </c>
      <c r="H1588">
        <v>1</v>
      </c>
      <c r="I1588">
        <v>14</v>
      </c>
      <c r="BG1588">
        <v>22261</v>
      </c>
    </row>
    <row r="1589" spans="1:69" x14ac:dyDescent="0.2">
      <c r="F1589">
        <v>33</v>
      </c>
      <c r="G1589">
        <v>45</v>
      </c>
      <c r="H1589">
        <v>22</v>
      </c>
      <c r="I1589">
        <v>23</v>
      </c>
      <c r="BG1589">
        <v>7159</v>
      </c>
    </row>
    <row r="1590" spans="1:69" x14ac:dyDescent="0.2">
      <c r="F1590">
        <v>12</v>
      </c>
      <c r="G1590">
        <v>24</v>
      </c>
      <c r="H1590">
        <v>8</v>
      </c>
      <c r="I1590">
        <v>16</v>
      </c>
      <c r="BG1590">
        <v>17701</v>
      </c>
    </row>
    <row r="1591" spans="1:69" x14ac:dyDescent="0.2">
      <c r="F1591">
        <v>30</v>
      </c>
      <c r="G1591">
        <v>42</v>
      </c>
      <c r="H1591">
        <v>21</v>
      </c>
      <c r="I1591">
        <v>21</v>
      </c>
      <c r="BG1591">
        <v>14414</v>
      </c>
    </row>
    <row r="1592" spans="1:69" x14ac:dyDescent="0.2">
      <c r="A1592" t="s">
        <v>1374</v>
      </c>
      <c r="B1592" s="1" t="s">
        <v>1375</v>
      </c>
      <c r="C1592" t="s">
        <v>1374</v>
      </c>
      <c r="D1592" t="s">
        <v>79</v>
      </c>
      <c r="E1592">
        <v>12</v>
      </c>
      <c r="F1592">
        <v>12</v>
      </c>
      <c r="G1592">
        <v>24</v>
      </c>
      <c r="I1592">
        <v>24</v>
      </c>
      <c r="J1592" t="s">
        <v>1376</v>
      </c>
      <c r="K1592">
        <v>8</v>
      </c>
      <c r="L1592">
        <v>-4</v>
      </c>
      <c r="M1592" t="s">
        <v>80</v>
      </c>
      <c r="AR1592">
        <v>2</v>
      </c>
      <c r="AS1592">
        <v>2</v>
      </c>
      <c r="AT1592">
        <v>0</v>
      </c>
      <c r="AU1592">
        <v>3</v>
      </c>
      <c r="AV1592">
        <v>3</v>
      </c>
      <c r="AW1592">
        <v>0</v>
      </c>
      <c r="AX1592">
        <v>0</v>
      </c>
      <c r="AY1592">
        <v>1</v>
      </c>
      <c r="AZ1592">
        <v>3</v>
      </c>
      <c r="BA1592">
        <v>4</v>
      </c>
      <c r="BB1592">
        <v>61680</v>
      </c>
      <c r="BC1592">
        <v>35154</v>
      </c>
      <c r="BD1592">
        <v>18183</v>
      </c>
      <c r="BE1592">
        <v>23890</v>
      </c>
      <c r="BF1592">
        <v>12396</v>
      </c>
      <c r="BH1592">
        <v>12250</v>
      </c>
      <c r="BI1592">
        <v>6358</v>
      </c>
      <c r="BJ1592">
        <v>1861</v>
      </c>
      <c r="BK1592">
        <v>3727</v>
      </c>
      <c r="BL1592">
        <v>3428</v>
      </c>
      <c r="BM1592">
        <v>4981</v>
      </c>
      <c r="BN1592">
        <v>1636</v>
      </c>
      <c r="BO1592">
        <v>1305</v>
      </c>
      <c r="BP1592">
        <v>1884</v>
      </c>
      <c r="BQ1592">
        <v>1526</v>
      </c>
    </row>
    <row r="1593" spans="1:69" x14ac:dyDescent="0.2">
      <c r="F1593">
        <v>33</v>
      </c>
      <c r="G1593">
        <v>45</v>
      </c>
      <c r="I1593">
        <v>45</v>
      </c>
      <c r="M1593" t="s">
        <v>81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1</v>
      </c>
    </row>
    <row r="1594" spans="1:69" x14ac:dyDescent="0.2">
      <c r="F1594">
        <v>30</v>
      </c>
      <c r="G1594">
        <v>42</v>
      </c>
      <c r="I1594">
        <v>42</v>
      </c>
      <c r="M1594" t="s">
        <v>82</v>
      </c>
      <c r="AH1594">
        <v>1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</row>
    <row r="1595" spans="1:69" x14ac:dyDescent="0.2">
      <c r="F1595">
        <v>27</v>
      </c>
      <c r="G1595">
        <v>39</v>
      </c>
      <c r="I1595">
        <v>39</v>
      </c>
      <c r="M1595" t="s">
        <v>83</v>
      </c>
      <c r="N1595">
        <v>4</v>
      </c>
      <c r="O1595">
        <v>1</v>
      </c>
      <c r="P1595">
        <v>1</v>
      </c>
      <c r="Q1595">
        <v>1</v>
      </c>
      <c r="R1595">
        <v>3</v>
      </c>
      <c r="S1595">
        <v>1</v>
      </c>
      <c r="T1595">
        <v>1</v>
      </c>
      <c r="U1595">
        <v>1</v>
      </c>
      <c r="V1595">
        <v>2</v>
      </c>
      <c r="W1595">
        <v>3</v>
      </c>
      <c r="X1595">
        <v>1</v>
      </c>
      <c r="Y1595">
        <v>4</v>
      </c>
      <c r="Z1595">
        <v>1</v>
      </c>
      <c r="AA1595">
        <v>1</v>
      </c>
      <c r="AB1595">
        <v>1</v>
      </c>
      <c r="AC1595">
        <v>2</v>
      </c>
      <c r="AD1595">
        <v>4</v>
      </c>
      <c r="AE1595">
        <v>1</v>
      </c>
      <c r="AF1595">
        <v>3</v>
      </c>
      <c r="AG1595">
        <v>1</v>
      </c>
    </row>
    <row r="1596" spans="1:69" x14ac:dyDescent="0.2">
      <c r="F1596">
        <v>3</v>
      </c>
      <c r="G1596">
        <v>15</v>
      </c>
      <c r="I1596">
        <v>15</v>
      </c>
      <c r="M1596" t="s">
        <v>84</v>
      </c>
      <c r="N1596">
        <v>3</v>
      </c>
      <c r="O1596">
        <v>1</v>
      </c>
      <c r="P1596">
        <v>1</v>
      </c>
      <c r="Q1596">
        <v>1</v>
      </c>
      <c r="R1596">
        <v>3</v>
      </c>
      <c r="S1596">
        <v>1</v>
      </c>
      <c r="T1596">
        <v>1</v>
      </c>
      <c r="U1596">
        <v>1</v>
      </c>
      <c r="V1596">
        <v>1</v>
      </c>
      <c r="W1596">
        <v>3</v>
      </c>
      <c r="X1596">
        <v>1</v>
      </c>
      <c r="Y1596">
        <v>3</v>
      </c>
      <c r="Z1596">
        <v>1</v>
      </c>
      <c r="AA1596">
        <v>1</v>
      </c>
      <c r="AB1596">
        <v>1</v>
      </c>
      <c r="AC1596">
        <v>3</v>
      </c>
      <c r="AD1596">
        <v>4</v>
      </c>
      <c r="AE1596">
        <v>1</v>
      </c>
      <c r="AF1596">
        <v>4</v>
      </c>
      <c r="AG1596">
        <v>1</v>
      </c>
    </row>
    <row r="1597" spans="1:69" x14ac:dyDescent="0.2">
      <c r="F1597">
        <v>33</v>
      </c>
      <c r="G1597">
        <v>45</v>
      </c>
      <c r="I1597">
        <v>45</v>
      </c>
    </row>
    <row r="1598" spans="1:69" x14ac:dyDescent="0.2">
      <c r="F1598">
        <v>24</v>
      </c>
      <c r="G1598">
        <v>36</v>
      </c>
      <c r="I1598">
        <v>36</v>
      </c>
    </row>
    <row r="1599" spans="1:69" x14ac:dyDescent="0.2">
      <c r="F1599">
        <v>9</v>
      </c>
      <c r="G1599">
        <v>21</v>
      </c>
      <c r="I1599">
        <v>21</v>
      </c>
    </row>
    <row r="1600" spans="1:69" x14ac:dyDescent="0.2">
      <c r="F1600">
        <v>36</v>
      </c>
      <c r="G1600">
        <v>48</v>
      </c>
      <c r="I1600">
        <v>48</v>
      </c>
    </row>
    <row r="1601" spans="1:69" x14ac:dyDescent="0.2">
      <c r="F1601">
        <v>33</v>
      </c>
      <c r="G1601">
        <v>45</v>
      </c>
      <c r="I1601">
        <v>45</v>
      </c>
    </row>
    <row r="1602" spans="1:69" x14ac:dyDescent="0.2">
      <c r="A1602" t="s">
        <v>1377</v>
      </c>
      <c r="B1602" s="1" t="s">
        <v>1378</v>
      </c>
      <c r="C1602" t="s">
        <v>1377</v>
      </c>
      <c r="D1602" t="s">
        <v>89</v>
      </c>
      <c r="E1602">
        <v>4</v>
      </c>
      <c r="F1602">
        <v>33</v>
      </c>
      <c r="G1602">
        <v>45</v>
      </c>
      <c r="H1602">
        <v>20</v>
      </c>
      <c r="I1602">
        <v>25</v>
      </c>
      <c r="J1602" t="s">
        <v>1379</v>
      </c>
      <c r="K1602">
        <v>8</v>
      </c>
      <c r="L1602">
        <v>4</v>
      </c>
      <c r="M1602" t="s">
        <v>80</v>
      </c>
      <c r="AR1602">
        <v>5</v>
      </c>
      <c r="AS1602">
        <v>4</v>
      </c>
      <c r="AT1602">
        <v>0</v>
      </c>
      <c r="AU1602">
        <v>3</v>
      </c>
      <c r="AV1602">
        <v>4</v>
      </c>
      <c r="AW1602">
        <v>2</v>
      </c>
      <c r="AX1602">
        <v>4</v>
      </c>
      <c r="AY1602">
        <v>2</v>
      </c>
      <c r="AZ1602">
        <v>4</v>
      </c>
      <c r="BA1602">
        <v>5</v>
      </c>
      <c r="BB1602">
        <v>29273</v>
      </c>
      <c r="BC1602">
        <v>63132</v>
      </c>
      <c r="BD1602">
        <v>13999</v>
      </c>
      <c r="BE1602">
        <v>26015</v>
      </c>
      <c r="BF1602">
        <v>12335</v>
      </c>
      <c r="BG1602">
        <v>45985</v>
      </c>
    </row>
    <row r="1603" spans="1:69" x14ac:dyDescent="0.2">
      <c r="F1603">
        <v>30</v>
      </c>
      <c r="G1603">
        <v>42</v>
      </c>
      <c r="H1603">
        <v>20</v>
      </c>
      <c r="I1603">
        <v>22</v>
      </c>
      <c r="M1603" t="s">
        <v>81</v>
      </c>
      <c r="AH1603">
        <v>2</v>
      </c>
      <c r="AI1603">
        <v>1</v>
      </c>
      <c r="AJ1603">
        <v>1</v>
      </c>
      <c r="AK1603">
        <v>1</v>
      </c>
      <c r="AL1603">
        <v>2</v>
      </c>
      <c r="AM1603">
        <v>1</v>
      </c>
      <c r="AN1603">
        <v>1</v>
      </c>
      <c r="AO1603">
        <v>1</v>
      </c>
      <c r="AP1603">
        <v>2</v>
      </c>
      <c r="AQ1603">
        <v>1</v>
      </c>
      <c r="BG1603">
        <v>22476</v>
      </c>
    </row>
    <row r="1604" spans="1:69" x14ac:dyDescent="0.2">
      <c r="F1604">
        <v>12</v>
      </c>
      <c r="G1604">
        <v>24</v>
      </c>
      <c r="H1604">
        <v>8</v>
      </c>
      <c r="I1604">
        <v>16</v>
      </c>
      <c r="M1604" t="s">
        <v>82</v>
      </c>
      <c r="AH1604">
        <v>1</v>
      </c>
      <c r="AI1604">
        <v>2</v>
      </c>
      <c r="AJ1604">
        <v>1</v>
      </c>
      <c r="AK1604">
        <v>1</v>
      </c>
      <c r="AL1604">
        <v>2</v>
      </c>
      <c r="AM1604">
        <v>1</v>
      </c>
      <c r="AN1604">
        <v>1</v>
      </c>
      <c r="AO1604">
        <v>1</v>
      </c>
      <c r="AP1604">
        <v>2</v>
      </c>
      <c r="AQ1604">
        <v>1</v>
      </c>
      <c r="BG1604">
        <v>15685</v>
      </c>
    </row>
    <row r="1605" spans="1:69" x14ac:dyDescent="0.2">
      <c r="F1605">
        <v>3</v>
      </c>
      <c r="G1605">
        <v>15</v>
      </c>
      <c r="H1605">
        <v>1</v>
      </c>
      <c r="I1605">
        <v>14</v>
      </c>
      <c r="M1605" t="s">
        <v>83</v>
      </c>
      <c r="N1605">
        <v>3</v>
      </c>
      <c r="O1605">
        <v>2</v>
      </c>
      <c r="P1605">
        <v>4</v>
      </c>
      <c r="Q1605">
        <v>1</v>
      </c>
      <c r="R1605">
        <v>3</v>
      </c>
      <c r="S1605">
        <v>1</v>
      </c>
      <c r="T1605">
        <v>1</v>
      </c>
      <c r="U1605">
        <v>1</v>
      </c>
      <c r="V1605">
        <v>4</v>
      </c>
      <c r="W1605">
        <v>3</v>
      </c>
      <c r="X1605">
        <v>2</v>
      </c>
      <c r="Y1605">
        <v>4</v>
      </c>
      <c r="Z1605">
        <v>1</v>
      </c>
      <c r="AA1605">
        <v>3</v>
      </c>
      <c r="AB1605">
        <v>3</v>
      </c>
      <c r="AC1605">
        <v>2</v>
      </c>
      <c r="AD1605">
        <v>4</v>
      </c>
      <c r="AE1605">
        <v>1</v>
      </c>
      <c r="AF1605">
        <v>4</v>
      </c>
      <c r="AG1605">
        <v>1</v>
      </c>
      <c r="BG1605">
        <v>21998</v>
      </c>
    </row>
    <row r="1606" spans="1:69" x14ac:dyDescent="0.2">
      <c r="F1606">
        <v>27</v>
      </c>
      <c r="G1606">
        <v>39</v>
      </c>
      <c r="H1606">
        <v>12</v>
      </c>
      <c r="I1606">
        <v>27</v>
      </c>
      <c r="M1606" t="s">
        <v>84</v>
      </c>
      <c r="N1606">
        <v>4</v>
      </c>
      <c r="O1606">
        <v>1</v>
      </c>
      <c r="P1606">
        <v>4</v>
      </c>
      <c r="Q1606">
        <v>1</v>
      </c>
      <c r="R1606">
        <v>3</v>
      </c>
      <c r="S1606">
        <v>1</v>
      </c>
      <c r="T1606">
        <v>1</v>
      </c>
      <c r="U1606">
        <v>1</v>
      </c>
      <c r="V1606">
        <v>4</v>
      </c>
      <c r="W1606">
        <v>3</v>
      </c>
      <c r="X1606">
        <v>2</v>
      </c>
      <c r="Y1606">
        <v>4</v>
      </c>
      <c r="Z1606">
        <v>1</v>
      </c>
      <c r="AA1606">
        <v>3</v>
      </c>
      <c r="AB1606">
        <v>1</v>
      </c>
      <c r="AC1606">
        <v>3</v>
      </c>
      <c r="AD1606">
        <v>4</v>
      </c>
      <c r="AE1606">
        <v>1</v>
      </c>
      <c r="AF1606">
        <v>4</v>
      </c>
      <c r="AG1606">
        <v>2</v>
      </c>
      <c r="BG1606">
        <v>16429</v>
      </c>
    </row>
    <row r="1607" spans="1:69" x14ac:dyDescent="0.2">
      <c r="F1607">
        <v>33</v>
      </c>
      <c r="G1607">
        <v>45</v>
      </c>
      <c r="H1607">
        <v>18</v>
      </c>
      <c r="I1607">
        <v>27</v>
      </c>
      <c r="BG1607">
        <v>18486</v>
      </c>
    </row>
    <row r="1608" spans="1:69" x14ac:dyDescent="0.2">
      <c r="F1608">
        <v>36</v>
      </c>
      <c r="G1608">
        <v>48</v>
      </c>
      <c r="H1608">
        <v>22</v>
      </c>
      <c r="I1608">
        <v>26</v>
      </c>
      <c r="BG1608">
        <v>16275</v>
      </c>
    </row>
    <row r="1609" spans="1:69" x14ac:dyDescent="0.2">
      <c r="F1609">
        <v>33</v>
      </c>
      <c r="G1609">
        <v>45</v>
      </c>
      <c r="H1609">
        <v>18</v>
      </c>
      <c r="I1609">
        <v>27</v>
      </c>
      <c r="BG1609">
        <v>21049</v>
      </c>
    </row>
    <row r="1610" spans="1:69" x14ac:dyDescent="0.2">
      <c r="F1610">
        <v>24</v>
      </c>
      <c r="G1610">
        <v>36</v>
      </c>
      <c r="H1610">
        <v>6</v>
      </c>
      <c r="I1610">
        <v>30</v>
      </c>
      <c r="BG1610">
        <v>10014</v>
      </c>
    </row>
    <row r="1611" spans="1:69" x14ac:dyDescent="0.2">
      <c r="F1611">
        <v>9</v>
      </c>
      <c r="G1611">
        <v>21</v>
      </c>
      <c r="H1611">
        <v>0</v>
      </c>
      <c r="I1611">
        <v>21</v>
      </c>
      <c r="BG1611">
        <v>3167</v>
      </c>
    </row>
    <row r="1612" spans="1:69" x14ac:dyDescent="0.2">
      <c r="A1612" t="s">
        <v>1380</v>
      </c>
      <c r="B1612" s="1" t="s">
        <v>1381</v>
      </c>
      <c r="C1612" t="s">
        <v>1380</v>
      </c>
      <c r="D1612" t="s">
        <v>79</v>
      </c>
      <c r="E1612">
        <v>8</v>
      </c>
      <c r="F1612">
        <v>36</v>
      </c>
      <c r="G1612">
        <v>48</v>
      </c>
      <c r="I1612">
        <v>48</v>
      </c>
      <c r="J1612" t="s">
        <v>1376</v>
      </c>
      <c r="K1612">
        <v>8</v>
      </c>
      <c r="L1612">
        <v>0</v>
      </c>
      <c r="M1612" t="s">
        <v>80</v>
      </c>
      <c r="AR1612">
        <v>2</v>
      </c>
      <c r="AS1612">
        <v>2</v>
      </c>
      <c r="AT1612">
        <v>2</v>
      </c>
      <c r="AU1612">
        <v>2</v>
      </c>
      <c r="AV1612">
        <v>2</v>
      </c>
      <c r="AW1612">
        <v>-1</v>
      </c>
      <c r="AX1612">
        <v>1</v>
      </c>
      <c r="AY1612">
        <v>1</v>
      </c>
      <c r="AZ1612">
        <v>2</v>
      </c>
      <c r="BA1612">
        <v>2</v>
      </c>
      <c r="BB1612">
        <v>20080</v>
      </c>
      <c r="BC1612">
        <v>23157</v>
      </c>
      <c r="BD1612">
        <v>20396</v>
      </c>
      <c r="BE1612">
        <v>16745</v>
      </c>
      <c r="BF1612">
        <v>13144</v>
      </c>
      <c r="BH1612">
        <v>4634</v>
      </c>
      <c r="BI1612">
        <v>1584</v>
      </c>
      <c r="BJ1612">
        <v>2944</v>
      </c>
      <c r="BK1612">
        <v>1294</v>
      </c>
      <c r="BL1612">
        <v>1177</v>
      </c>
      <c r="BM1612">
        <v>721</v>
      </c>
      <c r="BN1612">
        <v>852</v>
      </c>
      <c r="BO1612">
        <v>1159</v>
      </c>
      <c r="BP1612">
        <v>888</v>
      </c>
      <c r="BQ1612">
        <v>1258</v>
      </c>
    </row>
    <row r="1613" spans="1:69" x14ac:dyDescent="0.2">
      <c r="F1613">
        <v>33</v>
      </c>
      <c r="G1613">
        <v>45</v>
      </c>
      <c r="I1613">
        <v>45</v>
      </c>
      <c r="M1613" t="s">
        <v>81</v>
      </c>
      <c r="AH1613">
        <v>3</v>
      </c>
      <c r="AI1613">
        <v>3</v>
      </c>
      <c r="AJ1613">
        <v>1</v>
      </c>
      <c r="AK1613">
        <v>1</v>
      </c>
      <c r="AL1613">
        <v>2</v>
      </c>
      <c r="AM1613">
        <v>1</v>
      </c>
      <c r="AN1613">
        <v>2</v>
      </c>
      <c r="AO1613">
        <v>2</v>
      </c>
      <c r="AP1613">
        <v>3</v>
      </c>
      <c r="AQ1613">
        <v>2</v>
      </c>
    </row>
    <row r="1614" spans="1:69" x14ac:dyDescent="0.2">
      <c r="F1614">
        <v>24</v>
      </c>
      <c r="G1614">
        <v>36</v>
      </c>
      <c r="I1614">
        <v>36</v>
      </c>
      <c r="M1614" t="s">
        <v>82</v>
      </c>
      <c r="AH1614">
        <v>3</v>
      </c>
      <c r="AI1614">
        <v>3</v>
      </c>
      <c r="AJ1614">
        <v>1</v>
      </c>
      <c r="AK1614">
        <v>1</v>
      </c>
      <c r="AL1614">
        <v>3</v>
      </c>
      <c r="AM1614">
        <v>1</v>
      </c>
      <c r="AN1614">
        <v>1</v>
      </c>
      <c r="AO1614">
        <v>2</v>
      </c>
      <c r="AP1614">
        <v>3</v>
      </c>
      <c r="AQ1614">
        <v>2</v>
      </c>
    </row>
    <row r="1615" spans="1:69" x14ac:dyDescent="0.2">
      <c r="F1615">
        <v>9</v>
      </c>
      <c r="G1615">
        <v>21</v>
      </c>
      <c r="I1615">
        <v>21</v>
      </c>
      <c r="M1615" t="s">
        <v>83</v>
      </c>
      <c r="N1615">
        <v>2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2</v>
      </c>
      <c r="AC1615">
        <v>1</v>
      </c>
      <c r="AD1615">
        <v>3</v>
      </c>
      <c r="AE1615">
        <v>1</v>
      </c>
      <c r="AF1615">
        <v>1</v>
      </c>
      <c r="AG1615">
        <v>1</v>
      </c>
    </row>
    <row r="1616" spans="1:69" x14ac:dyDescent="0.2">
      <c r="F1616">
        <v>33</v>
      </c>
      <c r="G1616">
        <v>45</v>
      </c>
      <c r="I1616">
        <v>45</v>
      </c>
      <c r="M1616" t="s">
        <v>84</v>
      </c>
      <c r="N1616">
        <v>2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B1616">
        <v>2</v>
      </c>
      <c r="AC1616">
        <v>1</v>
      </c>
      <c r="AD1616">
        <v>2</v>
      </c>
      <c r="AE1616">
        <v>1</v>
      </c>
      <c r="AF1616">
        <v>1</v>
      </c>
      <c r="AG1616">
        <v>1</v>
      </c>
    </row>
    <row r="1617" spans="1:69" x14ac:dyDescent="0.2">
      <c r="F1617">
        <v>27</v>
      </c>
      <c r="G1617">
        <v>39</v>
      </c>
      <c r="I1617">
        <v>39</v>
      </c>
    </row>
    <row r="1618" spans="1:69" x14ac:dyDescent="0.2">
      <c r="F1618">
        <v>3</v>
      </c>
      <c r="G1618">
        <v>15</v>
      </c>
      <c r="I1618">
        <v>15</v>
      </c>
    </row>
    <row r="1619" spans="1:69" x14ac:dyDescent="0.2">
      <c r="F1619">
        <v>33</v>
      </c>
      <c r="G1619">
        <v>45</v>
      </c>
      <c r="I1619">
        <v>45</v>
      </c>
    </row>
    <row r="1620" spans="1:69" x14ac:dyDescent="0.2">
      <c r="F1620">
        <v>12</v>
      </c>
      <c r="G1620">
        <v>24</v>
      </c>
      <c r="I1620">
        <v>24</v>
      </c>
    </row>
    <row r="1621" spans="1:69" x14ac:dyDescent="0.2">
      <c r="F1621">
        <v>30</v>
      </c>
      <c r="G1621">
        <v>42</v>
      </c>
      <c r="I1621">
        <v>42</v>
      </c>
    </row>
    <row r="1622" spans="1:69" x14ac:dyDescent="0.2">
      <c r="A1622" t="s">
        <v>1382</v>
      </c>
      <c r="B1622" s="1" t="s">
        <v>1383</v>
      </c>
      <c r="C1622" t="s">
        <v>1382</v>
      </c>
      <c r="D1622" t="s">
        <v>79</v>
      </c>
      <c r="E1622">
        <v>2</v>
      </c>
      <c r="F1622">
        <v>36</v>
      </c>
      <c r="G1622">
        <v>48</v>
      </c>
      <c r="I1622">
        <v>48</v>
      </c>
      <c r="J1622" t="s">
        <v>1376</v>
      </c>
      <c r="K1622">
        <v>8</v>
      </c>
      <c r="L1622">
        <v>6</v>
      </c>
      <c r="M1622" t="s">
        <v>80</v>
      </c>
      <c r="AR1622">
        <v>4</v>
      </c>
      <c r="AS1622">
        <v>0</v>
      </c>
      <c r="AT1622">
        <v>0</v>
      </c>
      <c r="AU1622">
        <v>3</v>
      </c>
      <c r="AV1622">
        <v>3</v>
      </c>
      <c r="AW1622">
        <v>0</v>
      </c>
      <c r="AX1622">
        <v>0</v>
      </c>
      <c r="AY1622">
        <v>4</v>
      </c>
      <c r="AZ1622">
        <v>4</v>
      </c>
      <c r="BA1622">
        <v>4</v>
      </c>
      <c r="BB1622">
        <v>44017</v>
      </c>
      <c r="BC1622">
        <v>80337</v>
      </c>
      <c r="BD1622">
        <v>33455</v>
      </c>
      <c r="BE1622">
        <v>47169</v>
      </c>
      <c r="BF1622">
        <v>25290</v>
      </c>
      <c r="BH1622">
        <v>23146</v>
      </c>
      <c r="BI1622">
        <v>6211</v>
      </c>
      <c r="BJ1622">
        <v>4664</v>
      </c>
      <c r="BK1622">
        <v>3962</v>
      </c>
      <c r="BL1622">
        <v>2018</v>
      </c>
      <c r="BM1622">
        <v>3811</v>
      </c>
      <c r="BN1622">
        <v>6250</v>
      </c>
      <c r="BO1622">
        <v>1798</v>
      </c>
      <c r="BP1622">
        <v>2661</v>
      </c>
      <c r="BQ1622">
        <v>3797</v>
      </c>
    </row>
    <row r="1623" spans="1:69" x14ac:dyDescent="0.2">
      <c r="F1623">
        <v>33</v>
      </c>
      <c r="G1623">
        <v>45</v>
      </c>
      <c r="I1623">
        <v>45</v>
      </c>
      <c r="M1623" t="s">
        <v>81</v>
      </c>
      <c r="AH1623">
        <v>1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  <c r="AO1623">
        <v>1</v>
      </c>
      <c r="AP1623">
        <v>1</v>
      </c>
      <c r="AQ1623">
        <v>1</v>
      </c>
    </row>
    <row r="1624" spans="1:69" x14ac:dyDescent="0.2">
      <c r="F1624">
        <v>24</v>
      </c>
      <c r="G1624">
        <v>36</v>
      </c>
      <c r="I1624">
        <v>36</v>
      </c>
      <c r="M1624" t="s">
        <v>82</v>
      </c>
      <c r="AH1624">
        <v>1</v>
      </c>
      <c r="AI1624">
        <v>1</v>
      </c>
      <c r="AJ1624">
        <v>1</v>
      </c>
      <c r="AK1624">
        <v>1</v>
      </c>
      <c r="AL1624">
        <v>2</v>
      </c>
      <c r="AM1624">
        <v>1</v>
      </c>
      <c r="AN1624">
        <v>1</v>
      </c>
      <c r="AO1624">
        <v>2</v>
      </c>
      <c r="AP1624">
        <v>1</v>
      </c>
      <c r="AQ1624">
        <v>1</v>
      </c>
    </row>
    <row r="1625" spans="1:69" x14ac:dyDescent="0.2">
      <c r="F1625">
        <v>9</v>
      </c>
      <c r="G1625">
        <v>21</v>
      </c>
      <c r="I1625">
        <v>21</v>
      </c>
      <c r="M1625" t="s">
        <v>83</v>
      </c>
      <c r="N1625">
        <v>4</v>
      </c>
      <c r="O1625">
        <v>1</v>
      </c>
      <c r="P1625">
        <v>2</v>
      </c>
      <c r="Q1625">
        <v>1</v>
      </c>
      <c r="R1625">
        <v>3</v>
      </c>
      <c r="S1625">
        <v>1</v>
      </c>
      <c r="T1625">
        <v>1</v>
      </c>
      <c r="U1625">
        <v>1</v>
      </c>
      <c r="V1625">
        <v>3</v>
      </c>
      <c r="W1625">
        <v>2</v>
      </c>
      <c r="X1625">
        <v>1</v>
      </c>
      <c r="Y1625">
        <v>3</v>
      </c>
      <c r="Z1625">
        <v>1</v>
      </c>
      <c r="AA1625">
        <v>1</v>
      </c>
      <c r="AB1625">
        <v>1</v>
      </c>
      <c r="AC1625">
        <v>2</v>
      </c>
      <c r="AD1625">
        <v>3</v>
      </c>
      <c r="AE1625">
        <v>1</v>
      </c>
      <c r="AF1625">
        <v>2</v>
      </c>
      <c r="AG1625">
        <v>1</v>
      </c>
    </row>
    <row r="1626" spans="1:69" x14ac:dyDescent="0.2">
      <c r="F1626">
        <v>33</v>
      </c>
      <c r="G1626">
        <v>45</v>
      </c>
      <c r="I1626">
        <v>45</v>
      </c>
      <c r="M1626" t="s">
        <v>84</v>
      </c>
      <c r="N1626">
        <v>5</v>
      </c>
      <c r="O1626">
        <v>1</v>
      </c>
      <c r="P1626">
        <v>2</v>
      </c>
      <c r="Q1626">
        <v>1</v>
      </c>
      <c r="R1626">
        <v>2</v>
      </c>
      <c r="S1626">
        <v>1</v>
      </c>
      <c r="T1626">
        <v>1</v>
      </c>
      <c r="U1626">
        <v>1</v>
      </c>
      <c r="V1626">
        <v>3</v>
      </c>
      <c r="W1626">
        <v>2</v>
      </c>
      <c r="X1626">
        <v>2</v>
      </c>
      <c r="Y1626">
        <v>3</v>
      </c>
      <c r="Z1626">
        <v>1</v>
      </c>
      <c r="AA1626">
        <v>1</v>
      </c>
      <c r="AB1626">
        <v>1</v>
      </c>
      <c r="AC1626">
        <v>1</v>
      </c>
      <c r="AD1626">
        <v>4</v>
      </c>
      <c r="AE1626">
        <v>1</v>
      </c>
      <c r="AF1626">
        <v>3</v>
      </c>
      <c r="AG1626">
        <v>1</v>
      </c>
    </row>
    <row r="1627" spans="1:69" x14ac:dyDescent="0.2">
      <c r="F1627">
        <v>27</v>
      </c>
      <c r="G1627">
        <v>39</v>
      </c>
      <c r="I1627">
        <v>39</v>
      </c>
    </row>
    <row r="1628" spans="1:69" x14ac:dyDescent="0.2">
      <c r="F1628">
        <v>3</v>
      </c>
      <c r="G1628">
        <v>15</v>
      </c>
      <c r="I1628">
        <v>15</v>
      </c>
    </row>
    <row r="1629" spans="1:69" x14ac:dyDescent="0.2">
      <c r="F1629">
        <v>33</v>
      </c>
      <c r="G1629">
        <v>45</v>
      </c>
      <c r="I1629">
        <v>45</v>
      </c>
    </row>
    <row r="1630" spans="1:69" x14ac:dyDescent="0.2">
      <c r="F1630">
        <v>12</v>
      </c>
      <c r="G1630">
        <v>24</v>
      </c>
      <c r="I1630">
        <v>24</v>
      </c>
    </row>
    <row r="1631" spans="1:69" x14ac:dyDescent="0.2">
      <c r="F1631">
        <v>30</v>
      </c>
      <c r="G1631">
        <v>42</v>
      </c>
      <c r="I1631">
        <v>42</v>
      </c>
    </row>
    <row r="1632" spans="1:69" x14ac:dyDescent="0.2">
      <c r="A1632" t="s">
        <v>1384</v>
      </c>
      <c r="B1632" s="1" t="s">
        <v>1385</v>
      </c>
      <c r="C1632" t="s">
        <v>1384</v>
      </c>
      <c r="D1632" t="s">
        <v>89</v>
      </c>
      <c r="E1632">
        <v>12</v>
      </c>
      <c r="F1632">
        <v>12</v>
      </c>
      <c r="G1632">
        <v>24</v>
      </c>
      <c r="H1632">
        <v>6</v>
      </c>
      <c r="I1632">
        <v>18</v>
      </c>
      <c r="J1632" t="s">
        <v>1386</v>
      </c>
      <c r="K1632">
        <v>8</v>
      </c>
      <c r="L1632">
        <v>-4</v>
      </c>
      <c r="M1632" t="s">
        <v>80</v>
      </c>
      <c r="AR1632">
        <v>5</v>
      </c>
      <c r="AS1632">
        <v>2</v>
      </c>
      <c r="AT1632">
        <v>2</v>
      </c>
      <c r="AU1632">
        <v>2</v>
      </c>
      <c r="AV1632">
        <v>3</v>
      </c>
      <c r="AW1632">
        <v>1</v>
      </c>
      <c r="AX1632">
        <v>3</v>
      </c>
      <c r="AY1632">
        <v>2</v>
      </c>
      <c r="AZ1632">
        <v>3</v>
      </c>
      <c r="BA1632">
        <v>5</v>
      </c>
      <c r="BB1632">
        <v>28546</v>
      </c>
      <c r="BC1632">
        <v>38294</v>
      </c>
      <c r="BD1632">
        <v>23358</v>
      </c>
      <c r="BE1632">
        <v>22299</v>
      </c>
      <c r="BF1632">
        <v>16746</v>
      </c>
      <c r="BG1632">
        <v>12903</v>
      </c>
    </row>
    <row r="1633" spans="1:59" x14ac:dyDescent="0.2">
      <c r="F1633">
        <v>33</v>
      </c>
      <c r="G1633">
        <v>45</v>
      </c>
      <c r="H1633">
        <v>17</v>
      </c>
      <c r="I1633">
        <v>28</v>
      </c>
      <c r="M1633" t="s">
        <v>81</v>
      </c>
      <c r="AH1633">
        <v>2</v>
      </c>
      <c r="AI1633">
        <v>2</v>
      </c>
      <c r="AJ1633">
        <v>1</v>
      </c>
      <c r="AK1633">
        <v>2</v>
      </c>
      <c r="AL1633">
        <v>1</v>
      </c>
      <c r="AM1633">
        <v>2</v>
      </c>
      <c r="AN1633">
        <v>2</v>
      </c>
      <c r="AO1633">
        <v>1</v>
      </c>
      <c r="AP1633">
        <v>1</v>
      </c>
      <c r="AQ1633">
        <v>1</v>
      </c>
      <c r="BG1633">
        <v>18621</v>
      </c>
    </row>
    <row r="1634" spans="1:59" x14ac:dyDescent="0.2">
      <c r="F1634">
        <v>30</v>
      </c>
      <c r="G1634">
        <v>42</v>
      </c>
      <c r="H1634">
        <v>15</v>
      </c>
      <c r="I1634">
        <v>27</v>
      </c>
      <c r="M1634" t="s">
        <v>82</v>
      </c>
      <c r="AH1634">
        <v>3</v>
      </c>
      <c r="AI1634">
        <v>2</v>
      </c>
      <c r="AJ1634">
        <v>2</v>
      </c>
      <c r="AK1634">
        <v>1</v>
      </c>
      <c r="AL1634">
        <v>3</v>
      </c>
      <c r="AM1634">
        <v>1</v>
      </c>
      <c r="AN1634">
        <v>2</v>
      </c>
      <c r="AO1634">
        <v>1</v>
      </c>
      <c r="AP1634">
        <v>4</v>
      </c>
      <c r="AQ1634">
        <v>1</v>
      </c>
      <c r="BG1634">
        <v>5584</v>
      </c>
    </row>
    <row r="1635" spans="1:59" x14ac:dyDescent="0.2">
      <c r="F1635">
        <v>27</v>
      </c>
      <c r="G1635">
        <v>39</v>
      </c>
      <c r="H1635">
        <v>9</v>
      </c>
      <c r="I1635">
        <v>30</v>
      </c>
      <c r="M1635" t="s">
        <v>83</v>
      </c>
      <c r="N1635">
        <v>1</v>
      </c>
      <c r="O1635">
        <v>1</v>
      </c>
      <c r="P1635">
        <v>2</v>
      </c>
      <c r="Q1635">
        <v>1</v>
      </c>
      <c r="R1635">
        <v>2</v>
      </c>
      <c r="S1635">
        <v>1</v>
      </c>
      <c r="T1635">
        <v>1</v>
      </c>
      <c r="U1635">
        <v>1</v>
      </c>
      <c r="V1635">
        <v>2</v>
      </c>
      <c r="W1635">
        <v>2</v>
      </c>
      <c r="X1635">
        <v>1</v>
      </c>
      <c r="Y1635">
        <v>1</v>
      </c>
      <c r="Z1635">
        <v>1</v>
      </c>
      <c r="AA1635">
        <v>1</v>
      </c>
      <c r="AB1635">
        <v>2</v>
      </c>
      <c r="AC1635">
        <v>2</v>
      </c>
      <c r="AD1635">
        <v>2</v>
      </c>
      <c r="AE1635">
        <v>3</v>
      </c>
      <c r="AF1635">
        <v>2</v>
      </c>
      <c r="AG1635">
        <v>1</v>
      </c>
      <c r="BG1635">
        <v>21874</v>
      </c>
    </row>
    <row r="1636" spans="1:59" x14ac:dyDescent="0.2">
      <c r="F1636">
        <v>3</v>
      </c>
      <c r="G1636">
        <v>15</v>
      </c>
      <c r="H1636">
        <v>0</v>
      </c>
      <c r="I1636">
        <v>15</v>
      </c>
      <c r="M1636" t="s">
        <v>84</v>
      </c>
      <c r="N1636">
        <v>4</v>
      </c>
      <c r="O1636">
        <v>1</v>
      </c>
      <c r="P1636">
        <v>3</v>
      </c>
      <c r="Q1636">
        <v>1</v>
      </c>
      <c r="R1636">
        <v>1</v>
      </c>
      <c r="S1636">
        <v>2</v>
      </c>
      <c r="T1636">
        <v>1</v>
      </c>
      <c r="U1636">
        <v>1</v>
      </c>
      <c r="V1636">
        <v>3</v>
      </c>
      <c r="W1636">
        <v>1</v>
      </c>
      <c r="X1636">
        <v>1</v>
      </c>
      <c r="Y1636">
        <v>1</v>
      </c>
      <c r="Z1636">
        <v>1</v>
      </c>
      <c r="AA1636">
        <v>1</v>
      </c>
      <c r="AB1636">
        <v>1</v>
      </c>
      <c r="AC1636">
        <v>2</v>
      </c>
      <c r="AD1636">
        <v>2</v>
      </c>
      <c r="AE1636">
        <v>3</v>
      </c>
      <c r="AF1636">
        <v>1</v>
      </c>
      <c r="AG1636">
        <v>1</v>
      </c>
      <c r="BG1636">
        <v>7186</v>
      </c>
    </row>
    <row r="1637" spans="1:59" x14ac:dyDescent="0.2">
      <c r="F1637">
        <v>33</v>
      </c>
      <c r="G1637">
        <v>45</v>
      </c>
      <c r="H1637">
        <v>16</v>
      </c>
      <c r="I1637">
        <v>29</v>
      </c>
      <c r="BG1637">
        <v>12560</v>
      </c>
    </row>
    <row r="1638" spans="1:59" x14ac:dyDescent="0.2">
      <c r="F1638">
        <v>24</v>
      </c>
      <c r="G1638">
        <v>36</v>
      </c>
      <c r="H1638">
        <v>12</v>
      </c>
      <c r="I1638">
        <v>24</v>
      </c>
      <c r="BG1638">
        <v>6824</v>
      </c>
    </row>
    <row r="1639" spans="1:59" x14ac:dyDescent="0.2">
      <c r="F1639">
        <v>9</v>
      </c>
      <c r="G1639">
        <v>21</v>
      </c>
      <c r="H1639">
        <v>4</v>
      </c>
      <c r="I1639">
        <v>17</v>
      </c>
      <c r="BG1639">
        <v>3795</v>
      </c>
    </row>
    <row r="1640" spans="1:59" x14ac:dyDescent="0.2">
      <c r="F1640">
        <v>36</v>
      </c>
      <c r="G1640">
        <v>48</v>
      </c>
      <c r="H1640">
        <v>0</v>
      </c>
      <c r="I1640">
        <v>48</v>
      </c>
      <c r="BG1640">
        <v>6679</v>
      </c>
    </row>
    <row r="1641" spans="1:59" x14ac:dyDescent="0.2">
      <c r="F1641">
        <v>33</v>
      </c>
      <c r="G1641">
        <v>45</v>
      </c>
      <c r="H1641">
        <v>0</v>
      </c>
      <c r="I1641">
        <v>45</v>
      </c>
      <c r="BG1641">
        <v>4172</v>
      </c>
    </row>
    <row r="1642" spans="1:59" x14ac:dyDescent="0.2">
      <c r="A1642" t="s">
        <v>1387</v>
      </c>
      <c r="B1642" s="1" t="s">
        <v>1388</v>
      </c>
      <c r="C1642" t="s">
        <v>1387</v>
      </c>
      <c r="D1642" t="s">
        <v>89</v>
      </c>
      <c r="E1642">
        <v>4</v>
      </c>
      <c r="F1642">
        <v>12</v>
      </c>
      <c r="G1642">
        <v>24</v>
      </c>
      <c r="H1642">
        <v>4</v>
      </c>
      <c r="I1642">
        <v>20</v>
      </c>
      <c r="J1642" t="s">
        <v>1389</v>
      </c>
      <c r="K1642">
        <v>8</v>
      </c>
      <c r="L1642">
        <v>4</v>
      </c>
      <c r="M1642" t="s">
        <v>80</v>
      </c>
      <c r="AR1642">
        <v>3</v>
      </c>
      <c r="AS1642">
        <v>5</v>
      </c>
      <c r="AT1642">
        <v>1</v>
      </c>
      <c r="AU1642">
        <v>2</v>
      </c>
      <c r="AV1642">
        <v>4</v>
      </c>
      <c r="AW1642">
        <v>5</v>
      </c>
      <c r="AX1642">
        <v>5</v>
      </c>
      <c r="AY1642">
        <v>1</v>
      </c>
      <c r="AZ1642">
        <v>5</v>
      </c>
      <c r="BA1642">
        <v>3</v>
      </c>
      <c r="BB1642">
        <v>55043</v>
      </c>
      <c r="BC1642">
        <v>81935</v>
      </c>
      <c r="BD1642">
        <v>33531</v>
      </c>
      <c r="BE1642">
        <v>47636</v>
      </c>
      <c r="BF1642">
        <v>29020</v>
      </c>
      <c r="BG1642">
        <v>13687</v>
      </c>
    </row>
    <row r="1643" spans="1:59" x14ac:dyDescent="0.2">
      <c r="F1643">
        <v>33</v>
      </c>
      <c r="G1643">
        <v>45</v>
      </c>
      <c r="H1643">
        <v>5</v>
      </c>
      <c r="I1643">
        <v>40</v>
      </c>
      <c r="M1643" t="s">
        <v>81</v>
      </c>
      <c r="AH1643">
        <v>3</v>
      </c>
      <c r="AI1643">
        <v>3</v>
      </c>
      <c r="AJ1643">
        <v>1</v>
      </c>
      <c r="AK1643">
        <v>2</v>
      </c>
      <c r="AL1643">
        <v>3</v>
      </c>
      <c r="AM1643">
        <v>3</v>
      </c>
      <c r="AN1643">
        <v>2</v>
      </c>
      <c r="AO1643">
        <v>1</v>
      </c>
      <c r="AP1643">
        <v>2</v>
      </c>
      <c r="AQ1643">
        <v>2</v>
      </c>
      <c r="BG1643">
        <v>6818</v>
      </c>
    </row>
    <row r="1644" spans="1:59" x14ac:dyDescent="0.2">
      <c r="F1644">
        <v>30</v>
      </c>
      <c r="G1644">
        <v>42</v>
      </c>
      <c r="H1644">
        <v>1</v>
      </c>
      <c r="I1644">
        <v>41</v>
      </c>
      <c r="M1644" t="s">
        <v>82</v>
      </c>
      <c r="AH1644">
        <v>2</v>
      </c>
      <c r="AI1644">
        <v>3</v>
      </c>
      <c r="AJ1644">
        <v>2</v>
      </c>
      <c r="AK1644">
        <v>2</v>
      </c>
      <c r="AL1644">
        <v>2</v>
      </c>
      <c r="AM1644">
        <v>1</v>
      </c>
      <c r="AN1644">
        <v>1</v>
      </c>
      <c r="AO1644">
        <v>1</v>
      </c>
      <c r="AP1644">
        <v>2</v>
      </c>
      <c r="AQ1644">
        <v>2</v>
      </c>
      <c r="BG1644">
        <v>6642</v>
      </c>
    </row>
    <row r="1645" spans="1:59" x14ac:dyDescent="0.2">
      <c r="F1645">
        <v>27</v>
      </c>
      <c r="G1645">
        <v>39</v>
      </c>
      <c r="H1645">
        <v>5</v>
      </c>
      <c r="I1645">
        <v>34</v>
      </c>
      <c r="M1645" t="s">
        <v>83</v>
      </c>
      <c r="N1645">
        <v>2</v>
      </c>
      <c r="O1645">
        <v>1</v>
      </c>
      <c r="P1645">
        <v>1</v>
      </c>
      <c r="Q1645">
        <v>2</v>
      </c>
      <c r="R1645">
        <v>2</v>
      </c>
      <c r="S1645">
        <v>1</v>
      </c>
      <c r="T1645">
        <v>1</v>
      </c>
      <c r="U1645">
        <v>1</v>
      </c>
      <c r="V1645">
        <v>3</v>
      </c>
      <c r="W1645">
        <v>2</v>
      </c>
      <c r="X1645">
        <v>2</v>
      </c>
      <c r="Y1645">
        <v>3</v>
      </c>
      <c r="Z1645">
        <v>1</v>
      </c>
      <c r="AA1645">
        <v>1</v>
      </c>
      <c r="AB1645">
        <v>2</v>
      </c>
      <c r="AC1645">
        <v>3</v>
      </c>
      <c r="AD1645">
        <v>5</v>
      </c>
      <c r="AE1645">
        <v>3</v>
      </c>
      <c r="AF1645">
        <v>3</v>
      </c>
      <c r="AG1645">
        <v>1</v>
      </c>
      <c r="BG1645">
        <v>4476</v>
      </c>
    </row>
    <row r="1646" spans="1:59" x14ac:dyDescent="0.2">
      <c r="F1646">
        <v>3</v>
      </c>
      <c r="G1646">
        <v>15</v>
      </c>
      <c r="H1646">
        <v>4</v>
      </c>
      <c r="I1646">
        <v>11</v>
      </c>
      <c r="M1646" t="s">
        <v>84</v>
      </c>
      <c r="N1646">
        <v>4</v>
      </c>
      <c r="O1646">
        <v>1</v>
      </c>
      <c r="P1646">
        <v>2</v>
      </c>
      <c r="Q1646">
        <v>1</v>
      </c>
      <c r="R1646">
        <v>4</v>
      </c>
      <c r="S1646">
        <v>2</v>
      </c>
      <c r="T1646">
        <v>1</v>
      </c>
      <c r="U1646">
        <v>1</v>
      </c>
      <c r="V1646">
        <v>3</v>
      </c>
      <c r="W1646">
        <v>1</v>
      </c>
      <c r="X1646">
        <v>1</v>
      </c>
      <c r="Y1646">
        <v>3</v>
      </c>
      <c r="Z1646">
        <v>1</v>
      </c>
      <c r="AA1646">
        <v>2</v>
      </c>
      <c r="AB1646">
        <v>1</v>
      </c>
      <c r="AC1646">
        <v>3</v>
      </c>
      <c r="AD1646">
        <v>4</v>
      </c>
      <c r="AE1646">
        <v>2</v>
      </c>
      <c r="AF1646">
        <v>5</v>
      </c>
      <c r="AG1646">
        <v>2</v>
      </c>
      <c r="BG1646">
        <v>3929</v>
      </c>
    </row>
    <row r="1647" spans="1:59" x14ac:dyDescent="0.2">
      <c r="F1647">
        <v>33</v>
      </c>
      <c r="G1647">
        <v>45</v>
      </c>
      <c r="H1647">
        <v>5</v>
      </c>
      <c r="I1647">
        <v>40</v>
      </c>
      <c r="BG1647">
        <v>4261</v>
      </c>
    </row>
    <row r="1648" spans="1:59" x14ac:dyDescent="0.2">
      <c r="F1648">
        <v>24</v>
      </c>
      <c r="G1648">
        <v>36</v>
      </c>
      <c r="H1648">
        <v>7</v>
      </c>
      <c r="I1648">
        <v>29</v>
      </c>
      <c r="BG1648">
        <v>3531</v>
      </c>
    </row>
    <row r="1649" spans="1:59" x14ac:dyDescent="0.2">
      <c r="F1649">
        <v>9</v>
      </c>
      <c r="G1649">
        <v>21</v>
      </c>
      <c r="H1649">
        <v>6</v>
      </c>
      <c r="I1649">
        <v>15</v>
      </c>
      <c r="BG1649">
        <v>4588</v>
      </c>
    </row>
    <row r="1650" spans="1:59" x14ac:dyDescent="0.2">
      <c r="F1650">
        <v>36</v>
      </c>
      <c r="G1650">
        <v>48</v>
      </c>
      <c r="H1650">
        <v>8</v>
      </c>
      <c r="I1650">
        <v>40</v>
      </c>
      <c r="BG1650">
        <v>3872</v>
      </c>
    </row>
    <row r="1651" spans="1:59" x14ac:dyDescent="0.2">
      <c r="F1651">
        <v>33</v>
      </c>
      <c r="G1651">
        <v>45</v>
      </c>
      <c r="H1651">
        <v>3</v>
      </c>
      <c r="I1651">
        <v>42</v>
      </c>
      <c r="BG1651">
        <v>2972</v>
      </c>
    </row>
    <row r="1652" spans="1:59" x14ac:dyDescent="0.2">
      <c r="A1652" t="s">
        <v>1390</v>
      </c>
      <c r="B1652" s="1" t="s">
        <v>1391</v>
      </c>
      <c r="C1652" t="s">
        <v>1390</v>
      </c>
      <c r="D1652" t="s">
        <v>89</v>
      </c>
      <c r="E1652">
        <v>12</v>
      </c>
      <c r="F1652">
        <v>33</v>
      </c>
      <c r="G1652">
        <v>45</v>
      </c>
      <c r="H1652">
        <v>20</v>
      </c>
      <c r="I1652">
        <v>25</v>
      </c>
      <c r="J1652" t="s">
        <v>1392</v>
      </c>
      <c r="K1652">
        <v>8</v>
      </c>
      <c r="L1652">
        <v>-4</v>
      </c>
      <c r="M1652" t="s">
        <v>80</v>
      </c>
      <c r="AR1652">
        <v>2</v>
      </c>
      <c r="AS1652">
        <v>5</v>
      </c>
      <c r="AT1652">
        <v>3</v>
      </c>
      <c r="AU1652">
        <v>4</v>
      </c>
      <c r="AV1652">
        <v>3</v>
      </c>
      <c r="AW1652">
        <v>4</v>
      </c>
      <c r="AX1652">
        <v>2</v>
      </c>
      <c r="AY1652">
        <v>5</v>
      </c>
      <c r="AZ1652">
        <v>3</v>
      </c>
      <c r="BA1652">
        <v>5</v>
      </c>
      <c r="BB1652">
        <v>67723</v>
      </c>
      <c r="BC1652">
        <v>68934</v>
      </c>
      <c r="BD1652">
        <v>36539</v>
      </c>
      <c r="BE1652">
        <v>62749</v>
      </c>
      <c r="BF1652">
        <v>26722</v>
      </c>
      <c r="BG1652">
        <v>32232</v>
      </c>
    </row>
    <row r="1653" spans="1:59" x14ac:dyDescent="0.2">
      <c r="F1653">
        <v>30</v>
      </c>
      <c r="G1653">
        <v>42</v>
      </c>
      <c r="H1653">
        <v>18</v>
      </c>
      <c r="I1653">
        <v>24</v>
      </c>
      <c r="M1653" t="s">
        <v>81</v>
      </c>
      <c r="AH1653">
        <v>2</v>
      </c>
      <c r="AI1653">
        <v>2</v>
      </c>
      <c r="AJ1653">
        <v>2</v>
      </c>
      <c r="AK1653">
        <v>1</v>
      </c>
      <c r="AL1653">
        <v>2</v>
      </c>
      <c r="AM1653">
        <v>1</v>
      </c>
      <c r="AN1653">
        <v>1</v>
      </c>
      <c r="AO1653">
        <v>1</v>
      </c>
      <c r="AP1653">
        <v>2</v>
      </c>
      <c r="AQ1653">
        <v>2</v>
      </c>
      <c r="BG1653">
        <v>15414</v>
      </c>
    </row>
    <row r="1654" spans="1:59" x14ac:dyDescent="0.2">
      <c r="F1654">
        <v>12</v>
      </c>
      <c r="G1654">
        <v>24</v>
      </c>
      <c r="H1654">
        <v>10</v>
      </c>
      <c r="I1654">
        <v>14</v>
      </c>
      <c r="M1654" t="s">
        <v>82</v>
      </c>
      <c r="AH1654">
        <v>3</v>
      </c>
      <c r="AI1654">
        <v>2</v>
      </c>
      <c r="AJ1654">
        <v>2</v>
      </c>
      <c r="AK1654">
        <v>1</v>
      </c>
      <c r="AL1654">
        <v>2</v>
      </c>
      <c r="AM1654">
        <v>1</v>
      </c>
      <c r="AN1654">
        <v>1</v>
      </c>
      <c r="AO1654">
        <v>1</v>
      </c>
      <c r="AP1654">
        <v>2</v>
      </c>
      <c r="AQ1654">
        <v>1</v>
      </c>
      <c r="BG1654">
        <v>15662</v>
      </c>
    </row>
    <row r="1655" spans="1:59" x14ac:dyDescent="0.2">
      <c r="F1655">
        <v>3</v>
      </c>
      <c r="G1655">
        <v>15</v>
      </c>
      <c r="H1655">
        <v>3</v>
      </c>
      <c r="I1655">
        <v>12</v>
      </c>
      <c r="M1655" t="s">
        <v>83</v>
      </c>
      <c r="N1655">
        <v>4</v>
      </c>
      <c r="O1655">
        <v>1</v>
      </c>
      <c r="P1655">
        <v>1</v>
      </c>
      <c r="Q1655">
        <v>1</v>
      </c>
      <c r="R1655">
        <v>3</v>
      </c>
      <c r="S1655">
        <v>1</v>
      </c>
      <c r="T1655">
        <v>1</v>
      </c>
      <c r="U1655">
        <v>1</v>
      </c>
      <c r="V1655">
        <v>2</v>
      </c>
      <c r="W1655">
        <v>2</v>
      </c>
      <c r="X1655">
        <v>2</v>
      </c>
      <c r="Y1655">
        <v>4</v>
      </c>
      <c r="Z1655">
        <v>1</v>
      </c>
      <c r="AA1655">
        <v>2</v>
      </c>
      <c r="AB1655">
        <v>2</v>
      </c>
      <c r="AC1655">
        <v>4</v>
      </c>
      <c r="AD1655">
        <v>5</v>
      </c>
      <c r="AE1655">
        <v>1</v>
      </c>
      <c r="AF1655">
        <v>2</v>
      </c>
      <c r="AG1655">
        <v>1</v>
      </c>
      <c r="BG1655">
        <v>32197</v>
      </c>
    </row>
    <row r="1656" spans="1:59" x14ac:dyDescent="0.2">
      <c r="F1656">
        <v>27</v>
      </c>
      <c r="G1656">
        <v>39</v>
      </c>
      <c r="H1656">
        <v>15</v>
      </c>
      <c r="I1656">
        <v>24</v>
      </c>
      <c r="M1656" t="s">
        <v>84</v>
      </c>
      <c r="N1656">
        <v>4</v>
      </c>
      <c r="O1656">
        <v>1</v>
      </c>
      <c r="P1656">
        <v>2</v>
      </c>
      <c r="Q1656">
        <v>2</v>
      </c>
      <c r="R1656">
        <v>4</v>
      </c>
      <c r="S1656">
        <v>1</v>
      </c>
      <c r="T1656">
        <v>1</v>
      </c>
      <c r="U1656">
        <v>1</v>
      </c>
      <c r="V1656">
        <v>3</v>
      </c>
      <c r="W1656">
        <v>4</v>
      </c>
      <c r="X1656">
        <v>2</v>
      </c>
      <c r="Y1656">
        <v>4</v>
      </c>
      <c r="Z1656">
        <v>1</v>
      </c>
      <c r="AA1656">
        <v>3</v>
      </c>
      <c r="AB1656">
        <v>1</v>
      </c>
      <c r="AC1656">
        <v>4</v>
      </c>
      <c r="AD1656">
        <v>4</v>
      </c>
      <c r="AE1656">
        <v>1</v>
      </c>
      <c r="AF1656">
        <v>3</v>
      </c>
      <c r="AG1656">
        <v>1</v>
      </c>
      <c r="BG1656">
        <v>36670</v>
      </c>
    </row>
    <row r="1657" spans="1:59" x14ac:dyDescent="0.2">
      <c r="F1657">
        <v>33</v>
      </c>
      <c r="G1657">
        <v>45</v>
      </c>
      <c r="H1657">
        <v>20</v>
      </c>
      <c r="I1657">
        <v>25</v>
      </c>
      <c r="BG1657">
        <v>9556</v>
      </c>
    </row>
    <row r="1658" spans="1:59" x14ac:dyDescent="0.2">
      <c r="F1658">
        <v>36</v>
      </c>
      <c r="G1658">
        <v>48</v>
      </c>
      <c r="H1658">
        <v>24</v>
      </c>
      <c r="I1658">
        <v>24</v>
      </c>
      <c r="BG1658">
        <v>8098</v>
      </c>
    </row>
    <row r="1659" spans="1:59" x14ac:dyDescent="0.2">
      <c r="F1659">
        <v>33</v>
      </c>
      <c r="G1659">
        <v>45</v>
      </c>
      <c r="H1659">
        <v>20</v>
      </c>
      <c r="I1659">
        <v>25</v>
      </c>
      <c r="BG1659">
        <v>18336</v>
      </c>
    </row>
    <row r="1660" spans="1:59" x14ac:dyDescent="0.2">
      <c r="F1660">
        <v>24</v>
      </c>
      <c r="G1660">
        <v>36</v>
      </c>
      <c r="H1660">
        <v>8</v>
      </c>
      <c r="I1660">
        <v>28</v>
      </c>
      <c r="BG1660">
        <v>11796</v>
      </c>
    </row>
    <row r="1661" spans="1:59" x14ac:dyDescent="0.2">
      <c r="F1661">
        <v>9</v>
      </c>
      <c r="G1661">
        <v>21</v>
      </c>
      <c r="H1661">
        <v>4</v>
      </c>
      <c r="I1661">
        <v>17</v>
      </c>
      <c r="BG1661">
        <v>23097</v>
      </c>
    </row>
    <row r="1662" spans="1:59" x14ac:dyDescent="0.2">
      <c r="A1662" t="s">
        <v>1393</v>
      </c>
      <c r="B1662" s="1" t="s">
        <v>1394</v>
      </c>
      <c r="C1662" t="s">
        <v>1393</v>
      </c>
      <c r="D1662" t="s">
        <v>89</v>
      </c>
      <c r="E1662">
        <v>8</v>
      </c>
      <c r="F1662">
        <v>33</v>
      </c>
      <c r="G1662">
        <v>45</v>
      </c>
      <c r="H1662">
        <v>10</v>
      </c>
      <c r="I1662">
        <v>35</v>
      </c>
      <c r="J1662" t="s">
        <v>1386</v>
      </c>
      <c r="K1662">
        <v>8</v>
      </c>
      <c r="L1662">
        <v>0</v>
      </c>
      <c r="M1662" t="s">
        <v>80</v>
      </c>
      <c r="AR1662">
        <v>4</v>
      </c>
      <c r="AS1662">
        <v>4</v>
      </c>
      <c r="AT1662">
        <v>4</v>
      </c>
      <c r="AU1662">
        <v>4</v>
      </c>
      <c r="AV1662">
        <v>3</v>
      </c>
      <c r="AW1662">
        <v>0</v>
      </c>
      <c r="AX1662">
        <v>0</v>
      </c>
      <c r="AY1662">
        <v>4</v>
      </c>
      <c r="AZ1662">
        <v>3</v>
      </c>
      <c r="BA1662">
        <v>4</v>
      </c>
      <c r="BB1662">
        <v>16743</v>
      </c>
      <c r="BC1662">
        <v>32622</v>
      </c>
      <c r="BD1662">
        <v>14962</v>
      </c>
      <c r="BE1662">
        <v>28293</v>
      </c>
      <c r="BF1662">
        <v>10217</v>
      </c>
      <c r="BG1662">
        <v>5645</v>
      </c>
    </row>
    <row r="1663" spans="1:59" x14ac:dyDescent="0.2">
      <c r="F1663">
        <v>30</v>
      </c>
      <c r="G1663">
        <v>42</v>
      </c>
      <c r="H1663">
        <v>15</v>
      </c>
      <c r="I1663">
        <v>27</v>
      </c>
      <c r="M1663" t="s">
        <v>81</v>
      </c>
      <c r="AH1663">
        <v>2</v>
      </c>
      <c r="AI1663">
        <v>2</v>
      </c>
      <c r="AJ1663">
        <v>2</v>
      </c>
      <c r="AK1663">
        <v>2</v>
      </c>
      <c r="AL1663">
        <v>1</v>
      </c>
      <c r="AM1663">
        <v>2</v>
      </c>
      <c r="AN1663">
        <v>2</v>
      </c>
      <c r="AO1663">
        <v>2</v>
      </c>
      <c r="AP1663">
        <v>3</v>
      </c>
      <c r="AQ1663">
        <v>2</v>
      </c>
      <c r="BG1663">
        <v>4023</v>
      </c>
    </row>
    <row r="1664" spans="1:59" x14ac:dyDescent="0.2">
      <c r="F1664">
        <v>12</v>
      </c>
      <c r="G1664">
        <v>24</v>
      </c>
      <c r="H1664">
        <v>12</v>
      </c>
      <c r="I1664">
        <v>12</v>
      </c>
      <c r="M1664" t="s">
        <v>82</v>
      </c>
      <c r="AH1664">
        <v>2</v>
      </c>
      <c r="AI1664">
        <v>1</v>
      </c>
      <c r="AJ1664">
        <v>2</v>
      </c>
      <c r="AK1664">
        <v>2</v>
      </c>
      <c r="AL1664">
        <v>2</v>
      </c>
      <c r="AM1664">
        <v>3</v>
      </c>
      <c r="AN1664">
        <v>2</v>
      </c>
      <c r="AO1664">
        <v>2</v>
      </c>
      <c r="AP1664">
        <v>1</v>
      </c>
      <c r="AQ1664">
        <v>2</v>
      </c>
      <c r="BG1664">
        <v>3343</v>
      </c>
    </row>
    <row r="1665" spans="1:59" x14ac:dyDescent="0.2">
      <c r="F1665">
        <v>3</v>
      </c>
      <c r="G1665">
        <v>15</v>
      </c>
      <c r="H1665">
        <v>3</v>
      </c>
      <c r="I1665">
        <v>12</v>
      </c>
      <c r="M1665" t="s">
        <v>83</v>
      </c>
      <c r="N1665">
        <v>4</v>
      </c>
      <c r="O1665">
        <v>2</v>
      </c>
      <c r="P1665">
        <v>3</v>
      </c>
      <c r="Q1665">
        <v>2</v>
      </c>
      <c r="R1665">
        <v>4</v>
      </c>
      <c r="S1665">
        <v>1</v>
      </c>
      <c r="T1665">
        <v>1</v>
      </c>
      <c r="U1665">
        <v>1</v>
      </c>
      <c r="V1665">
        <v>4</v>
      </c>
      <c r="W1665">
        <v>3</v>
      </c>
      <c r="X1665">
        <v>2</v>
      </c>
      <c r="Y1665">
        <v>5</v>
      </c>
      <c r="Z1665">
        <v>2</v>
      </c>
      <c r="AA1665">
        <v>4</v>
      </c>
      <c r="AB1665">
        <v>3</v>
      </c>
      <c r="AC1665">
        <v>5</v>
      </c>
      <c r="AD1665">
        <v>5</v>
      </c>
      <c r="AE1665">
        <v>3</v>
      </c>
      <c r="AF1665">
        <v>4</v>
      </c>
      <c r="AG1665">
        <v>2</v>
      </c>
      <c r="BG1665">
        <v>3549</v>
      </c>
    </row>
    <row r="1666" spans="1:59" x14ac:dyDescent="0.2">
      <c r="F1666">
        <v>27</v>
      </c>
      <c r="G1666">
        <v>39</v>
      </c>
      <c r="H1666">
        <v>4</v>
      </c>
      <c r="I1666">
        <v>35</v>
      </c>
      <c r="M1666" t="s">
        <v>84</v>
      </c>
      <c r="N1666">
        <v>4</v>
      </c>
      <c r="O1666">
        <v>4</v>
      </c>
      <c r="P1666">
        <v>3</v>
      </c>
      <c r="Q1666">
        <v>2</v>
      </c>
      <c r="R1666">
        <v>4</v>
      </c>
      <c r="S1666">
        <v>2</v>
      </c>
      <c r="T1666">
        <v>1</v>
      </c>
      <c r="U1666">
        <v>3</v>
      </c>
      <c r="V1666">
        <v>4</v>
      </c>
      <c r="W1666">
        <v>4</v>
      </c>
      <c r="X1666">
        <v>3</v>
      </c>
      <c r="Y1666">
        <v>4</v>
      </c>
      <c r="Z1666">
        <v>2</v>
      </c>
      <c r="AA1666">
        <v>2</v>
      </c>
      <c r="AB1666">
        <v>2</v>
      </c>
      <c r="AC1666">
        <v>2</v>
      </c>
      <c r="AD1666">
        <v>3</v>
      </c>
      <c r="AE1666">
        <v>2</v>
      </c>
      <c r="AF1666">
        <v>4</v>
      </c>
      <c r="AG1666">
        <v>2</v>
      </c>
      <c r="BG1666">
        <v>3706</v>
      </c>
    </row>
    <row r="1667" spans="1:59" x14ac:dyDescent="0.2">
      <c r="F1667">
        <v>33</v>
      </c>
      <c r="G1667">
        <v>45</v>
      </c>
      <c r="H1667">
        <v>7</v>
      </c>
      <c r="I1667">
        <v>38</v>
      </c>
      <c r="BG1667">
        <v>2849</v>
      </c>
    </row>
    <row r="1668" spans="1:59" x14ac:dyDescent="0.2">
      <c r="F1668">
        <v>36</v>
      </c>
      <c r="G1668">
        <v>48</v>
      </c>
      <c r="H1668">
        <v>9</v>
      </c>
      <c r="I1668">
        <v>39</v>
      </c>
      <c r="BG1668">
        <v>2311</v>
      </c>
    </row>
    <row r="1669" spans="1:59" x14ac:dyDescent="0.2">
      <c r="F1669">
        <v>33</v>
      </c>
      <c r="G1669">
        <v>45</v>
      </c>
      <c r="H1669">
        <v>8</v>
      </c>
      <c r="I1669">
        <v>37</v>
      </c>
      <c r="BG1669">
        <v>3187</v>
      </c>
    </row>
    <row r="1670" spans="1:59" x14ac:dyDescent="0.2">
      <c r="F1670">
        <v>24</v>
      </c>
      <c r="G1670">
        <v>36</v>
      </c>
      <c r="H1670">
        <v>4</v>
      </c>
      <c r="I1670">
        <v>32</v>
      </c>
      <c r="BG1670">
        <v>2417</v>
      </c>
    </row>
    <row r="1671" spans="1:59" x14ac:dyDescent="0.2">
      <c r="F1671">
        <v>9</v>
      </c>
      <c r="G1671">
        <v>21</v>
      </c>
      <c r="H1671">
        <v>9</v>
      </c>
      <c r="I1671">
        <v>12</v>
      </c>
      <c r="BG1671">
        <v>2905</v>
      </c>
    </row>
    <row r="1672" spans="1:59" x14ac:dyDescent="0.2">
      <c r="A1672" t="s">
        <v>1395</v>
      </c>
      <c r="B1672" s="1" t="s">
        <v>1396</v>
      </c>
      <c r="C1672" t="s">
        <v>1395</v>
      </c>
      <c r="D1672" t="s">
        <v>89</v>
      </c>
      <c r="E1672">
        <v>6</v>
      </c>
      <c r="F1672">
        <v>33</v>
      </c>
      <c r="G1672">
        <v>45</v>
      </c>
      <c r="H1672">
        <v>38</v>
      </c>
      <c r="I1672">
        <v>7</v>
      </c>
      <c r="J1672" t="s">
        <v>1397</v>
      </c>
      <c r="K1672">
        <v>8</v>
      </c>
      <c r="L1672">
        <v>2</v>
      </c>
      <c r="M1672" t="s">
        <v>80</v>
      </c>
      <c r="AR1672">
        <v>5</v>
      </c>
      <c r="AS1672">
        <v>2</v>
      </c>
      <c r="AT1672">
        <v>0</v>
      </c>
      <c r="AU1672">
        <v>3</v>
      </c>
      <c r="AV1672">
        <v>3</v>
      </c>
      <c r="AW1672">
        <v>0</v>
      </c>
      <c r="AX1672">
        <v>1</v>
      </c>
      <c r="AY1672">
        <v>2</v>
      </c>
      <c r="AZ1672">
        <v>2</v>
      </c>
      <c r="BA1672">
        <v>3</v>
      </c>
      <c r="BB1672">
        <v>28202</v>
      </c>
      <c r="BC1672">
        <v>53340</v>
      </c>
      <c r="BD1672">
        <v>87096</v>
      </c>
      <c r="BE1672">
        <v>40444</v>
      </c>
      <c r="BF1672">
        <v>26931</v>
      </c>
      <c r="BG1672">
        <v>18233</v>
      </c>
    </row>
    <row r="1673" spans="1:59" x14ac:dyDescent="0.2">
      <c r="F1673">
        <v>30</v>
      </c>
      <c r="G1673">
        <v>42</v>
      </c>
      <c r="H1673">
        <v>36</v>
      </c>
      <c r="I1673">
        <v>6</v>
      </c>
      <c r="M1673" t="s">
        <v>81</v>
      </c>
      <c r="AH1673">
        <v>2</v>
      </c>
      <c r="AI1673">
        <v>3</v>
      </c>
      <c r="AJ1673">
        <v>2</v>
      </c>
      <c r="AK1673">
        <v>2</v>
      </c>
      <c r="AL1673">
        <v>2</v>
      </c>
      <c r="AM1673">
        <v>2</v>
      </c>
      <c r="AN1673">
        <v>2</v>
      </c>
      <c r="AO1673">
        <v>1</v>
      </c>
      <c r="AP1673">
        <v>2</v>
      </c>
      <c r="AQ1673">
        <v>2</v>
      </c>
      <c r="BG1673">
        <v>8797</v>
      </c>
    </row>
    <row r="1674" spans="1:59" x14ac:dyDescent="0.2">
      <c r="F1674">
        <v>12</v>
      </c>
      <c r="G1674">
        <v>24</v>
      </c>
      <c r="H1674">
        <v>8</v>
      </c>
      <c r="I1674">
        <v>16</v>
      </c>
      <c r="M1674" t="s">
        <v>82</v>
      </c>
      <c r="AH1674">
        <v>3</v>
      </c>
      <c r="AI1674">
        <v>2</v>
      </c>
      <c r="AJ1674">
        <v>2</v>
      </c>
      <c r="AK1674">
        <v>2</v>
      </c>
      <c r="AL1674">
        <v>2</v>
      </c>
      <c r="AM1674">
        <v>1</v>
      </c>
      <c r="AN1674">
        <v>2</v>
      </c>
      <c r="AO1674">
        <v>1</v>
      </c>
      <c r="AP1674">
        <v>3</v>
      </c>
      <c r="AQ1674">
        <v>2</v>
      </c>
      <c r="BG1674">
        <v>10864</v>
      </c>
    </row>
    <row r="1675" spans="1:59" x14ac:dyDescent="0.2">
      <c r="F1675">
        <v>3</v>
      </c>
      <c r="G1675">
        <v>15</v>
      </c>
      <c r="H1675">
        <v>3</v>
      </c>
      <c r="I1675">
        <v>12</v>
      </c>
      <c r="M1675" t="s">
        <v>83</v>
      </c>
      <c r="N1675">
        <v>4</v>
      </c>
      <c r="O1675">
        <v>2</v>
      </c>
      <c r="P1675">
        <v>2</v>
      </c>
      <c r="Q1675">
        <v>1</v>
      </c>
      <c r="R1675">
        <v>2</v>
      </c>
      <c r="S1675">
        <v>1</v>
      </c>
      <c r="T1675">
        <v>1</v>
      </c>
      <c r="U1675">
        <v>2</v>
      </c>
      <c r="V1675">
        <v>3</v>
      </c>
      <c r="W1675">
        <v>1</v>
      </c>
      <c r="X1675">
        <v>2</v>
      </c>
      <c r="Y1675">
        <v>4</v>
      </c>
      <c r="Z1675">
        <v>1</v>
      </c>
      <c r="AA1675">
        <v>1</v>
      </c>
      <c r="AB1675">
        <v>2</v>
      </c>
      <c r="AC1675">
        <v>3</v>
      </c>
      <c r="AD1675">
        <v>5</v>
      </c>
      <c r="AE1675">
        <v>1</v>
      </c>
      <c r="AF1675">
        <v>2</v>
      </c>
      <c r="AG1675">
        <v>2</v>
      </c>
      <c r="BG1675">
        <v>5681</v>
      </c>
    </row>
    <row r="1676" spans="1:59" x14ac:dyDescent="0.2">
      <c r="F1676">
        <v>27</v>
      </c>
      <c r="G1676">
        <v>39</v>
      </c>
      <c r="H1676">
        <v>32</v>
      </c>
      <c r="I1676">
        <v>7</v>
      </c>
      <c r="M1676" t="s">
        <v>84</v>
      </c>
      <c r="N1676">
        <v>4</v>
      </c>
      <c r="O1676">
        <v>2</v>
      </c>
      <c r="P1676">
        <v>3</v>
      </c>
      <c r="Q1676">
        <v>1</v>
      </c>
      <c r="R1676">
        <v>2</v>
      </c>
      <c r="S1676">
        <v>1</v>
      </c>
      <c r="T1676">
        <v>1</v>
      </c>
      <c r="U1676">
        <v>2</v>
      </c>
      <c r="V1676">
        <v>3</v>
      </c>
      <c r="W1676">
        <v>1</v>
      </c>
      <c r="X1676">
        <v>2</v>
      </c>
      <c r="Y1676">
        <v>4</v>
      </c>
      <c r="Z1676">
        <v>1</v>
      </c>
      <c r="AA1676">
        <v>2</v>
      </c>
      <c r="AB1676">
        <v>1</v>
      </c>
      <c r="AC1676">
        <v>3</v>
      </c>
      <c r="AD1676">
        <v>4</v>
      </c>
      <c r="AE1676">
        <v>1</v>
      </c>
      <c r="AF1676">
        <v>2</v>
      </c>
      <c r="AG1676">
        <v>1</v>
      </c>
      <c r="BG1676">
        <v>11574</v>
      </c>
    </row>
    <row r="1677" spans="1:59" x14ac:dyDescent="0.2">
      <c r="F1677">
        <v>33</v>
      </c>
      <c r="G1677">
        <v>45</v>
      </c>
      <c r="H1677">
        <v>38</v>
      </c>
      <c r="I1677">
        <v>7</v>
      </c>
      <c r="BG1677">
        <v>12475</v>
      </c>
    </row>
    <row r="1678" spans="1:59" x14ac:dyDescent="0.2">
      <c r="F1678">
        <v>36</v>
      </c>
      <c r="G1678">
        <v>48</v>
      </c>
      <c r="H1678">
        <v>42</v>
      </c>
      <c r="I1678">
        <v>6</v>
      </c>
      <c r="BG1678">
        <v>9079</v>
      </c>
    </row>
    <row r="1679" spans="1:59" x14ac:dyDescent="0.2">
      <c r="F1679">
        <v>33</v>
      </c>
      <c r="G1679">
        <v>45</v>
      </c>
      <c r="H1679">
        <v>38</v>
      </c>
      <c r="I1679">
        <v>7</v>
      </c>
      <c r="BG1679">
        <v>6580</v>
      </c>
    </row>
    <row r="1680" spans="1:59" x14ac:dyDescent="0.2">
      <c r="F1680">
        <v>24</v>
      </c>
      <c r="G1680">
        <v>36</v>
      </c>
      <c r="H1680">
        <v>26</v>
      </c>
      <c r="I1680">
        <v>10</v>
      </c>
      <c r="BG1680">
        <v>34887</v>
      </c>
    </row>
    <row r="1681" spans="1:69" x14ac:dyDescent="0.2">
      <c r="F1681">
        <v>9</v>
      </c>
      <c r="G1681">
        <v>21</v>
      </c>
      <c r="H1681">
        <v>7</v>
      </c>
      <c r="I1681">
        <v>14</v>
      </c>
      <c r="BG1681">
        <v>12905</v>
      </c>
    </row>
    <row r="1682" spans="1:69" x14ac:dyDescent="0.2">
      <c r="A1682" t="s">
        <v>1398</v>
      </c>
      <c r="B1682" s="1" t="s">
        <v>1399</v>
      </c>
      <c r="C1682" t="s">
        <v>1398</v>
      </c>
      <c r="D1682" t="s">
        <v>79</v>
      </c>
      <c r="E1682">
        <v>4</v>
      </c>
      <c r="F1682">
        <v>36</v>
      </c>
      <c r="G1682">
        <v>48</v>
      </c>
      <c r="I1682">
        <v>48</v>
      </c>
      <c r="J1682" t="s">
        <v>1376</v>
      </c>
      <c r="K1682">
        <v>8</v>
      </c>
      <c r="L1682">
        <v>4</v>
      </c>
      <c r="M1682" t="s">
        <v>80</v>
      </c>
      <c r="AR1682">
        <v>2</v>
      </c>
      <c r="AS1682">
        <v>1</v>
      </c>
      <c r="AT1682">
        <v>0</v>
      </c>
      <c r="AU1682">
        <v>2</v>
      </c>
      <c r="AV1682">
        <v>2</v>
      </c>
      <c r="AW1682">
        <v>0</v>
      </c>
      <c r="AX1682">
        <v>2</v>
      </c>
      <c r="AY1682">
        <v>2</v>
      </c>
      <c r="AZ1682">
        <v>2</v>
      </c>
      <c r="BA1682">
        <v>3</v>
      </c>
      <c r="BB1682">
        <v>34830</v>
      </c>
      <c r="BC1682">
        <v>40287</v>
      </c>
      <c r="BD1682">
        <v>17383</v>
      </c>
      <c r="BE1682">
        <v>37962</v>
      </c>
      <c r="BF1682">
        <v>13455</v>
      </c>
      <c r="BH1682">
        <v>3919</v>
      </c>
      <c r="BI1682">
        <v>1649</v>
      </c>
      <c r="BJ1682">
        <v>1395</v>
      </c>
      <c r="BK1682">
        <v>1275</v>
      </c>
      <c r="BL1682">
        <v>863</v>
      </c>
      <c r="BM1682">
        <v>976</v>
      </c>
      <c r="BN1682">
        <v>789</v>
      </c>
      <c r="BO1682">
        <v>671</v>
      </c>
      <c r="BP1682">
        <v>1071</v>
      </c>
      <c r="BQ1682">
        <v>652</v>
      </c>
    </row>
    <row r="1683" spans="1:69" x14ac:dyDescent="0.2">
      <c r="F1683">
        <v>33</v>
      </c>
      <c r="G1683">
        <v>45</v>
      </c>
      <c r="I1683">
        <v>45</v>
      </c>
      <c r="M1683" t="s">
        <v>81</v>
      </c>
      <c r="AH1683">
        <v>2</v>
      </c>
      <c r="AI1683">
        <v>2</v>
      </c>
      <c r="AJ1683">
        <v>2</v>
      </c>
      <c r="AK1683">
        <v>1</v>
      </c>
      <c r="AL1683">
        <v>2</v>
      </c>
      <c r="AM1683">
        <v>1</v>
      </c>
      <c r="AN1683">
        <v>2</v>
      </c>
      <c r="AO1683">
        <v>2</v>
      </c>
      <c r="AP1683">
        <v>2</v>
      </c>
      <c r="AQ1683">
        <v>2</v>
      </c>
    </row>
    <row r="1684" spans="1:69" x14ac:dyDescent="0.2">
      <c r="F1684">
        <v>24</v>
      </c>
      <c r="G1684">
        <v>36</v>
      </c>
      <c r="I1684">
        <v>36</v>
      </c>
      <c r="M1684" t="s">
        <v>82</v>
      </c>
      <c r="AH1684">
        <v>3</v>
      </c>
      <c r="AI1684">
        <v>3</v>
      </c>
      <c r="AJ1684">
        <v>1</v>
      </c>
      <c r="AK1684">
        <v>2</v>
      </c>
      <c r="AL1684">
        <v>3</v>
      </c>
      <c r="AM1684">
        <v>1</v>
      </c>
      <c r="AN1684">
        <v>1</v>
      </c>
      <c r="AO1684">
        <v>3</v>
      </c>
      <c r="AP1684">
        <v>3</v>
      </c>
      <c r="AQ1684">
        <v>2</v>
      </c>
    </row>
    <row r="1685" spans="1:69" x14ac:dyDescent="0.2">
      <c r="F1685">
        <v>9</v>
      </c>
      <c r="G1685">
        <v>21</v>
      </c>
      <c r="I1685">
        <v>21</v>
      </c>
      <c r="M1685" t="s">
        <v>83</v>
      </c>
      <c r="N1685">
        <v>3</v>
      </c>
      <c r="O1685">
        <v>1</v>
      </c>
      <c r="P1685">
        <v>1</v>
      </c>
      <c r="Q1685">
        <v>1</v>
      </c>
      <c r="R1685">
        <v>1</v>
      </c>
      <c r="S1685">
        <v>2</v>
      </c>
      <c r="T1685">
        <v>2</v>
      </c>
      <c r="U1685">
        <v>1</v>
      </c>
      <c r="V1685">
        <v>1</v>
      </c>
      <c r="W1685">
        <v>1</v>
      </c>
      <c r="X1685">
        <v>1</v>
      </c>
      <c r="Y1685">
        <v>2</v>
      </c>
      <c r="Z1685">
        <v>1</v>
      </c>
      <c r="AA1685">
        <v>3</v>
      </c>
      <c r="AB1685">
        <v>2</v>
      </c>
      <c r="AC1685">
        <v>1</v>
      </c>
      <c r="AD1685">
        <v>2</v>
      </c>
      <c r="AE1685">
        <v>2</v>
      </c>
      <c r="AF1685">
        <v>2</v>
      </c>
      <c r="AG1685">
        <v>1</v>
      </c>
    </row>
    <row r="1686" spans="1:69" x14ac:dyDescent="0.2">
      <c r="F1686">
        <v>33</v>
      </c>
      <c r="G1686">
        <v>45</v>
      </c>
      <c r="I1686">
        <v>45</v>
      </c>
      <c r="M1686" t="s">
        <v>84</v>
      </c>
      <c r="N1686">
        <v>3</v>
      </c>
      <c r="O1686">
        <v>2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2</v>
      </c>
      <c r="W1686">
        <v>1</v>
      </c>
      <c r="X1686">
        <v>1</v>
      </c>
      <c r="Y1686">
        <v>2</v>
      </c>
      <c r="Z1686">
        <v>1</v>
      </c>
      <c r="AA1686">
        <v>1</v>
      </c>
      <c r="AB1686">
        <v>2</v>
      </c>
      <c r="AC1686">
        <v>1</v>
      </c>
      <c r="AD1686">
        <v>2</v>
      </c>
      <c r="AE1686">
        <v>3</v>
      </c>
      <c r="AF1686">
        <v>2</v>
      </c>
      <c r="AG1686">
        <v>1</v>
      </c>
    </row>
    <row r="1687" spans="1:69" x14ac:dyDescent="0.2">
      <c r="F1687">
        <v>27</v>
      </c>
      <c r="G1687">
        <v>39</v>
      </c>
      <c r="I1687">
        <v>39</v>
      </c>
    </row>
    <row r="1688" spans="1:69" x14ac:dyDescent="0.2">
      <c r="F1688">
        <v>3</v>
      </c>
      <c r="G1688">
        <v>15</v>
      </c>
      <c r="I1688">
        <v>15</v>
      </c>
    </row>
    <row r="1689" spans="1:69" x14ac:dyDescent="0.2">
      <c r="F1689">
        <v>33</v>
      </c>
      <c r="G1689">
        <v>45</v>
      </c>
      <c r="I1689">
        <v>45</v>
      </c>
    </row>
    <row r="1690" spans="1:69" x14ac:dyDescent="0.2">
      <c r="F1690">
        <v>12</v>
      </c>
      <c r="G1690">
        <v>24</v>
      </c>
      <c r="I1690">
        <v>24</v>
      </c>
    </row>
    <row r="1691" spans="1:69" x14ac:dyDescent="0.2">
      <c r="F1691">
        <v>30</v>
      </c>
      <c r="G1691">
        <v>42</v>
      </c>
      <c r="I1691">
        <v>42</v>
      </c>
    </row>
    <row r="1692" spans="1:69" x14ac:dyDescent="0.2">
      <c r="A1692" t="s">
        <v>1400</v>
      </c>
      <c r="B1692" s="1" t="s">
        <v>1401</v>
      </c>
      <c r="C1692" t="s">
        <v>1400</v>
      </c>
      <c r="D1692" t="s">
        <v>89</v>
      </c>
      <c r="E1692">
        <v>6</v>
      </c>
      <c r="F1692">
        <v>36</v>
      </c>
      <c r="G1692">
        <v>48</v>
      </c>
      <c r="H1692">
        <v>20</v>
      </c>
      <c r="I1692">
        <v>28</v>
      </c>
      <c r="J1692" t="s">
        <v>1402</v>
      </c>
      <c r="K1692">
        <v>8</v>
      </c>
      <c r="L1692">
        <v>2</v>
      </c>
      <c r="M1692" t="s">
        <v>80</v>
      </c>
      <c r="AR1692">
        <v>5</v>
      </c>
      <c r="AS1692">
        <v>3</v>
      </c>
      <c r="AT1692">
        <v>2</v>
      </c>
      <c r="AU1692">
        <v>4</v>
      </c>
      <c r="AV1692">
        <v>4</v>
      </c>
      <c r="AW1692">
        <v>0</v>
      </c>
      <c r="AX1692">
        <v>3</v>
      </c>
      <c r="AY1692">
        <v>1</v>
      </c>
      <c r="AZ1692">
        <v>2</v>
      </c>
      <c r="BA1692">
        <v>4</v>
      </c>
      <c r="BB1692">
        <v>25274</v>
      </c>
      <c r="BC1692">
        <v>78367</v>
      </c>
      <c r="BD1692">
        <v>56621</v>
      </c>
      <c r="BE1692">
        <v>26583</v>
      </c>
      <c r="BF1692">
        <v>16929</v>
      </c>
      <c r="BG1692">
        <v>14881</v>
      </c>
    </row>
    <row r="1693" spans="1:69" x14ac:dyDescent="0.2">
      <c r="F1693">
        <v>33</v>
      </c>
      <c r="G1693">
        <v>45</v>
      </c>
      <c r="H1693">
        <v>18</v>
      </c>
      <c r="I1693">
        <v>27</v>
      </c>
      <c r="M1693" t="s">
        <v>81</v>
      </c>
      <c r="AH1693">
        <v>2</v>
      </c>
      <c r="AI1693">
        <v>4</v>
      </c>
      <c r="AJ1693">
        <v>2</v>
      </c>
      <c r="AK1693">
        <v>3</v>
      </c>
      <c r="AL1693">
        <v>4</v>
      </c>
      <c r="AM1693">
        <v>2</v>
      </c>
      <c r="AN1693">
        <v>3</v>
      </c>
      <c r="AO1693">
        <v>1</v>
      </c>
      <c r="AP1693">
        <v>4</v>
      </c>
      <c r="AQ1693">
        <v>3</v>
      </c>
      <c r="BG1693">
        <v>4502</v>
      </c>
    </row>
    <row r="1694" spans="1:69" x14ac:dyDescent="0.2">
      <c r="F1694">
        <v>24</v>
      </c>
      <c r="G1694">
        <v>36</v>
      </c>
      <c r="H1694">
        <v>10</v>
      </c>
      <c r="I1694">
        <v>26</v>
      </c>
      <c r="M1694" t="s">
        <v>82</v>
      </c>
      <c r="AH1694">
        <v>2</v>
      </c>
      <c r="AI1694">
        <v>4</v>
      </c>
      <c r="AJ1694">
        <v>2</v>
      </c>
      <c r="AK1694">
        <v>3</v>
      </c>
      <c r="AL1694">
        <v>4</v>
      </c>
      <c r="AM1694">
        <v>1</v>
      </c>
      <c r="AN1694">
        <v>3</v>
      </c>
      <c r="AO1694">
        <v>1</v>
      </c>
      <c r="AP1694">
        <v>4</v>
      </c>
      <c r="AQ1694">
        <v>3</v>
      </c>
      <c r="BG1694">
        <v>8820</v>
      </c>
    </row>
    <row r="1695" spans="1:69" x14ac:dyDescent="0.2">
      <c r="F1695">
        <v>9</v>
      </c>
      <c r="G1695">
        <v>21</v>
      </c>
      <c r="H1695">
        <v>4</v>
      </c>
      <c r="I1695">
        <v>17</v>
      </c>
      <c r="M1695" t="s">
        <v>83</v>
      </c>
      <c r="N1695">
        <v>3</v>
      </c>
      <c r="O1695">
        <v>2</v>
      </c>
      <c r="P1695">
        <v>2</v>
      </c>
      <c r="Q1695">
        <v>1</v>
      </c>
      <c r="R1695">
        <v>2</v>
      </c>
      <c r="S1695">
        <v>1</v>
      </c>
      <c r="T1695">
        <v>2</v>
      </c>
      <c r="U1695">
        <v>1</v>
      </c>
      <c r="V1695">
        <v>2</v>
      </c>
      <c r="W1695">
        <v>1</v>
      </c>
      <c r="X1695">
        <v>2</v>
      </c>
      <c r="Y1695">
        <v>3</v>
      </c>
      <c r="Z1695">
        <v>2</v>
      </c>
      <c r="AA1695">
        <v>1</v>
      </c>
      <c r="AB1695">
        <v>4</v>
      </c>
      <c r="AC1695">
        <v>2</v>
      </c>
      <c r="AD1695">
        <v>2</v>
      </c>
      <c r="AE1695">
        <v>2</v>
      </c>
      <c r="AF1695">
        <v>2</v>
      </c>
      <c r="AG1695">
        <v>2</v>
      </c>
      <c r="BG1695">
        <v>11057</v>
      </c>
    </row>
    <row r="1696" spans="1:69" x14ac:dyDescent="0.2">
      <c r="F1696">
        <v>33</v>
      </c>
      <c r="G1696">
        <v>45</v>
      </c>
      <c r="H1696">
        <v>20</v>
      </c>
      <c r="I1696">
        <v>25</v>
      </c>
      <c r="M1696" t="s">
        <v>84</v>
      </c>
      <c r="N1696">
        <v>4</v>
      </c>
      <c r="O1696">
        <v>1</v>
      </c>
      <c r="P1696">
        <v>3</v>
      </c>
      <c r="Q1696">
        <v>1</v>
      </c>
      <c r="R1696">
        <v>2</v>
      </c>
      <c r="S1696">
        <v>1</v>
      </c>
      <c r="T1696">
        <v>1</v>
      </c>
      <c r="U1696">
        <v>1</v>
      </c>
      <c r="V1696">
        <v>2</v>
      </c>
      <c r="W1696">
        <v>1</v>
      </c>
      <c r="X1696">
        <v>1</v>
      </c>
      <c r="Y1696">
        <v>4</v>
      </c>
      <c r="Z1696">
        <v>1</v>
      </c>
      <c r="AA1696">
        <v>1</v>
      </c>
      <c r="AB1696">
        <v>2</v>
      </c>
      <c r="AC1696">
        <v>2</v>
      </c>
      <c r="AD1696">
        <v>3</v>
      </c>
      <c r="AE1696">
        <v>2</v>
      </c>
      <c r="AF1696">
        <v>2</v>
      </c>
      <c r="AG1696">
        <v>1</v>
      </c>
      <c r="BG1696">
        <v>8815</v>
      </c>
    </row>
    <row r="1697" spans="1:59" x14ac:dyDescent="0.2">
      <c r="F1697">
        <v>27</v>
      </c>
      <c r="G1697">
        <v>39</v>
      </c>
      <c r="H1697">
        <v>17</v>
      </c>
      <c r="I1697">
        <v>22</v>
      </c>
      <c r="BG1697">
        <v>4065</v>
      </c>
    </row>
    <row r="1698" spans="1:59" x14ac:dyDescent="0.2">
      <c r="F1698">
        <v>3</v>
      </c>
      <c r="G1698">
        <v>15</v>
      </c>
      <c r="H1698">
        <v>4</v>
      </c>
      <c r="I1698">
        <v>11</v>
      </c>
      <c r="BG1698">
        <v>3385</v>
      </c>
    </row>
    <row r="1699" spans="1:59" x14ac:dyDescent="0.2">
      <c r="F1699">
        <v>33</v>
      </c>
      <c r="G1699">
        <v>45</v>
      </c>
      <c r="H1699">
        <v>20</v>
      </c>
      <c r="I1699">
        <v>25</v>
      </c>
      <c r="BG1699">
        <v>14266</v>
      </c>
    </row>
    <row r="1700" spans="1:59" x14ac:dyDescent="0.2">
      <c r="F1700">
        <v>12</v>
      </c>
      <c r="G1700">
        <v>24</v>
      </c>
      <c r="H1700">
        <v>5</v>
      </c>
      <c r="I1700">
        <v>19</v>
      </c>
      <c r="BG1700">
        <v>5702</v>
      </c>
    </row>
    <row r="1701" spans="1:59" x14ac:dyDescent="0.2">
      <c r="F1701">
        <v>30</v>
      </c>
      <c r="G1701">
        <v>42</v>
      </c>
      <c r="H1701">
        <v>18</v>
      </c>
      <c r="I1701">
        <v>24</v>
      </c>
      <c r="BG1701">
        <v>9697</v>
      </c>
    </row>
    <row r="1702" spans="1:59" x14ac:dyDescent="0.2">
      <c r="A1702" t="s">
        <v>1403</v>
      </c>
      <c r="B1702" s="1" t="s">
        <v>1404</v>
      </c>
      <c r="C1702" t="s">
        <v>1403</v>
      </c>
      <c r="D1702" t="s">
        <v>89</v>
      </c>
      <c r="E1702">
        <v>6</v>
      </c>
      <c r="F1702">
        <v>33</v>
      </c>
      <c r="G1702">
        <v>45</v>
      </c>
      <c r="H1702">
        <v>22</v>
      </c>
      <c r="I1702">
        <v>23</v>
      </c>
      <c r="J1702" t="s">
        <v>1367</v>
      </c>
      <c r="K1702">
        <v>8</v>
      </c>
      <c r="L1702">
        <v>2</v>
      </c>
      <c r="M1702" t="s">
        <v>80</v>
      </c>
      <c r="AR1702">
        <v>4</v>
      </c>
      <c r="AS1702">
        <v>1</v>
      </c>
      <c r="AT1702">
        <v>0</v>
      </c>
      <c r="AU1702">
        <v>4</v>
      </c>
      <c r="AV1702">
        <v>3</v>
      </c>
      <c r="AW1702">
        <v>0</v>
      </c>
      <c r="AX1702">
        <v>3</v>
      </c>
      <c r="AY1702">
        <v>2</v>
      </c>
      <c r="AZ1702">
        <v>3</v>
      </c>
      <c r="BA1702">
        <v>3</v>
      </c>
      <c r="BB1702">
        <v>49821</v>
      </c>
      <c r="BC1702">
        <v>40192</v>
      </c>
      <c r="BD1702">
        <v>25808</v>
      </c>
      <c r="BE1702">
        <v>34492</v>
      </c>
      <c r="BF1702">
        <v>30402</v>
      </c>
      <c r="BG1702">
        <v>27450</v>
      </c>
    </row>
    <row r="1703" spans="1:59" x14ac:dyDescent="0.2">
      <c r="F1703">
        <v>30</v>
      </c>
      <c r="G1703">
        <v>42</v>
      </c>
      <c r="H1703">
        <v>21</v>
      </c>
      <c r="I1703">
        <v>21</v>
      </c>
      <c r="M1703" t="s">
        <v>81</v>
      </c>
      <c r="AH1703">
        <v>2</v>
      </c>
      <c r="AI1703">
        <v>3</v>
      </c>
      <c r="AJ1703">
        <v>2</v>
      </c>
      <c r="AK1703">
        <v>2</v>
      </c>
      <c r="AL1703">
        <v>3</v>
      </c>
      <c r="AM1703">
        <v>1</v>
      </c>
      <c r="AN1703">
        <v>2</v>
      </c>
      <c r="AO1703">
        <v>1</v>
      </c>
      <c r="AP1703">
        <v>2</v>
      </c>
      <c r="AQ1703">
        <v>2</v>
      </c>
      <c r="BG1703">
        <v>10254</v>
      </c>
    </row>
    <row r="1704" spans="1:59" x14ac:dyDescent="0.2">
      <c r="F1704">
        <v>12</v>
      </c>
      <c r="G1704">
        <v>24</v>
      </c>
      <c r="H1704">
        <v>8</v>
      </c>
      <c r="I1704">
        <v>16</v>
      </c>
      <c r="M1704" t="s">
        <v>82</v>
      </c>
      <c r="AH1704">
        <v>3</v>
      </c>
      <c r="AI1704">
        <v>3</v>
      </c>
      <c r="AJ1704">
        <v>2</v>
      </c>
      <c r="AK1704">
        <v>2</v>
      </c>
      <c r="AL1704">
        <v>3</v>
      </c>
      <c r="AM1704">
        <v>1</v>
      </c>
      <c r="AN1704">
        <v>1</v>
      </c>
      <c r="AO1704">
        <v>1</v>
      </c>
      <c r="AP1704">
        <v>3</v>
      </c>
      <c r="AQ1704">
        <v>1</v>
      </c>
      <c r="BG1704">
        <v>16005</v>
      </c>
    </row>
    <row r="1705" spans="1:59" x14ac:dyDescent="0.2">
      <c r="F1705">
        <v>3</v>
      </c>
      <c r="G1705">
        <v>15</v>
      </c>
      <c r="H1705">
        <v>1</v>
      </c>
      <c r="I1705">
        <v>14</v>
      </c>
      <c r="M1705" t="s">
        <v>83</v>
      </c>
      <c r="N1705">
        <v>2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2</v>
      </c>
      <c r="V1705">
        <v>2</v>
      </c>
      <c r="W1705">
        <v>1</v>
      </c>
      <c r="X1705">
        <v>2</v>
      </c>
      <c r="Y1705">
        <v>2</v>
      </c>
      <c r="Z1705">
        <v>1</v>
      </c>
      <c r="AA1705">
        <v>1</v>
      </c>
      <c r="AB1705">
        <v>2</v>
      </c>
      <c r="AC1705">
        <v>2</v>
      </c>
      <c r="AD1705">
        <v>2</v>
      </c>
      <c r="AE1705">
        <v>2</v>
      </c>
      <c r="AF1705">
        <v>1</v>
      </c>
      <c r="AG1705">
        <v>1</v>
      </c>
      <c r="BG1705">
        <v>6501</v>
      </c>
    </row>
    <row r="1706" spans="1:59" x14ac:dyDescent="0.2">
      <c r="F1706">
        <v>27</v>
      </c>
      <c r="G1706">
        <v>39</v>
      </c>
      <c r="H1706">
        <v>16</v>
      </c>
      <c r="I1706">
        <v>23</v>
      </c>
      <c r="M1706" t="s">
        <v>84</v>
      </c>
      <c r="N1706">
        <v>2</v>
      </c>
      <c r="O1706">
        <v>1</v>
      </c>
      <c r="P1706">
        <v>1</v>
      </c>
      <c r="Q1706">
        <v>1</v>
      </c>
      <c r="R1706">
        <v>2</v>
      </c>
      <c r="S1706">
        <v>1</v>
      </c>
      <c r="T1706">
        <v>1</v>
      </c>
      <c r="U1706">
        <v>2</v>
      </c>
      <c r="V1706">
        <v>2</v>
      </c>
      <c r="W1706">
        <v>1</v>
      </c>
      <c r="X1706">
        <v>2</v>
      </c>
      <c r="Y1706">
        <v>2</v>
      </c>
      <c r="Z1706">
        <v>1</v>
      </c>
      <c r="AA1706">
        <v>1</v>
      </c>
      <c r="AB1706">
        <v>1</v>
      </c>
      <c r="AC1706">
        <v>2</v>
      </c>
      <c r="AD1706">
        <v>2</v>
      </c>
      <c r="AE1706">
        <v>1</v>
      </c>
      <c r="AF1706">
        <v>1</v>
      </c>
      <c r="AG1706">
        <v>1</v>
      </c>
      <c r="BG1706">
        <v>22313</v>
      </c>
    </row>
    <row r="1707" spans="1:59" x14ac:dyDescent="0.2">
      <c r="F1707">
        <v>33</v>
      </c>
      <c r="G1707">
        <v>45</v>
      </c>
      <c r="H1707">
        <v>22</v>
      </c>
      <c r="I1707">
        <v>23</v>
      </c>
      <c r="BG1707">
        <v>6558</v>
      </c>
    </row>
    <row r="1708" spans="1:59" x14ac:dyDescent="0.2">
      <c r="F1708">
        <v>36</v>
      </c>
      <c r="G1708">
        <v>48</v>
      </c>
      <c r="H1708">
        <v>24</v>
      </c>
      <c r="I1708">
        <v>24</v>
      </c>
      <c r="BG1708">
        <v>7352</v>
      </c>
    </row>
    <row r="1709" spans="1:59" x14ac:dyDescent="0.2">
      <c r="F1709">
        <v>33</v>
      </c>
      <c r="G1709">
        <v>45</v>
      </c>
      <c r="H1709">
        <v>22</v>
      </c>
      <c r="I1709">
        <v>23</v>
      </c>
      <c r="BG1709">
        <v>12858</v>
      </c>
    </row>
    <row r="1710" spans="1:59" x14ac:dyDescent="0.2">
      <c r="F1710">
        <v>24</v>
      </c>
      <c r="G1710">
        <v>36</v>
      </c>
      <c r="H1710">
        <v>15</v>
      </c>
      <c r="I1710">
        <v>21</v>
      </c>
      <c r="BG1710">
        <v>13438</v>
      </c>
    </row>
    <row r="1711" spans="1:59" x14ac:dyDescent="0.2">
      <c r="F1711">
        <v>9</v>
      </c>
      <c r="G1711">
        <v>21</v>
      </c>
      <c r="H1711">
        <v>4</v>
      </c>
      <c r="I1711">
        <v>17</v>
      </c>
      <c r="BG1711">
        <v>22902</v>
      </c>
    </row>
    <row r="1712" spans="1:59" x14ac:dyDescent="0.2">
      <c r="A1712" t="s">
        <v>1405</v>
      </c>
      <c r="B1712" s="1" t="s">
        <v>1406</v>
      </c>
      <c r="C1712" t="s">
        <v>1405</v>
      </c>
      <c r="D1712" t="s">
        <v>89</v>
      </c>
      <c r="E1712">
        <v>3</v>
      </c>
      <c r="F1712">
        <v>33</v>
      </c>
      <c r="G1712">
        <v>45</v>
      </c>
      <c r="H1712">
        <v>20</v>
      </c>
      <c r="I1712">
        <v>25</v>
      </c>
      <c r="J1712" t="s">
        <v>1379</v>
      </c>
      <c r="K1712">
        <v>8</v>
      </c>
      <c r="L1712">
        <v>5</v>
      </c>
      <c r="M1712" t="s">
        <v>80</v>
      </c>
      <c r="AR1712">
        <v>3</v>
      </c>
      <c r="AS1712">
        <v>4</v>
      </c>
      <c r="AT1712">
        <v>0</v>
      </c>
      <c r="AU1712">
        <v>4</v>
      </c>
      <c r="AV1712">
        <v>3</v>
      </c>
      <c r="AW1712">
        <v>1</v>
      </c>
      <c r="AX1712">
        <v>1</v>
      </c>
      <c r="AY1712">
        <v>1</v>
      </c>
      <c r="AZ1712">
        <v>4</v>
      </c>
      <c r="BA1712">
        <v>3</v>
      </c>
      <c r="BB1712">
        <v>49079</v>
      </c>
      <c r="BC1712">
        <v>50972</v>
      </c>
      <c r="BD1712">
        <v>26212</v>
      </c>
      <c r="BE1712">
        <v>38802</v>
      </c>
      <c r="BF1712">
        <v>21164</v>
      </c>
      <c r="BG1712">
        <v>22675</v>
      </c>
    </row>
    <row r="1713" spans="1:69" x14ac:dyDescent="0.2">
      <c r="F1713">
        <v>30</v>
      </c>
      <c r="G1713">
        <v>42</v>
      </c>
      <c r="H1713">
        <v>18</v>
      </c>
      <c r="I1713">
        <v>24</v>
      </c>
      <c r="M1713" t="s">
        <v>81</v>
      </c>
      <c r="AH1713">
        <v>3</v>
      </c>
      <c r="AI1713">
        <v>3</v>
      </c>
      <c r="AJ1713">
        <v>3</v>
      </c>
      <c r="AK1713">
        <v>3</v>
      </c>
      <c r="AL1713">
        <v>4</v>
      </c>
      <c r="AM1713">
        <v>1</v>
      </c>
      <c r="AN1713">
        <v>2</v>
      </c>
      <c r="AO1713">
        <v>2</v>
      </c>
      <c r="AP1713">
        <v>3</v>
      </c>
      <c r="AQ1713">
        <v>3</v>
      </c>
      <c r="BG1713">
        <v>4470</v>
      </c>
    </row>
    <row r="1714" spans="1:69" x14ac:dyDescent="0.2">
      <c r="F1714">
        <v>12</v>
      </c>
      <c r="G1714">
        <v>24</v>
      </c>
      <c r="H1714">
        <v>0</v>
      </c>
      <c r="I1714">
        <v>24</v>
      </c>
      <c r="M1714" t="s">
        <v>82</v>
      </c>
      <c r="AH1714">
        <v>3</v>
      </c>
      <c r="AI1714">
        <v>3</v>
      </c>
      <c r="AJ1714">
        <v>3</v>
      </c>
      <c r="AK1714">
        <v>3</v>
      </c>
      <c r="AL1714">
        <v>3</v>
      </c>
      <c r="AM1714">
        <v>1</v>
      </c>
      <c r="AN1714">
        <v>2</v>
      </c>
      <c r="AO1714">
        <v>2</v>
      </c>
      <c r="AP1714">
        <v>3</v>
      </c>
      <c r="AQ1714">
        <v>3</v>
      </c>
      <c r="BG1714">
        <v>4957</v>
      </c>
    </row>
    <row r="1715" spans="1:69" x14ac:dyDescent="0.2">
      <c r="F1715">
        <v>3</v>
      </c>
      <c r="G1715">
        <v>15</v>
      </c>
      <c r="H1715">
        <v>0</v>
      </c>
      <c r="I1715">
        <v>15</v>
      </c>
      <c r="M1715" t="s">
        <v>83</v>
      </c>
      <c r="N1715">
        <v>3</v>
      </c>
      <c r="O1715">
        <v>1</v>
      </c>
      <c r="P1715">
        <v>1</v>
      </c>
      <c r="Q1715">
        <v>1</v>
      </c>
      <c r="R1715">
        <v>1</v>
      </c>
      <c r="S1715">
        <v>2</v>
      </c>
      <c r="T1715">
        <v>2</v>
      </c>
      <c r="U1715">
        <v>3</v>
      </c>
      <c r="V1715">
        <v>2</v>
      </c>
      <c r="W1715">
        <v>2</v>
      </c>
      <c r="X1715">
        <v>4</v>
      </c>
      <c r="Y1715">
        <v>3</v>
      </c>
      <c r="Z1715">
        <v>2</v>
      </c>
      <c r="AA1715">
        <v>2</v>
      </c>
      <c r="AB1715">
        <v>3</v>
      </c>
      <c r="AC1715">
        <v>2</v>
      </c>
      <c r="AD1715">
        <v>2</v>
      </c>
      <c r="AE1715">
        <v>4</v>
      </c>
      <c r="AF1715">
        <v>1</v>
      </c>
      <c r="AG1715">
        <v>2</v>
      </c>
      <c r="BG1715">
        <v>2632</v>
      </c>
    </row>
    <row r="1716" spans="1:69" x14ac:dyDescent="0.2">
      <c r="F1716">
        <v>27</v>
      </c>
      <c r="G1716">
        <v>39</v>
      </c>
      <c r="H1716">
        <v>15</v>
      </c>
      <c r="I1716">
        <v>24</v>
      </c>
      <c r="M1716" t="s">
        <v>84</v>
      </c>
      <c r="N1716">
        <v>2</v>
      </c>
      <c r="O1716">
        <v>1</v>
      </c>
      <c r="P1716">
        <v>2</v>
      </c>
      <c r="Q1716">
        <v>1</v>
      </c>
      <c r="R1716">
        <v>1</v>
      </c>
      <c r="S1716">
        <v>2</v>
      </c>
      <c r="T1716">
        <v>2</v>
      </c>
      <c r="U1716">
        <v>2</v>
      </c>
      <c r="V1716">
        <v>2</v>
      </c>
      <c r="W1716">
        <v>2</v>
      </c>
      <c r="X1716">
        <v>3</v>
      </c>
      <c r="Y1716">
        <v>3</v>
      </c>
      <c r="Z1716">
        <v>2</v>
      </c>
      <c r="AA1716">
        <v>2</v>
      </c>
      <c r="AB1716">
        <v>2</v>
      </c>
      <c r="AC1716">
        <v>2</v>
      </c>
      <c r="AD1716">
        <v>3</v>
      </c>
      <c r="AE1716">
        <v>3</v>
      </c>
      <c r="AF1716">
        <v>1</v>
      </c>
      <c r="AG1716">
        <v>2</v>
      </c>
      <c r="BG1716">
        <v>3698</v>
      </c>
    </row>
    <row r="1717" spans="1:69" x14ac:dyDescent="0.2">
      <c r="F1717">
        <v>33</v>
      </c>
      <c r="G1717">
        <v>45</v>
      </c>
      <c r="H1717">
        <v>20</v>
      </c>
      <c r="I1717">
        <v>25</v>
      </c>
      <c r="BG1717">
        <v>3140</v>
      </c>
    </row>
    <row r="1718" spans="1:69" x14ac:dyDescent="0.2">
      <c r="F1718">
        <v>36</v>
      </c>
      <c r="G1718">
        <v>48</v>
      </c>
      <c r="H1718">
        <v>20</v>
      </c>
      <c r="I1718">
        <v>28</v>
      </c>
      <c r="BG1718">
        <v>3457</v>
      </c>
    </row>
    <row r="1719" spans="1:69" x14ac:dyDescent="0.2">
      <c r="F1719">
        <v>33</v>
      </c>
      <c r="G1719">
        <v>45</v>
      </c>
      <c r="H1719">
        <v>20</v>
      </c>
      <c r="I1719">
        <v>25</v>
      </c>
      <c r="BG1719">
        <v>3099</v>
      </c>
    </row>
    <row r="1720" spans="1:69" x14ac:dyDescent="0.2">
      <c r="F1720">
        <v>24</v>
      </c>
      <c r="G1720">
        <v>36</v>
      </c>
      <c r="H1720">
        <v>10</v>
      </c>
      <c r="I1720">
        <v>26</v>
      </c>
      <c r="BG1720">
        <v>10906</v>
      </c>
    </row>
    <row r="1721" spans="1:69" x14ac:dyDescent="0.2">
      <c r="F1721">
        <v>9</v>
      </c>
      <c r="G1721">
        <v>21</v>
      </c>
      <c r="H1721">
        <v>0</v>
      </c>
      <c r="I1721">
        <v>21</v>
      </c>
      <c r="BG1721">
        <v>4872</v>
      </c>
    </row>
    <row r="1722" spans="1:69" x14ac:dyDescent="0.2">
      <c r="A1722" t="s">
        <v>1407</v>
      </c>
      <c r="B1722" s="1" t="s">
        <v>1408</v>
      </c>
      <c r="C1722" t="s">
        <v>1407</v>
      </c>
      <c r="D1722" t="s">
        <v>79</v>
      </c>
      <c r="E1722">
        <v>2</v>
      </c>
      <c r="F1722">
        <v>36</v>
      </c>
      <c r="G1722">
        <v>48</v>
      </c>
      <c r="I1722">
        <v>48</v>
      </c>
      <c r="J1722" t="s">
        <v>1376</v>
      </c>
      <c r="K1722">
        <v>8</v>
      </c>
      <c r="L1722">
        <v>6</v>
      </c>
      <c r="M1722" t="s">
        <v>80</v>
      </c>
      <c r="AR1722">
        <v>4</v>
      </c>
      <c r="AS1722">
        <v>2</v>
      </c>
      <c r="AT1722">
        <v>1</v>
      </c>
      <c r="AU1722">
        <v>2</v>
      </c>
      <c r="AV1722">
        <v>4</v>
      </c>
      <c r="AW1722">
        <v>1</v>
      </c>
      <c r="AX1722">
        <v>3</v>
      </c>
      <c r="AY1722">
        <v>3</v>
      </c>
      <c r="AZ1722">
        <v>3</v>
      </c>
      <c r="BA1722">
        <v>5</v>
      </c>
      <c r="BB1722">
        <v>44907</v>
      </c>
      <c r="BC1722">
        <v>36670</v>
      </c>
      <c r="BD1722">
        <v>14421</v>
      </c>
      <c r="BE1722">
        <v>27385</v>
      </c>
      <c r="BF1722">
        <v>14493</v>
      </c>
      <c r="BH1722">
        <v>9153</v>
      </c>
      <c r="BI1722">
        <v>5201</v>
      </c>
      <c r="BJ1722">
        <v>5443</v>
      </c>
      <c r="BK1722">
        <v>3253</v>
      </c>
      <c r="BL1722">
        <v>4377</v>
      </c>
      <c r="BM1722">
        <v>2495</v>
      </c>
      <c r="BN1722">
        <v>4623</v>
      </c>
      <c r="BO1722">
        <v>2757</v>
      </c>
      <c r="BP1722">
        <v>2700</v>
      </c>
      <c r="BQ1722">
        <v>2637</v>
      </c>
    </row>
    <row r="1723" spans="1:69" x14ac:dyDescent="0.2">
      <c r="F1723">
        <v>33</v>
      </c>
      <c r="G1723">
        <v>45</v>
      </c>
      <c r="I1723">
        <v>45</v>
      </c>
      <c r="M1723" t="s">
        <v>81</v>
      </c>
      <c r="AH1723">
        <v>2</v>
      </c>
      <c r="AI1723">
        <v>2</v>
      </c>
      <c r="AJ1723">
        <v>1</v>
      </c>
      <c r="AK1723">
        <v>1</v>
      </c>
      <c r="AL1723">
        <v>2</v>
      </c>
      <c r="AM1723">
        <v>1</v>
      </c>
      <c r="AN1723">
        <v>1</v>
      </c>
      <c r="AO1723">
        <v>1</v>
      </c>
      <c r="AP1723">
        <v>2</v>
      </c>
      <c r="AQ1723">
        <v>2</v>
      </c>
    </row>
    <row r="1724" spans="1:69" x14ac:dyDescent="0.2">
      <c r="F1724">
        <v>24</v>
      </c>
      <c r="G1724">
        <v>36</v>
      </c>
      <c r="I1724">
        <v>36</v>
      </c>
      <c r="M1724" t="s">
        <v>82</v>
      </c>
      <c r="AH1724">
        <v>2</v>
      </c>
      <c r="AI1724">
        <v>2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1</v>
      </c>
      <c r="AP1724">
        <v>2</v>
      </c>
      <c r="AQ1724">
        <v>2</v>
      </c>
    </row>
    <row r="1725" spans="1:69" x14ac:dyDescent="0.2">
      <c r="F1725">
        <v>9</v>
      </c>
      <c r="G1725">
        <v>21</v>
      </c>
      <c r="I1725">
        <v>21</v>
      </c>
      <c r="M1725" t="s">
        <v>83</v>
      </c>
      <c r="N1725">
        <v>5</v>
      </c>
      <c r="O1725">
        <v>1</v>
      </c>
      <c r="P1725">
        <v>4</v>
      </c>
      <c r="Q1725">
        <v>1</v>
      </c>
      <c r="R1725">
        <v>3</v>
      </c>
      <c r="S1725">
        <v>1</v>
      </c>
      <c r="T1725">
        <v>1</v>
      </c>
      <c r="U1725">
        <v>1</v>
      </c>
      <c r="V1725">
        <v>4</v>
      </c>
      <c r="W1725">
        <v>3</v>
      </c>
      <c r="X1725">
        <v>1</v>
      </c>
      <c r="Y1725">
        <v>4</v>
      </c>
      <c r="Z1725">
        <v>1</v>
      </c>
      <c r="AA1725">
        <v>3</v>
      </c>
      <c r="AB1725">
        <v>2</v>
      </c>
      <c r="AC1725">
        <v>3</v>
      </c>
      <c r="AD1725">
        <v>4</v>
      </c>
      <c r="AE1725">
        <v>2</v>
      </c>
      <c r="AF1725">
        <v>3</v>
      </c>
      <c r="AG1725">
        <v>1</v>
      </c>
    </row>
    <row r="1726" spans="1:69" x14ac:dyDescent="0.2">
      <c r="F1726">
        <v>33</v>
      </c>
      <c r="G1726">
        <v>45</v>
      </c>
      <c r="I1726">
        <v>45</v>
      </c>
      <c r="M1726" t="s">
        <v>84</v>
      </c>
      <c r="N1726">
        <v>3</v>
      </c>
      <c r="O1726">
        <v>1</v>
      </c>
      <c r="P1726">
        <v>4</v>
      </c>
      <c r="Q1726">
        <v>1</v>
      </c>
      <c r="R1726">
        <v>3</v>
      </c>
      <c r="S1726">
        <v>1</v>
      </c>
      <c r="T1726">
        <v>1</v>
      </c>
      <c r="U1726">
        <v>1</v>
      </c>
      <c r="V1726">
        <v>3</v>
      </c>
      <c r="W1726">
        <v>3</v>
      </c>
      <c r="X1726">
        <v>1</v>
      </c>
      <c r="Y1726">
        <v>4</v>
      </c>
      <c r="Z1726">
        <v>1</v>
      </c>
      <c r="AA1726">
        <v>3</v>
      </c>
      <c r="AB1726">
        <v>2</v>
      </c>
      <c r="AC1726">
        <v>3</v>
      </c>
      <c r="AD1726">
        <v>4</v>
      </c>
      <c r="AE1726">
        <v>2</v>
      </c>
      <c r="AF1726">
        <v>3</v>
      </c>
      <c r="AG1726">
        <v>1</v>
      </c>
    </row>
    <row r="1727" spans="1:69" x14ac:dyDescent="0.2">
      <c r="F1727">
        <v>27</v>
      </c>
      <c r="G1727">
        <v>39</v>
      </c>
      <c r="I1727">
        <v>39</v>
      </c>
    </row>
    <row r="1728" spans="1:69" x14ac:dyDescent="0.2">
      <c r="F1728">
        <v>3</v>
      </c>
      <c r="G1728">
        <v>15</v>
      </c>
      <c r="I1728">
        <v>15</v>
      </c>
    </row>
    <row r="1729" spans="1:69" x14ac:dyDescent="0.2">
      <c r="F1729">
        <v>33</v>
      </c>
      <c r="G1729">
        <v>45</v>
      </c>
      <c r="I1729">
        <v>45</v>
      </c>
    </row>
    <row r="1730" spans="1:69" x14ac:dyDescent="0.2">
      <c r="F1730">
        <v>12</v>
      </c>
      <c r="G1730">
        <v>24</v>
      </c>
      <c r="I1730">
        <v>24</v>
      </c>
    </row>
    <row r="1731" spans="1:69" x14ac:dyDescent="0.2">
      <c r="F1731">
        <v>30</v>
      </c>
      <c r="G1731">
        <v>42</v>
      </c>
      <c r="I1731">
        <v>42</v>
      </c>
    </row>
    <row r="1732" spans="1:69" x14ac:dyDescent="0.2">
      <c r="A1732" t="s">
        <v>1409</v>
      </c>
      <c r="B1732" s="1" t="s">
        <v>1410</v>
      </c>
      <c r="C1732" t="s">
        <v>1409</v>
      </c>
      <c r="D1732" t="s">
        <v>79</v>
      </c>
      <c r="E1732">
        <v>12</v>
      </c>
      <c r="F1732">
        <v>33</v>
      </c>
      <c r="G1732">
        <v>45</v>
      </c>
      <c r="I1732">
        <v>45</v>
      </c>
      <c r="J1732" t="s">
        <v>1376</v>
      </c>
      <c r="K1732">
        <v>8</v>
      </c>
      <c r="L1732">
        <v>-4</v>
      </c>
      <c r="M1732" t="s">
        <v>80</v>
      </c>
      <c r="AR1732">
        <v>4</v>
      </c>
      <c r="AS1732">
        <v>1</v>
      </c>
      <c r="AT1732">
        <v>2</v>
      </c>
      <c r="AU1732">
        <v>4</v>
      </c>
      <c r="AV1732">
        <v>4</v>
      </c>
      <c r="AW1732">
        <v>0</v>
      </c>
      <c r="AX1732">
        <v>1</v>
      </c>
      <c r="AY1732">
        <v>4</v>
      </c>
      <c r="AZ1732">
        <v>3</v>
      </c>
      <c r="BA1732">
        <v>3</v>
      </c>
      <c r="BB1732">
        <v>29512</v>
      </c>
      <c r="BC1732">
        <v>123248</v>
      </c>
      <c r="BD1732">
        <v>17735</v>
      </c>
      <c r="BE1732">
        <v>42188</v>
      </c>
      <c r="BF1732">
        <v>23820</v>
      </c>
      <c r="BH1732">
        <v>8817</v>
      </c>
      <c r="BI1732">
        <v>5258</v>
      </c>
      <c r="BJ1732">
        <v>2037</v>
      </c>
      <c r="BK1732">
        <v>3476</v>
      </c>
      <c r="BL1732">
        <v>3068</v>
      </c>
      <c r="BM1732">
        <v>3944</v>
      </c>
      <c r="BN1732">
        <v>949</v>
      </c>
      <c r="BO1732">
        <v>767</v>
      </c>
      <c r="BP1732">
        <v>406</v>
      </c>
      <c r="BQ1732">
        <v>550</v>
      </c>
    </row>
    <row r="1733" spans="1:69" x14ac:dyDescent="0.2">
      <c r="F1733">
        <v>30</v>
      </c>
      <c r="G1733">
        <v>42</v>
      </c>
      <c r="I1733">
        <v>42</v>
      </c>
      <c r="M1733" t="s">
        <v>81</v>
      </c>
      <c r="AH1733">
        <v>1</v>
      </c>
      <c r="AI1733">
        <v>1</v>
      </c>
      <c r="AJ1733">
        <v>1</v>
      </c>
      <c r="AK1733">
        <v>1</v>
      </c>
      <c r="AL1733">
        <v>1</v>
      </c>
      <c r="AM1733">
        <v>1</v>
      </c>
      <c r="AN1733">
        <v>1</v>
      </c>
      <c r="AO1733">
        <v>1</v>
      </c>
      <c r="AP1733">
        <v>2</v>
      </c>
      <c r="AQ1733">
        <v>1</v>
      </c>
    </row>
    <row r="1734" spans="1:69" x14ac:dyDescent="0.2">
      <c r="F1734">
        <v>12</v>
      </c>
      <c r="G1734">
        <v>24</v>
      </c>
      <c r="I1734">
        <v>24</v>
      </c>
      <c r="M1734" t="s">
        <v>82</v>
      </c>
      <c r="AH1734">
        <v>1</v>
      </c>
      <c r="AI1734">
        <v>2</v>
      </c>
      <c r="AJ1734">
        <v>1</v>
      </c>
      <c r="AK1734">
        <v>1</v>
      </c>
      <c r="AL1734">
        <v>2</v>
      </c>
      <c r="AM1734">
        <v>1</v>
      </c>
      <c r="AN1734">
        <v>1</v>
      </c>
      <c r="AO1734">
        <v>1</v>
      </c>
      <c r="AP1734">
        <v>1</v>
      </c>
      <c r="AQ1734">
        <v>1</v>
      </c>
    </row>
    <row r="1735" spans="1:69" x14ac:dyDescent="0.2">
      <c r="F1735">
        <v>3</v>
      </c>
      <c r="G1735">
        <v>15</v>
      </c>
      <c r="I1735">
        <v>15</v>
      </c>
      <c r="M1735" t="s">
        <v>83</v>
      </c>
      <c r="N1735">
        <v>3</v>
      </c>
      <c r="O1735">
        <v>1</v>
      </c>
      <c r="P1735">
        <v>2</v>
      </c>
      <c r="Q1735">
        <v>1</v>
      </c>
      <c r="R1735">
        <v>4</v>
      </c>
      <c r="S1735">
        <v>1</v>
      </c>
      <c r="T1735">
        <v>1</v>
      </c>
      <c r="U1735">
        <v>1</v>
      </c>
      <c r="V1735">
        <v>2</v>
      </c>
      <c r="W1735">
        <v>2</v>
      </c>
      <c r="X1735">
        <v>1</v>
      </c>
      <c r="Y1735">
        <v>4</v>
      </c>
      <c r="Z1735">
        <v>1</v>
      </c>
      <c r="AA1735">
        <v>3</v>
      </c>
      <c r="AB1735">
        <v>1</v>
      </c>
      <c r="AC1735">
        <v>2</v>
      </c>
      <c r="AD1735">
        <v>4</v>
      </c>
      <c r="AE1735">
        <v>1</v>
      </c>
      <c r="AF1735">
        <v>3</v>
      </c>
      <c r="AG1735">
        <v>1</v>
      </c>
    </row>
    <row r="1736" spans="1:69" x14ac:dyDescent="0.2">
      <c r="F1736">
        <v>27</v>
      </c>
      <c r="G1736">
        <v>39</v>
      </c>
      <c r="I1736">
        <v>39</v>
      </c>
      <c r="M1736" t="s">
        <v>84</v>
      </c>
      <c r="N1736">
        <v>4</v>
      </c>
      <c r="O1736">
        <v>1</v>
      </c>
      <c r="P1736">
        <v>1</v>
      </c>
      <c r="Q1736">
        <v>1</v>
      </c>
      <c r="R1736">
        <v>3</v>
      </c>
      <c r="S1736">
        <v>1</v>
      </c>
      <c r="T1736">
        <v>1</v>
      </c>
      <c r="U1736">
        <v>1</v>
      </c>
      <c r="V1736">
        <v>3</v>
      </c>
      <c r="W1736">
        <v>1</v>
      </c>
      <c r="X1736">
        <v>1</v>
      </c>
      <c r="Y1736">
        <v>5</v>
      </c>
      <c r="Z1736">
        <v>1</v>
      </c>
      <c r="AA1736">
        <v>2</v>
      </c>
      <c r="AB1736">
        <v>1</v>
      </c>
      <c r="AC1736">
        <v>3</v>
      </c>
      <c r="AD1736">
        <v>3</v>
      </c>
      <c r="AE1736">
        <v>1</v>
      </c>
      <c r="AF1736">
        <v>4</v>
      </c>
      <c r="AG1736">
        <v>1</v>
      </c>
    </row>
    <row r="1737" spans="1:69" x14ac:dyDescent="0.2">
      <c r="F1737">
        <v>33</v>
      </c>
      <c r="G1737">
        <v>45</v>
      </c>
      <c r="I1737">
        <v>45</v>
      </c>
    </row>
    <row r="1738" spans="1:69" x14ac:dyDescent="0.2">
      <c r="F1738">
        <v>36</v>
      </c>
      <c r="G1738">
        <v>48</v>
      </c>
      <c r="I1738">
        <v>48</v>
      </c>
    </row>
    <row r="1739" spans="1:69" x14ac:dyDescent="0.2">
      <c r="F1739">
        <v>33</v>
      </c>
      <c r="G1739">
        <v>45</v>
      </c>
      <c r="I1739">
        <v>45</v>
      </c>
    </row>
    <row r="1740" spans="1:69" x14ac:dyDescent="0.2">
      <c r="F1740">
        <v>24</v>
      </c>
      <c r="G1740">
        <v>36</v>
      </c>
      <c r="I1740">
        <v>36</v>
      </c>
    </row>
    <row r="1741" spans="1:69" x14ac:dyDescent="0.2">
      <c r="F1741">
        <v>9</v>
      </c>
      <c r="G1741">
        <v>21</v>
      </c>
      <c r="I1741">
        <v>21</v>
      </c>
    </row>
    <row r="1742" spans="1:69" x14ac:dyDescent="0.2">
      <c r="A1742" t="s">
        <v>1411</v>
      </c>
      <c r="B1742" s="1" t="s">
        <v>1412</v>
      </c>
      <c r="C1742" t="s">
        <v>1411</v>
      </c>
      <c r="D1742" t="s">
        <v>79</v>
      </c>
      <c r="E1742">
        <v>6</v>
      </c>
      <c r="F1742">
        <v>33</v>
      </c>
      <c r="G1742">
        <v>45</v>
      </c>
      <c r="I1742">
        <v>45</v>
      </c>
      <c r="J1742" t="s">
        <v>1376</v>
      </c>
      <c r="K1742">
        <v>8</v>
      </c>
      <c r="L1742">
        <v>2</v>
      </c>
      <c r="M1742" t="s">
        <v>80</v>
      </c>
      <c r="AR1742">
        <v>5</v>
      </c>
      <c r="AS1742">
        <v>4</v>
      </c>
      <c r="AT1742">
        <v>1</v>
      </c>
      <c r="AU1742">
        <v>3</v>
      </c>
      <c r="AV1742">
        <v>5</v>
      </c>
      <c r="AW1742">
        <v>4</v>
      </c>
      <c r="AX1742">
        <v>5</v>
      </c>
      <c r="AY1742">
        <v>3</v>
      </c>
      <c r="AZ1742">
        <v>5</v>
      </c>
      <c r="BA1742">
        <v>5</v>
      </c>
      <c r="BB1742">
        <v>21025</v>
      </c>
      <c r="BC1742">
        <v>28501</v>
      </c>
      <c r="BD1742">
        <v>11932</v>
      </c>
      <c r="BE1742">
        <v>49916</v>
      </c>
      <c r="BF1742">
        <v>13820</v>
      </c>
      <c r="BH1742">
        <v>6975</v>
      </c>
      <c r="BI1742">
        <v>3651</v>
      </c>
      <c r="BJ1742">
        <v>6735</v>
      </c>
      <c r="BK1742">
        <v>1202</v>
      </c>
      <c r="BL1742">
        <v>1966</v>
      </c>
      <c r="BM1742">
        <v>8570</v>
      </c>
      <c r="BN1742">
        <v>3449</v>
      </c>
      <c r="BO1742">
        <v>12958</v>
      </c>
      <c r="BP1742">
        <v>2257</v>
      </c>
      <c r="BQ1742">
        <v>7591</v>
      </c>
    </row>
    <row r="1743" spans="1:69" x14ac:dyDescent="0.2">
      <c r="F1743">
        <v>30</v>
      </c>
      <c r="G1743">
        <v>42</v>
      </c>
      <c r="I1743">
        <v>42</v>
      </c>
      <c r="M1743" t="s">
        <v>81</v>
      </c>
      <c r="AH1743">
        <v>1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1</v>
      </c>
    </row>
    <row r="1744" spans="1:69" x14ac:dyDescent="0.2">
      <c r="F1744">
        <v>12</v>
      </c>
      <c r="G1744">
        <v>24</v>
      </c>
      <c r="I1744">
        <v>24</v>
      </c>
      <c r="M1744" t="s">
        <v>82</v>
      </c>
      <c r="AH1744">
        <v>1</v>
      </c>
      <c r="AI1744">
        <v>1</v>
      </c>
      <c r="AJ1744">
        <v>2</v>
      </c>
      <c r="AK1744">
        <v>1</v>
      </c>
      <c r="AL1744">
        <v>1</v>
      </c>
      <c r="AM1744">
        <v>1</v>
      </c>
      <c r="AN1744">
        <v>1</v>
      </c>
      <c r="AO1744">
        <v>1</v>
      </c>
      <c r="AP1744">
        <v>1</v>
      </c>
      <c r="AQ1744">
        <v>1</v>
      </c>
    </row>
    <row r="1745" spans="1:59" x14ac:dyDescent="0.2">
      <c r="F1745">
        <v>3</v>
      </c>
      <c r="G1745">
        <v>15</v>
      </c>
      <c r="I1745">
        <v>15</v>
      </c>
      <c r="M1745" t="s">
        <v>83</v>
      </c>
      <c r="N1745">
        <v>4</v>
      </c>
      <c r="O1745">
        <v>1</v>
      </c>
      <c r="P1745">
        <v>3</v>
      </c>
      <c r="Q1745">
        <v>1</v>
      </c>
      <c r="R1745">
        <v>4</v>
      </c>
      <c r="S1745">
        <v>1</v>
      </c>
      <c r="T1745">
        <v>1</v>
      </c>
      <c r="U1745">
        <v>1</v>
      </c>
      <c r="V1745">
        <v>3</v>
      </c>
      <c r="W1745">
        <v>4</v>
      </c>
      <c r="X1745">
        <v>1</v>
      </c>
      <c r="Y1745">
        <v>2</v>
      </c>
      <c r="Z1745">
        <v>1</v>
      </c>
      <c r="AA1745">
        <v>3</v>
      </c>
      <c r="AB1745">
        <v>1</v>
      </c>
      <c r="AC1745">
        <v>4</v>
      </c>
      <c r="AD1745">
        <v>5</v>
      </c>
      <c r="AE1745">
        <v>1</v>
      </c>
      <c r="AF1745">
        <v>2</v>
      </c>
      <c r="AG1745">
        <v>1</v>
      </c>
    </row>
    <row r="1746" spans="1:59" x14ac:dyDescent="0.2">
      <c r="F1746">
        <v>27</v>
      </c>
      <c r="G1746">
        <v>39</v>
      </c>
      <c r="I1746">
        <v>39</v>
      </c>
      <c r="M1746" t="s">
        <v>84</v>
      </c>
      <c r="N1746">
        <v>4</v>
      </c>
      <c r="O1746">
        <v>1</v>
      </c>
      <c r="P1746">
        <v>5</v>
      </c>
      <c r="Q1746">
        <v>1</v>
      </c>
      <c r="R1746">
        <v>4</v>
      </c>
      <c r="S1746">
        <v>1</v>
      </c>
      <c r="T1746">
        <v>1</v>
      </c>
      <c r="U1746">
        <v>1</v>
      </c>
      <c r="V1746">
        <v>4</v>
      </c>
      <c r="W1746">
        <v>4</v>
      </c>
      <c r="X1746">
        <v>1</v>
      </c>
      <c r="Y1746">
        <v>3</v>
      </c>
      <c r="Z1746">
        <v>1</v>
      </c>
      <c r="AA1746">
        <v>4</v>
      </c>
      <c r="AB1746">
        <v>1</v>
      </c>
      <c r="AC1746">
        <v>4</v>
      </c>
      <c r="AD1746">
        <v>4</v>
      </c>
      <c r="AE1746">
        <v>1</v>
      </c>
      <c r="AF1746">
        <v>4</v>
      </c>
      <c r="AG1746">
        <v>1</v>
      </c>
    </row>
    <row r="1747" spans="1:59" x14ac:dyDescent="0.2">
      <c r="F1747">
        <v>33</v>
      </c>
      <c r="G1747">
        <v>45</v>
      </c>
      <c r="I1747">
        <v>45</v>
      </c>
    </row>
    <row r="1748" spans="1:59" x14ac:dyDescent="0.2">
      <c r="F1748">
        <v>36</v>
      </c>
      <c r="G1748">
        <v>48</v>
      </c>
      <c r="I1748">
        <v>48</v>
      </c>
    </row>
    <row r="1749" spans="1:59" x14ac:dyDescent="0.2">
      <c r="F1749">
        <v>33</v>
      </c>
      <c r="G1749">
        <v>45</v>
      </c>
      <c r="I1749">
        <v>45</v>
      </c>
    </row>
    <row r="1750" spans="1:59" x14ac:dyDescent="0.2">
      <c r="F1750">
        <v>24</v>
      </c>
      <c r="G1750">
        <v>36</v>
      </c>
      <c r="I1750">
        <v>36</v>
      </c>
    </row>
    <row r="1751" spans="1:59" x14ac:dyDescent="0.2">
      <c r="F1751">
        <v>9</v>
      </c>
      <c r="G1751">
        <v>21</v>
      </c>
      <c r="I1751">
        <v>21</v>
      </c>
    </row>
    <row r="1752" spans="1:59" x14ac:dyDescent="0.2">
      <c r="A1752" t="s">
        <v>1413</v>
      </c>
      <c r="B1752" s="1" t="s">
        <v>1414</v>
      </c>
      <c r="C1752" t="s">
        <v>1413</v>
      </c>
      <c r="D1752" t="s">
        <v>89</v>
      </c>
      <c r="E1752">
        <v>3</v>
      </c>
      <c r="F1752">
        <v>12</v>
      </c>
      <c r="G1752">
        <v>24</v>
      </c>
      <c r="H1752">
        <v>8</v>
      </c>
      <c r="I1752">
        <v>16</v>
      </c>
      <c r="J1752" t="s">
        <v>1415</v>
      </c>
      <c r="K1752">
        <v>8</v>
      </c>
      <c r="L1752">
        <v>5</v>
      </c>
      <c r="M1752" t="s">
        <v>80</v>
      </c>
      <c r="AR1752">
        <v>3</v>
      </c>
      <c r="AS1752">
        <v>3</v>
      </c>
      <c r="AT1752">
        <v>1</v>
      </c>
      <c r="AU1752">
        <v>5</v>
      </c>
      <c r="AV1752">
        <v>4</v>
      </c>
      <c r="AW1752">
        <v>0</v>
      </c>
      <c r="AX1752">
        <v>3</v>
      </c>
      <c r="AY1752">
        <v>4</v>
      </c>
      <c r="AZ1752">
        <v>3</v>
      </c>
      <c r="BA1752">
        <v>3</v>
      </c>
      <c r="BB1752">
        <v>32568</v>
      </c>
      <c r="BC1752">
        <v>67676</v>
      </c>
      <c r="BD1752">
        <v>22921</v>
      </c>
      <c r="BE1752">
        <v>30886</v>
      </c>
      <c r="BF1752">
        <v>16448</v>
      </c>
      <c r="BG1752">
        <v>13592</v>
      </c>
    </row>
    <row r="1753" spans="1:59" x14ac:dyDescent="0.2">
      <c r="F1753">
        <v>33</v>
      </c>
      <c r="G1753">
        <v>45</v>
      </c>
      <c r="H1753">
        <v>22</v>
      </c>
      <c r="I1753">
        <v>23</v>
      </c>
      <c r="M1753" t="s">
        <v>81</v>
      </c>
      <c r="AH1753">
        <v>1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P1753">
        <v>1</v>
      </c>
      <c r="AQ1753">
        <v>1</v>
      </c>
      <c r="BG1753">
        <v>10704</v>
      </c>
    </row>
    <row r="1754" spans="1:59" x14ac:dyDescent="0.2">
      <c r="F1754">
        <v>30</v>
      </c>
      <c r="G1754">
        <v>42</v>
      </c>
      <c r="H1754">
        <v>0</v>
      </c>
      <c r="I1754">
        <v>42</v>
      </c>
      <c r="M1754" t="s">
        <v>82</v>
      </c>
      <c r="AH1754">
        <v>1</v>
      </c>
      <c r="AI1754">
        <v>1</v>
      </c>
      <c r="AJ1754">
        <v>1</v>
      </c>
      <c r="AK1754">
        <v>1</v>
      </c>
      <c r="AL1754">
        <v>2</v>
      </c>
      <c r="AM1754">
        <v>1</v>
      </c>
      <c r="AN1754">
        <v>1</v>
      </c>
      <c r="AO1754">
        <v>1</v>
      </c>
      <c r="AP1754">
        <v>2</v>
      </c>
      <c r="AQ1754">
        <v>1</v>
      </c>
      <c r="BG1754">
        <v>3481</v>
      </c>
    </row>
    <row r="1755" spans="1:59" x14ac:dyDescent="0.2">
      <c r="F1755">
        <v>27</v>
      </c>
      <c r="G1755">
        <v>39</v>
      </c>
      <c r="H1755">
        <v>0</v>
      </c>
      <c r="I1755">
        <v>39</v>
      </c>
      <c r="M1755" t="s">
        <v>83</v>
      </c>
      <c r="N1755">
        <v>4</v>
      </c>
      <c r="O1755">
        <v>1</v>
      </c>
      <c r="P1755">
        <v>2</v>
      </c>
      <c r="Q1755">
        <v>1</v>
      </c>
      <c r="R1755">
        <v>3</v>
      </c>
      <c r="S1755">
        <v>1</v>
      </c>
      <c r="T1755">
        <v>1</v>
      </c>
      <c r="U1755">
        <v>1</v>
      </c>
      <c r="V1755">
        <v>4</v>
      </c>
      <c r="W1755">
        <v>2</v>
      </c>
      <c r="X1755">
        <v>1</v>
      </c>
      <c r="Y1755">
        <v>4</v>
      </c>
      <c r="Z1755">
        <v>1</v>
      </c>
      <c r="AA1755">
        <v>1</v>
      </c>
      <c r="AB1755">
        <v>1</v>
      </c>
      <c r="AC1755">
        <v>4</v>
      </c>
      <c r="AD1755">
        <v>2</v>
      </c>
      <c r="AE1755">
        <v>1</v>
      </c>
      <c r="AF1755">
        <v>4</v>
      </c>
      <c r="AG1755">
        <v>1</v>
      </c>
      <c r="BG1755">
        <v>3409</v>
      </c>
    </row>
    <row r="1756" spans="1:59" x14ac:dyDescent="0.2">
      <c r="F1756">
        <v>3</v>
      </c>
      <c r="G1756">
        <v>15</v>
      </c>
      <c r="H1756">
        <v>0</v>
      </c>
      <c r="I1756">
        <v>15</v>
      </c>
      <c r="M1756" t="s">
        <v>84</v>
      </c>
      <c r="N1756">
        <v>4</v>
      </c>
      <c r="O1756">
        <v>1</v>
      </c>
      <c r="P1756">
        <v>3</v>
      </c>
      <c r="Q1756">
        <v>1</v>
      </c>
      <c r="R1756">
        <v>5</v>
      </c>
      <c r="S1756">
        <v>2</v>
      </c>
      <c r="T1756">
        <v>1</v>
      </c>
      <c r="U1756">
        <v>1</v>
      </c>
      <c r="V1756">
        <v>3</v>
      </c>
      <c r="W1756">
        <v>4</v>
      </c>
      <c r="X1756">
        <v>1</v>
      </c>
      <c r="Y1756">
        <v>3</v>
      </c>
      <c r="Z1756">
        <v>1</v>
      </c>
      <c r="AA1756">
        <v>3</v>
      </c>
      <c r="AB1756">
        <v>1</v>
      </c>
      <c r="AC1756">
        <v>1</v>
      </c>
      <c r="AD1756">
        <v>3</v>
      </c>
      <c r="AE1756">
        <v>1</v>
      </c>
      <c r="AF1756">
        <v>4</v>
      </c>
      <c r="AG1756">
        <v>1</v>
      </c>
      <c r="BG1756">
        <v>3075</v>
      </c>
    </row>
    <row r="1757" spans="1:59" x14ac:dyDescent="0.2">
      <c r="F1757">
        <v>33</v>
      </c>
      <c r="G1757">
        <v>45</v>
      </c>
      <c r="H1757">
        <v>22</v>
      </c>
      <c r="I1757">
        <v>23</v>
      </c>
      <c r="BG1757">
        <v>3302</v>
      </c>
    </row>
    <row r="1758" spans="1:59" x14ac:dyDescent="0.2">
      <c r="F1758">
        <v>24</v>
      </c>
      <c r="G1758">
        <v>36</v>
      </c>
      <c r="H1758">
        <v>12</v>
      </c>
      <c r="I1758">
        <v>24</v>
      </c>
      <c r="BG1758">
        <v>6176</v>
      </c>
    </row>
    <row r="1759" spans="1:59" x14ac:dyDescent="0.2">
      <c r="F1759">
        <v>9</v>
      </c>
      <c r="G1759">
        <v>21</v>
      </c>
      <c r="H1759">
        <v>6</v>
      </c>
      <c r="I1759">
        <v>15</v>
      </c>
      <c r="BG1759">
        <v>4725</v>
      </c>
    </row>
    <row r="1760" spans="1:59" x14ac:dyDescent="0.2">
      <c r="F1760">
        <v>36</v>
      </c>
      <c r="G1760">
        <v>48</v>
      </c>
      <c r="H1760">
        <v>24</v>
      </c>
      <c r="I1760">
        <v>24</v>
      </c>
      <c r="BG1760">
        <v>6413</v>
      </c>
    </row>
    <row r="1761" spans="1:59" x14ac:dyDescent="0.2">
      <c r="F1761">
        <v>33</v>
      </c>
      <c r="G1761">
        <v>45</v>
      </c>
      <c r="H1761">
        <v>22</v>
      </c>
      <c r="I1761">
        <v>23</v>
      </c>
      <c r="BG1761">
        <v>3609</v>
      </c>
    </row>
    <row r="1762" spans="1:59" x14ac:dyDescent="0.2">
      <c r="A1762" t="s">
        <v>1416</v>
      </c>
      <c r="B1762" s="1" t="s">
        <v>1417</v>
      </c>
      <c r="C1762" t="s">
        <v>1416</v>
      </c>
      <c r="D1762" t="s">
        <v>89</v>
      </c>
      <c r="E1762">
        <v>4</v>
      </c>
      <c r="F1762">
        <v>12</v>
      </c>
      <c r="G1762">
        <v>24</v>
      </c>
      <c r="H1762">
        <v>4</v>
      </c>
      <c r="I1762">
        <v>20</v>
      </c>
      <c r="J1762" t="s">
        <v>1386</v>
      </c>
      <c r="K1762" t="s">
        <v>1418</v>
      </c>
      <c r="L1762" t="s">
        <v>1419</v>
      </c>
      <c r="M1762" t="s">
        <v>80</v>
      </c>
      <c r="AR1762">
        <v>3</v>
      </c>
      <c r="AS1762">
        <v>4</v>
      </c>
      <c r="AT1762">
        <v>0</v>
      </c>
      <c r="AU1762">
        <v>4</v>
      </c>
      <c r="AV1762">
        <v>4</v>
      </c>
      <c r="AW1762">
        <v>2</v>
      </c>
      <c r="AX1762">
        <v>2</v>
      </c>
      <c r="AY1762">
        <v>2</v>
      </c>
      <c r="AZ1762">
        <v>3</v>
      </c>
      <c r="BA1762">
        <v>3</v>
      </c>
      <c r="BB1762">
        <v>27525</v>
      </c>
      <c r="BC1762">
        <v>38713</v>
      </c>
      <c r="BD1762">
        <v>15282</v>
      </c>
      <c r="BE1762">
        <v>32205</v>
      </c>
      <c r="BF1762">
        <v>16362</v>
      </c>
      <c r="BG1762">
        <v>10620</v>
      </c>
    </row>
    <row r="1763" spans="1:59" x14ac:dyDescent="0.2">
      <c r="F1763">
        <v>12</v>
      </c>
      <c r="G1763">
        <v>24</v>
      </c>
      <c r="H1763">
        <v>4</v>
      </c>
      <c r="I1763">
        <v>20</v>
      </c>
      <c r="M1763" t="s">
        <v>81</v>
      </c>
      <c r="AH1763">
        <v>1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1</v>
      </c>
      <c r="AP1763">
        <v>1</v>
      </c>
      <c r="AQ1763">
        <v>1</v>
      </c>
      <c r="BG1763">
        <v>6962</v>
      </c>
    </row>
    <row r="1764" spans="1:59" x14ac:dyDescent="0.2">
      <c r="F1764">
        <v>12</v>
      </c>
      <c r="G1764">
        <v>24</v>
      </c>
      <c r="H1764">
        <v>4</v>
      </c>
      <c r="I1764">
        <v>20</v>
      </c>
      <c r="M1764" t="s">
        <v>82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P1764">
        <v>1</v>
      </c>
      <c r="AQ1764">
        <v>1</v>
      </c>
      <c r="BG1764">
        <v>14560</v>
      </c>
    </row>
    <row r="1765" spans="1:59" x14ac:dyDescent="0.2">
      <c r="F1765">
        <v>27</v>
      </c>
      <c r="G1765">
        <v>39</v>
      </c>
      <c r="H1765">
        <v>5</v>
      </c>
      <c r="I1765">
        <v>34</v>
      </c>
      <c r="M1765" t="s">
        <v>83</v>
      </c>
      <c r="N1765">
        <v>4</v>
      </c>
      <c r="O1765">
        <v>1</v>
      </c>
      <c r="P1765">
        <v>3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3</v>
      </c>
      <c r="W1765">
        <v>3</v>
      </c>
      <c r="X1765">
        <v>1</v>
      </c>
      <c r="Y1765">
        <v>4</v>
      </c>
      <c r="Z1765">
        <v>1</v>
      </c>
      <c r="AA1765">
        <v>4</v>
      </c>
      <c r="AB1765">
        <v>1</v>
      </c>
      <c r="AC1765">
        <v>4</v>
      </c>
      <c r="AD1765">
        <v>4</v>
      </c>
      <c r="AE1765">
        <v>1</v>
      </c>
      <c r="AF1765">
        <v>4</v>
      </c>
      <c r="AG1765">
        <v>1</v>
      </c>
      <c r="BG1765">
        <v>4986</v>
      </c>
    </row>
    <row r="1766" spans="1:59" x14ac:dyDescent="0.2">
      <c r="F1766">
        <v>3</v>
      </c>
      <c r="G1766">
        <v>15</v>
      </c>
      <c r="H1766">
        <v>3</v>
      </c>
      <c r="I1766">
        <v>12</v>
      </c>
      <c r="M1766" t="s">
        <v>84</v>
      </c>
      <c r="N1766">
        <v>4</v>
      </c>
      <c r="O1766">
        <v>1</v>
      </c>
      <c r="P1766">
        <v>3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3</v>
      </c>
      <c r="W1766">
        <v>3</v>
      </c>
      <c r="X1766">
        <v>1</v>
      </c>
      <c r="Y1766">
        <v>4</v>
      </c>
      <c r="Z1766">
        <v>1</v>
      </c>
      <c r="AA1766">
        <v>3</v>
      </c>
      <c r="AB1766">
        <v>1</v>
      </c>
      <c r="AC1766">
        <v>3</v>
      </c>
      <c r="AD1766">
        <v>3</v>
      </c>
      <c r="AE1766">
        <v>1</v>
      </c>
      <c r="AF1766">
        <v>3</v>
      </c>
      <c r="AG1766">
        <v>1</v>
      </c>
      <c r="BG1766">
        <v>4675</v>
      </c>
    </row>
    <row r="1767" spans="1:59" x14ac:dyDescent="0.2">
      <c r="F1767">
        <v>33</v>
      </c>
      <c r="G1767">
        <v>45</v>
      </c>
      <c r="H1767">
        <v>5</v>
      </c>
      <c r="I1767">
        <v>40</v>
      </c>
      <c r="BG1767">
        <v>4351</v>
      </c>
    </row>
    <row r="1768" spans="1:59" x14ac:dyDescent="0.2">
      <c r="F1768">
        <v>24</v>
      </c>
      <c r="G1768">
        <v>36</v>
      </c>
      <c r="H1768">
        <v>6</v>
      </c>
      <c r="I1768">
        <v>30</v>
      </c>
      <c r="BG1768">
        <v>3921</v>
      </c>
    </row>
    <row r="1769" spans="1:59" x14ac:dyDescent="0.2">
      <c r="F1769">
        <v>9</v>
      </c>
      <c r="G1769">
        <v>21</v>
      </c>
      <c r="H1769">
        <v>3</v>
      </c>
      <c r="I1769">
        <v>18</v>
      </c>
      <c r="BG1769">
        <v>4332</v>
      </c>
    </row>
    <row r="1770" spans="1:59" x14ac:dyDescent="0.2">
      <c r="F1770">
        <v>36</v>
      </c>
      <c r="G1770">
        <v>48</v>
      </c>
      <c r="H1770">
        <v>4</v>
      </c>
      <c r="I1770">
        <v>44</v>
      </c>
      <c r="BG1770">
        <v>4325</v>
      </c>
    </row>
    <row r="1771" spans="1:59" x14ac:dyDescent="0.2">
      <c r="F1771">
        <v>33</v>
      </c>
      <c r="G1771">
        <v>45</v>
      </c>
      <c r="H1771">
        <v>5</v>
      </c>
      <c r="I1771">
        <v>40</v>
      </c>
      <c r="BG1771">
        <v>3247</v>
      </c>
    </row>
    <row r="1772" spans="1:59" x14ac:dyDescent="0.2">
      <c r="A1772" t="s">
        <v>1420</v>
      </c>
      <c r="B1772" s="1" t="s">
        <v>1421</v>
      </c>
      <c r="C1772" t="s">
        <v>1420</v>
      </c>
      <c r="D1772" t="s">
        <v>89</v>
      </c>
      <c r="E1772">
        <v>6</v>
      </c>
      <c r="F1772">
        <v>36</v>
      </c>
      <c r="G1772">
        <v>48</v>
      </c>
      <c r="H1772">
        <v>10</v>
      </c>
      <c r="I1772">
        <v>38</v>
      </c>
      <c r="J1772" t="s">
        <v>1422</v>
      </c>
      <c r="K1772">
        <v>8</v>
      </c>
      <c r="L1772">
        <v>2</v>
      </c>
      <c r="M1772" t="s">
        <v>80</v>
      </c>
      <c r="AR1772">
        <v>4</v>
      </c>
      <c r="AS1772">
        <v>4</v>
      </c>
      <c r="AT1772">
        <v>4</v>
      </c>
      <c r="AU1772">
        <v>4</v>
      </c>
      <c r="AV1772">
        <v>4</v>
      </c>
      <c r="AW1772">
        <v>3</v>
      </c>
      <c r="AX1772">
        <v>4</v>
      </c>
      <c r="AY1772">
        <v>4</v>
      </c>
      <c r="AZ1772">
        <v>4</v>
      </c>
      <c r="BA1772">
        <v>4</v>
      </c>
      <c r="BB1772">
        <v>57294</v>
      </c>
      <c r="BC1772">
        <v>28975</v>
      </c>
      <c r="BD1772">
        <v>205121</v>
      </c>
      <c r="BE1772">
        <v>24940</v>
      </c>
      <c r="BF1772">
        <v>39055</v>
      </c>
      <c r="BG1772">
        <v>22271</v>
      </c>
    </row>
    <row r="1773" spans="1:59" x14ac:dyDescent="0.2">
      <c r="F1773">
        <v>33</v>
      </c>
      <c r="G1773">
        <v>45</v>
      </c>
      <c r="H1773">
        <v>11</v>
      </c>
      <c r="I1773">
        <v>34</v>
      </c>
      <c r="M1773" t="s">
        <v>81</v>
      </c>
      <c r="AH1773">
        <v>2</v>
      </c>
      <c r="AI1773">
        <v>1</v>
      </c>
      <c r="AJ1773">
        <v>1</v>
      </c>
      <c r="AK1773">
        <v>1</v>
      </c>
      <c r="AL1773">
        <v>1</v>
      </c>
      <c r="AM1773">
        <v>1</v>
      </c>
      <c r="AN1773">
        <v>2</v>
      </c>
      <c r="AO1773">
        <v>1</v>
      </c>
      <c r="AP1773">
        <v>1</v>
      </c>
      <c r="AQ1773">
        <v>1</v>
      </c>
      <c r="BG1773">
        <v>6367</v>
      </c>
    </row>
    <row r="1774" spans="1:59" x14ac:dyDescent="0.2">
      <c r="F1774">
        <v>24</v>
      </c>
      <c r="G1774">
        <v>36</v>
      </c>
      <c r="H1774">
        <v>9</v>
      </c>
      <c r="I1774">
        <v>27</v>
      </c>
      <c r="M1774" t="s">
        <v>82</v>
      </c>
      <c r="AH1774">
        <v>1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1</v>
      </c>
      <c r="AP1774">
        <v>1</v>
      </c>
      <c r="AQ1774">
        <v>1</v>
      </c>
      <c r="BG1774">
        <v>4313</v>
      </c>
    </row>
    <row r="1775" spans="1:59" x14ac:dyDescent="0.2">
      <c r="F1775">
        <v>9</v>
      </c>
      <c r="G1775">
        <v>21</v>
      </c>
      <c r="H1775">
        <v>5</v>
      </c>
      <c r="I1775">
        <v>16</v>
      </c>
      <c r="M1775" t="s">
        <v>83</v>
      </c>
      <c r="N1775">
        <v>5</v>
      </c>
      <c r="O1775">
        <v>1</v>
      </c>
      <c r="P1775">
        <v>4</v>
      </c>
      <c r="Q1775">
        <v>1</v>
      </c>
      <c r="R1775">
        <v>3</v>
      </c>
      <c r="S1775">
        <v>1</v>
      </c>
      <c r="T1775">
        <v>1</v>
      </c>
      <c r="U1775">
        <v>1</v>
      </c>
      <c r="V1775">
        <v>5</v>
      </c>
      <c r="W1775">
        <v>4</v>
      </c>
      <c r="X1775">
        <v>1</v>
      </c>
      <c r="Y1775">
        <v>4</v>
      </c>
      <c r="Z1775">
        <v>1</v>
      </c>
      <c r="AA1775">
        <v>4</v>
      </c>
      <c r="AB1775">
        <v>1</v>
      </c>
      <c r="AC1775">
        <v>5</v>
      </c>
      <c r="AD1775">
        <v>5</v>
      </c>
      <c r="AE1775">
        <v>1</v>
      </c>
      <c r="AF1775">
        <v>4</v>
      </c>
      <c r="AG1775">
        <v>1</v>
      </c>
      <c r="BG1775">
        <v>31278</v>
      </c>
    </row>
    <row r="1776" spans="1:59" x14ac:dyDescent="0.2">
      <c r="F1776">
        <v>33</v>
      </c>
      <c r="G1776">
        <v>45</v>
      </c>
      <c r="H1776">
        <v>11</v>
      </c>
      <c r="I1776">
        <v>34</v>
      </c>
      <c r="M1776" t="s">
        <v>84</v>
      </c>
      <c r="N1776">
        <v>5</v>
      </c>
      <c r="O1776">
        <v>1</v>
      </c>
      <c r="P1776">
        <v>5</v>
      </c>
      <c r="Q1776">
        <v>1</v>
      </c>
      <c r="R1776">
        <v>4</v>
      </c>
      <c r="S1776">
        <v>1</v>
      </c>
      <c r="T1776">
        <v>1</v>
      </c>
      <c r="U1776">
        <v>1</v>
      </c>
      <c r="V1776">
        <v>5</v>
      </c>
      <c r="W1776">
        <v>5</v>
      </c>
      <c r="X1776">
        <v>1</v>
      </c>
      <c r="Y1776">
        <v>5</v>
      </c>
      <c r="Z1776">
        <v>1</v>
      </c>
      <c r="AA1776">
        <v>5</v>
      </c>
      <c r="AB1776">
        <v>1</v>
      </c>
      <c r="AC1776">
        <v>5</v>
      </c>
      <c r="AD1776">
        <v>5</v>
      </c>
      <c r="AE1776">
        <v>1</v>
      </c>
      <c r="AF1776">
        <v>4</v>
      </c>
      <c r="AG1776">
        <v>1</v>
      </c>
      <c r="BG1776">
        <v>4448</v>
      </c>
    </row>
    <row r="1777" spans="1:59" x14ac:dyDescent="0.2">
      <c r="F1777">
        <v>27</v>
      </c>
      <c r="G1777">
        <v>39</v>
      </c>
      <c r="H1777">
        <v>8</v>
      </c>
      <c r="I1777">
        <v>31</v>
      </c>
      <c r="BG1777">
        <v>4279</v>
      </c>
    </row>
    <row r="1778" spans="1:59" x14ac:dyDescent="0.2">
      <c r="F1778">
        <v>3</v>
      </c>
      <c r="G1778">
        <v>15</v>
      </c>
      <c r="H1778">
        <v>3</v>
      </c>
      <c r="I1778">
        <v>12</v>
      </c>
      <c r="BG1778">
        <v>4507</v>
      </c>
    </row>
    <row r="1779" spans="1:59" x14ac:dyDescent="0.2">
      <c r="F1779">
        <v>33</v>
      </c>
      <c r="G1779">
        <v>45</v>
      </c>
      <c r="H1779">
        <v>10</v>
      </c>
      <c r="I1779">
        <v>35</v>
      </c>
      <c r="BG1779">
        <v>4376</v>
      </c>
    </row>
    <row r="1780" spans="1:59" x14ac:dyDescent="0.2">
      <c r="F1780">
        <v>12</v>
      </c>
      <c r="G1780">
        <v>24</v>
      </c>
      <c r="H1780">
        <v>5</v>
      </c>
      <c r="I1780">
        <v>19</v>
      </c>
      <c r="BG1780">
        <v>12084</v>
      </c>
    </row>
    <row r="1781" spans="1:59" x14ac:dyDescent="0.2">
      <c r="F1781">
        <v>30</v>
      </c>
      <c r="G1781">
        <v>42</v>
      </c>
      <c r="H1781">
        <v>11</v>
      </c>
      <c r="I1781">
        <v>31</v>
      </c>
      <c r="BG1781">
        <v>6039</v>
      </c>
    </row>
    <row r="1782" spans="1:59" x14ac:dyDescent="0.2">
      <c r="A1782" t="s">
        <v>1423</v>
      </c>
      <c r="B1782" s="1" t="s">
        <v>1424</v>
      </c>
      <c r="C1782" t="s">
        <v>1423</v>
      </c>
      <c r="D1782" t="s">
        <v>89</v>
      </c>
      <c r="E1782">
        <v>6</v>
      </c>
      <c r="F1782">
        <v>12</v>
      </c>
      <c r="G1782">
        <v>24</v>
      </c>
      <c r="H1782">
        <v>10</v>
      </c>
      <c r="I1782">
        <v>14</v>
      </c>
      <c r="J1782" t="s">
        <v>1386</v>
      </c>
      <c r="K1782">
        <v>8</v>
      </c>
      <c r="L1782">
        <v>2</v>
      </c>
      <c r="M1782" t="s">
        <v>80</v>
      </c>
      <c r="AR1782">
        <v>2</v>
      </c>
      <c r="AS1782">
        <v>4</v>
      </c>
      <c r="AT1782">
        <v>4</v>
      </c>
      <c r="AU1782">
        <v>5</v>
      </c>
      <c r="AV1782">
        <v>5</v>
      </c>
      <c r="AW1782">
        <v>3</v>
      </c>
      <c r="AX1782">
        <v>3</v>
      </c>
      <c r="AY1782">
        <v>4</v>
      </c>
      <c r="AZ1782">
        <v>5</v>
      </c>
      <c r="BA1782">
        <v>5</v>
      </c>
      <c r="BB1782">
        <v>21708</v>
      </c>
      <c r="BC1782">
        <v>29126</v>
      </c>
      <c r="BD1782">
        <v>14371</v>
      </c>
      <c r="BE1782">
        <v>24392</v>
      </c>
      <c r="BF1782">
        <v>8294</v>
      </c>
      <c r="BG1782">
        <v>9469</v>
      </c>
    </row>
    <row r="1783" spans="1:59" x14ac:dyDescent="0.2">
      <c r="F1783">
        <v>33</v>
      </c>
      <c r="G1783">
        <v>45</v>
      </c>
      <c r="H1783">
        <v>25</v>
      </c>
      <c r="I1783">
        <v>20</v>
      </c>
      <c r="M1783" t="s">
        <v>81</v>
      </c>
      <c r="AH1783">
        <v>1</v>
      </c>
      <c r="AI1783">
        <v>3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1</v>
      </c>
      <c r="AP1783">
        <v>3</v>
      </c>
      <c r="AQ1783">
        <v>2</v>
      </c>
      <c r="BG1783">
        <v>6490</v>
      </c>
    </row>
    <row r="1784" spans="1:59" x14ac:dyDescent="0.2">
      <c r="F1784">
        <v>30</v>
      </c>
      <c r="G1784">
        <v>42</v>
      </c>
      <c r="H1784">
        <v>25</v>
      </c>
      <c r="I1784">
        <v>17</v>
      </c>
      <c r="M1784" t="s">
        <v>82</v>
      </c>
      <c r="AH1784">
        <v>1</v>
      </c>
      <c r="AI1784">
        <v>1</v>
      </c>
      <c r="AJ1784">
        <v>1</v>
      </c>
      <c r="AK1784">
        <v>1</v>
      </c>
      <c r="AL1784">
        <v>1</v>
      </c>
      <c r="AM1784">
        <v>1</v>
      </c>
      <c r="AN1784">
        <v>1</v>
      </c>
      <c r="AO1784">
        <v>1</v>
      </c>
      <c r="AP1784">
        <v>2</v>
      </c>
      <c r="AQ1784">
        <v>1</v>
      </c>
      <c r="BG1784">
        <v>2352</v>
      </c>
    </row>
    <row r="1785" spans="1:59" x14ac:dyDescent="0.2">
      <c r="F1785">
        <v>27</v>
      </c>
      <c r="G1785">
        <v>39</v>
      </c>
      <c r="H1785">
        <v>15</v>
      </c>
      <c r="I1785">
        <v>24</v>
      </c>
      <c r="M1785" t="s">
        <v>83</v>
      </c>
      <c r="N1785">
        <v>4</v>
      </c>
      <c r="O1785">
        <v>1</v>
      </c>
      <c r="P1785">
        <v>2</v>
      </c>
      <c r="Q1785">
        <v>1</v>
      </c>
      <c r="R1785">
        <v>4</v>
      </c>
      <c r="S1785">
        <v>1</v>
      </c>
      <c r="T1785">
        <v>1</v>
      </c>
      <c r="U1785">
        <v>1</v>
      </c>
      <c r="V1785">
        <v>3</v>
      </c>
      <c r="W1785">
        <v>1</v>
      </c>
      <c r="X1785">
        <v>1</v>
      </c>
      <c r="Y1785">
        <v>4</v>
      </c>
      <c r="Z1785">
        <v>1</v>
      </c>
      <c r="AA1785">
        <v>3</v>
      </c>
      <c r="AB1785">
        <v>1</v>
      </c>
      <c r="AC1785">
        <v>4</v>
      </c>
      <c r="AD1785">
        <v>5</v>
      </c>
      <c r="AE1785">
        <v>2</v>
      </c>
      <c r="AF1785">
        <v>4</v>
      </c>
      <c r="AG1785">
        <v>1</v>
      </c>
      <c r="BG1785">
        <v>3417</v>
      </c>
    </row>
    <row r="1786" spans="1:59" x14ac:dyDescent="0.2">
      <c r="F1786">
        <v>3</v>
      </c>
      <c r="G1786">
        <v>15</v>
      </c>
      <c r="H1786">
        <v>0</v>
      </c>
      <c r="I1786">
        <v>15</v>
      </c>
      <c r="M1786" t="s">
        <v>84</v>
      </c>
      <c r="N1786">
        <v>5</v>
      </c>
      <c r="O1786">
        <v>1</v>
      </c>
      <c r="P1786">
        <v>4</v>
      </c>
      <c r="Q1786">
        <v>1</v>
      </c>
      <c r="R1786">
        <v>5</v>
      </c>
      <c r="S1786">
        <v>1</v>
      </c>
      <c r="T1786">
        <v>1</v>
      </c>
      <c r="U1786">
        <v>1</v>
      </c>
      <c r="V1786">
        <v>3</v>
      </c>
      <c r="W1786">
        <v>2</v>
      </c>
      <c r="X1786">
        <v>1</v>
      </c>
      <c r="Y1786">
        <v>5</v>
      </c>
      <c r="Z1786">
        <v>1</v>
      </c>
      <c r="AA1786">
        <v>3</v>
      </c>
      <c r="AB1786">
        <v>1</v>
      </c>
      <c r="AC1786">
        <v>4</v>
      </c>
      <c r="AD1786">
        <v>5</v>
      </c>
      <c r="AE1786">
        <v>2</v>
      </c>
      <c r="AF1786">
        <v>3</v>
      </c>
      <c r="AG1786">
        <v>1</v>
      </c>
      <c r="BG1786">
        <v>2035</v>
      </c>
    </row>
    <row r="1787" spans="1:59" x14ac:dyDescent="0.2">
      <c r="F1787">
        <v>33</v>
      </c>
      <c r="G1787">
        <v>45</v>
      </c>
      <c r="H1787">
        <v>0</v>
      </c>
      <c r="I1787">
        <v>45</v>
      </c>
      <c r="BG1787">
        <v>2971</v>
      </c>
    </row>
    <row r="1788" spans="1:59" x14ac:dyDescent="0.2">
      <c r="F1788">
        <v>24</v>
      </c>
      <c r="G1788">
        <v>36</v>
      </c>
      <c r="H1788">
        <v>0</v>
      </c>
      <c r="I1788">
        <v>36</v>
      </c>
      <c r="BG1788">
        <v>1997</v>
      </c>
    </row>
    <row r="1789" spans="1:59" x14ac:dyDescent="0.2">
      <c r="F1789">
        <v>9</v>
      </c>
      <c r="G1789">
        <v>21</v>
      </c>
      <c r="H1789">
        <v>5</v>
      </c>
      <c r="I1789">
        <v>16</v>
      </c>
      <c r="BG1789">
        <v>1859</v>
      </c>
    </row>
    <row r="1790" spans="1:59" x14ac:dyDescent="0.2">
      <c r="F1790">
        <v>36</v>
      </c>
      <c r="G1790">
        <v>48</v>
      </c>
      <c r="H1790">
        <v>0</v>
      </c>
      <c r="I1790">
        <v>48</v>
      </c>
      <c r="BG1790">
        <v>2024</v>
      </c>
    </row>
    <row r="1791" spans="1:59" x14ac:dyDescent="0.2">
      <c r="F1791">
        <v>33</v>
      </c>
      <c r="G1791">
        <v>45</v>
      </c>
      <c r="H1791">
        <v>0</v>
      </c>
      <c r="I1791">
        <v>45</v>
      </c>
      <c r="BG1791">
        <v>1715</v>
      </c>
    </row>
    <row r="1792" spans="1:59" x14ac:dyDescent="0.2">
      <c r="A1792" t="s">
        <v>1425</v>
      </c>
      <c r="B1792" s="1" t="s">
        <v>1426</v>
      </c>
      <c r="C1792" t="s">
        <v>1425</v>
      </c>
      <c r="D1792" t="s">
        <v>89</v>
      </c>
      <c r="E1792">
        <v>6</v>
      </c>
      <c r="F1792">
        <v>33</v>
      </c>
      <c r="G1792">
        <v>45</v>
      </c>
      <c r="H1792">
        <v>16</v>
      </c>
      <c r="I1792">
        <v>29</v>
      </c>
      <c r="J1792" t="s">
        <v>1361</v>
      </c>
      <c r="K1792">
        <v>8</v>
      </c>
      <c r="L1792">
        <v>2</v>
      </c>
      <c r="M1792" t="s">
        <v>80</v>
      </c>
      <c r="AR1792">
        <v>4</v>
      </c>
      <c r="AS1792">
        <v>3</v>
      </c>
      <c r="AT1792">
        <v>3</v>
      </c>
      <c r="AU1792">
        <v>4</v>
      </c>
      <c r="AV1792">
        <v>4</v>
      </c>
      <c r="AW1792">
        <v>5</v>
      </c>
      <c r="AX1792">
        <v>4</v>
      </c>
      <c r="AY1792">
        <v>5</v>
      </c>
      <c r="AZ1792">
        <v>4</v>
      </c>
      <c r="BA1792">
        <v>2</v>
      </c>
      <c r="BB1792">
        <v>32452</v>
      </c>
      <c r="BC1792">
        <v>37472</v>
      </c>
      <c r="BD1792">
        <v>38102</v>
      </c>
      <c r="BE1792">
        <v>31849</v>
      </c>
      <c r="BF1792">
        <v>103061</v>
      </c>
      <c r="BG1792">
        <v>52741</v>
      </c>
    </row>
    <row r="1793" spans="1:59" x14ac:dyDescent="0.2">
      <c r="F1793">
        <v>30</v>
      </c>
      <c r="G1793">
        <v>42</v>
      </c>
      <c r="H1793">
        <v>14</v>
      </c>
      <c r="I1793">
        <v>28</v>
      </c>
      <c r="M1793" t="s">
        <v>81</v>
      </c>
      <c r="AH1793">
        <v>1</v>
      </c>
      <c r="AI1793">
        <v>1</v>
      </c>
      <c r="AJ1793">
        <v>1</v>
      </c>
      <c r="AK1793">
        <v>1</v>
      </c>
      <c r="AL1793">
        <v>2</v>
      </c>
      <c r="AM1793">
        <v>1</v>
      </c>
      <c r="AN1793">
        <v>1</v>
      </c>
      <c r="AO1793">
        <v>1</v>
      </c>
      <c r="AP1793">
        <v>3</v>
      </c>
      <c r="AQ1793">
        <v>1</v>
      </c>
      <c r="BG1793">
        <v>19158</v>
      </c>
    </row>
    <row r="1794" spans="1:59" x14ac:dyDescent="0.2">
      <c r="F1794">
        <v>12</v>
      </c>
      <c r="G1794">
        <v>24</v>
      </c>
      <c r="H1794">
        <v>5</v>
      </c>
      <c r="I1794">
        <v>19</v>
      </c>
      <c r="M1794" t="s">
        <v>82</v>
      </c>
      <c r="AH1794">
        <v>2</v>
      </c>
      <c r="AI1794">
        <v>2</v>
      </c>
      <c r="AJ1794">
        <v>1</v>
      </c>
      <c r="AK1794">
        <v>1</v>
      </c>
      <c r="AL1794">
        <v>2</v>
      </c>
      <c r="AM1794">
        <v>1</v>
      </c>
      <c r="AN1794">
        <v>1</v>
      </c>
      <c r="AO1794">
        <v>1</v>
      </c>
      <c r="AP1794">
        <v>2</v>
      </c>
      <c r="AQ1794">
        <v>1</v>
      </c>
      <c r="BG1794">
        <v>48823</v>
      </c>
    </row>
    <row r="1795" spans="1:59" x14ac:dyDescent="0.2">
      <c r="F1795">
        <v>3</v>
      </c>
      <c r="G1795">
        <v>15</v>
      </c>
      <c r="H1795">
        <v>4</v>
      </c>
      <c r="I1795">
        <v>11</v>
      </c>
      <c r="M1795" t="s">
        <v>83</v>
      </c>
      <c r="N1795">
        <v>4</v>
      </c>
      <c r="O1795">
        <v>1</v>
      </c>
      <c r="P1795">
        <v>2</v>
      </c>
      <c r="Q1795">
        <v>1</v>
      </c>
      <c r="R1795">
        <v>3</v>
      </c>
      <c r="S1795">
        <v>1</v>
      </c>
      <c r="T1795">
        <v>1</v>
      </c>
      <c r="U1795">
        <v>1</v>
      </c>
      <c r="V1795">
        <v>3</v>
      </c>
      <c r="W1795">
        <v>2</v>
      </c>
      <c r="X1795">
        <v>1</v>
      </c>
      <c r="Y1795">
        <v>4</v>
      </c>
      <c r="Z1795">
        <v>1</v>
      </c>
      <c r="AA1795">
        <v>3</v>
      </c>
      <c r="AB1795">
        <v>1</v>
      </c>
      <c r="AC1795">
        <v>3</v>
      </c>
      <c r="AD1795">
        <v>4</v>
      </c>
      <c r="AE1795">
        <v>1</v>
      </c>
      <c r="AF1795">
        <v>3</v>
      </c>
      <c r="AG1795">
        <v>1</v>
      </c>
      <c r="BG1795">
        <v>16244</v>
      </c>
    </row>
    <row r="1796" spans="1:59" x14ac:dyDescent="0.2">
      <c r="F1796">
        <v>27</v>
      </c>
      <c r="G1796">
        <v>39</v>
      </c>
      <c r="H1796">
        <v>16</v>
      </c>
      <c r="I1796">
        <v>23</v>
      </c>
      <c r="M1796" t="s">
        <v>84</v>
      </c>
      <c r="N1796">
        <v>3</v>
      </c>
      <c r="O1796">
        <v>1</v>
      </c>
      <c r="P1796">
        <v>4</v>
      </c>
      <c r="Q1796">
        <v>1</v>
      </c>
      <c r="R1796">
        <v>3</v>
      </c>
      <c r="S1796">
        <v>1</v>
      </c>
      <c r="T1796">
        <v>1</v>
      </c>
      <c r="U1796">
        <v>1</v>
      </c>
      <c r="V1796">
        <v>3</v>
      </c>
      <c r="W1796">
        <v>3</v>
      </c>
      <c r="X1796">
        <v>1</v>
      </c>
      <c r="Y1796">
        <v>3</v>
      </c>
      <c r="Z1796">
        <v>1</v>
      </c>
      <c r="AA1796">
        <v>4</v>
      </c>
      <c r="AB1796">
        <v>1</v>
      </c>
      <c r="AC1796">
        <v>3</v>
      </c>
      <c r="AD1796">
        <v>4</v>
      </c>
      <c r="AE1796">
        <v>1</v>
      </c>
      <c r="AF1796">
        <v>3</v>
      </c>
      <c r="AG1796">
        <v>1</v>
      </c>
      <c r="BG1796">
        <v>17164</v>
      </c>
    </row>
    <row r="1797" spans="1:59" x14ac:dyDescent="0.2">
      <c r="F1797">
        <v>33</v>
      </c>
      <c r="G1797">
        <v>45</v>
      </c>
      <c r="H1797">
        <v>17</v>
      </c>
      <c r="I1797">
        <v>28</v>
      </c>
      <c r="BG1797">
        <v>5948</v>
      </c>
    </row>
    <row r="1798" spans="1:59" x14ac:dyDescent="0.2">
      <c r="F1798">
        <v>36</v>
      </c>
      <c r="G1798">
        <v>48</v>
      </c>
      <c r="H1798">
        <v>18</v>
      </c>
      <c r="I1798">
        <v>30</v>
      </c>
      <c r="BG1798">
        <v>11286</v>
      </c>
    </row>
    <row r="1799" spans="1:59" x14ac:dyDescent="0.2">
      <c r="F1799">
        <v>33</v>
      </c>
      <c r="G1799">
        <v>45</v>
      </c>
      <c r="H1799">
        <v>17</v>
      </c>
      <c r="I1799">
        <v>28</v>
      </c>
      <c r="BG1799">
        <v>5836</v>
      </c>
    </row>
    <row r="1800" spans="1:59" x14ac:dyDescent="0.2">
      <c r="F1800">
        <v>24</v>
      </c>
      <c r="G1800">
        <v>36</v>
      </c>
      <c r="H1800">
        <v>15</v>
      </c>
      <c r="I1800">
        <v>21</v>
      </c>
      <c r="BG1800">
        <v>23799</v>
      </c>
    </row>
    <row r="1801" spans="1:59" x14ac:dyDescent="0.2">
      <c r="F1801">
        <v>9</v>
      </c>
      <c r="G1801">
        <v>21</v>
      </c>
      <c r="H1801">
        <v>8</v>
      </c>
      <c r="I1801">
        <v>13</v>
      </c>
      <c r="BG1801">
        <v>29582</v>
      </c>
    </row>
    <row r="1802" spans="1:59" x14ac:dyDescent="0.2">
      <c r="A1802" t="s">
        <v>1427</v>
      </c>
      <c r="B1802" s="1" t="s">
        <v>1428</v>
      </c>
      <c r="C1802" t="s">
        <v>1427</v>
      </c>
      <c r="D1802" t="s">
        <v>89</v>
      </c>
      <c r="E1802">
        <v>4</v>
      </c>
      <c r="F1802">
        <v>36</v>
      </c>
      <c r="G1802">
        <v>48</v>
      </c>
      <c r="H1802">
        <v>0</v>
      </c>
      <c r="I1802">
        <v>48</v>
      </c>
      <c r="J1802" t="s">
        <v>1376</v>
      </c>
      <c r="K1802">
        <v>8</v>
      </c>
      <c r="L1802">
        <v>4</v>
      </c>
      <c r="M1802" t="s">
        <v>80</v>
      </c>
      <c r="AR1802">
        <v>0</v>
      </c>
      <c r="AS1802">
        <v>1</v>
      </c>
      <c r="AT1802">
        <v>1</v>
      </c>
      <c r="AU1802">
        <v>4</v>
      </c>
      <c r="AV1802">
        <v>4</v>
      </c>
      <c r="AW1802">
        <v>1</v>
      </c>
      <c r="AX1802">
        <v>2</v>
      </c>
      <c r="AY1802">
        <v>0</v>
      </c>
      <c r="AZ1802">
        <v>1</v>
      </c>
      <c r="BA1802">
        <v>4</v>
      </c>
      <c r="BB1802">
        <v>24817</v>
      </c>
      <c r="BC1802">
        <v>72373</v>
      </c>
      <c r="BD1802">
        <v>12789</v>
      </c>
      <c r="BE1802">
        <v>28855</v>
      </c>
      <c r="BF1802">
        <v>12038</v>
      </c>
      <c r="BG1802">
        <v>7377</v>
      </c>
    </row>
    <row r="1803" spans="1:59" x14ac:dyDescent="0.2">
      <c r="F1803">
        <v>33</v>
      </c>
      <c r="G1803">
        <v>45</v>
      </c>
      <c r="H1803">
        <v>0</v>
      </c>
      <c r="I1803">
        <v>45</v>
      </c>
      <c r="M1803" t="s">
        <v>81</v>
      </c>
      <c r="AH1803">
        <v>1</v>
      </c>
      <c r="AI1803">
        <v>1</v>
      </c>
      <c r="AJ1803">
        <v>1</v>
      </c>
      <c r="AK1803">
        <v>1</v>
      </c>
      <c r="AL1803">
        <v>2</v>
      </c>
      <c r="AM1803">
        <v>1</v>
      </c>
      <c r="AN1803">
        <v>1</v>
      </c>
      <c r="AO1803">
        <v>1</v>
      </c>
      <c r="AP1803">
        <v>2</v>
      </c>
      <c r="AQ1803">
        <v>1</v>
      </c>
      <c r="BG1803">
        <v>3593</v>
      </c>
    </row>
    <row r="1804" spans="1:59" x14ac:dyDescent="0.2">
      <c r="F1804">
        <v>24</v>
      </c>
      <c r="G1804">
        <v>36</v>
      </c>
      <c r="H1804">
        <v>0</v>
      </c>
      <c r="I1804">
        <v>36</v>
      </c>
      <c r="M1804" t="s">
        <v>82</v>
      </c>
      <c r="AH1804">
        <v>1</v>
      </c>
      <c r="AI1804">
        <v>1</v>
      </c>
      <c r="AJ1804">
        <v>1</v>
      </c>
      <c r="AK1804">
        <v>1</v>
      </c>
      <c r="AL1804">
        <v>1</v>
      </c>
      <c r="AM1804">
        <v>1</v>
      </c>
      <c r="AN1804">
        <v>1</v>
      </c>
      <c r="AO1804">
        <v>1</v>
      </c>
      <c r="AP1804">
        <v>1</v>
      </c>
      <c r="AQ1804">
        <v>1</v>
      </c>
      <c r="BG1804">
        <v>2698</v>
      </c>
    </row>
    <row r="1805" spans="1:59" x14ac:dyDescent="0.2">
      <c r="F1805">
        <v>9</v>
      </c>
      <c r="G1805">
        <v>21</v>
      </c>
      <c r="H1805">
        <v>0</v>
      </c>
      <c r="I1805">
        <v>21</v>
      </c>
      <c r="M1805" t="s">
        <v>83</v>
      </c>
      <c r="N1805">
        <v>3</v>
      </c>
      <c r="O1805">
        <v>1</v>
      </c>
      <c r="P1805">
        <v>3</v>
      </c>
      <c r="Q1805">
        <v>1</v>
      </c>
      <c r="R1805">
        <v>2</v>
      </c>
      <c r="S1805">
        <v>1</v>
      </c>
      <c r="T1805">
        <v>1</v>
      </c>
      <c r="U1805">
        <v>1</v>
      </c>
      <c r="V1805">
        <v>3</v>
      </c>
      <c r="W1805">
        <v>2</v>
      </c>
      <c r="X1805">
        <v>1</v>
      </c>
      <c r="Y1805">
        <v>4</v>
      </c>
      <c r="Z1805">
        <v>1</v>
      </c>
      <c r="AA1805">
        <v>1</v>
      </c>
      <c r="AB1805">
        <v>1</v>
      </c>
      <c r="AC1805">
        <v>2</v>
      </c>
      <c r="AD1805">
        <v>4</v>
      </c>
      <c r="AE1805">
        <v>3</v>
      </c>
      <c r="AF1805">
        <v>2</v>
      </c>
      <c r="AG1805">
        <v>1</v>
      </c>
      <c r="BG1805">
        <v>2442</v>
      </c>
    </row>
    <row r="1806" spans="1:59" x14ac:dyDescent="0.2">
      <c r="F1806">
        <v>33</v>
      </c>
      <c r="G1806">
        <v>45</v>
      </c>
      <c r="H1806">
        <v>0</v>
      </c>
      <c r="I1806">
        <v>45</v>
      </c>
      <c r="M1806" t="s">
        <v>84</v>
      </c>
      <c r="N1806">
        <v>4</v>
      </c>
      <c r="O1806">
        <v>1</v>
      </c>
      <c r="P1806">
        <v>4</v>
      </c>
      <c r="Q1806">
        <v>1</v>
      </c>
      <c r="R1806">
        <v>5</v>
      </c>
      <c r="S1806">
        <v>1</v>
      </c>
      <c r="T1806">
        <v>1</v>
      </c>
      <c r="U1806">
        <v>1</v>
      </c>
      <c r="V1806">
        <v>3</v>
      </c>
      <c r="W1806">
        <v>3</v>
      </c>
      <c r="X1806">
        <v>1</v>
      </c>
      <c r="Y1806">
        <v>4</v>
      </c>
      <c r="Z1806">
        <v>1</v>
      </c>
      <c r="AA1806">
        <v>2</v>
      </c>
      <c r="AB1806">
        <v>1</v>
      </c>
      <c r="AC1806">
        <v>2</v>
      </c>
      <c r="AD1806">
        <v>4</v>
      </c>
      <c r="AE1806">
        <v>3</v>
      </c>
      <c r="AF1806">
        <v>2</v>
      </c>
      <c r="AG1806">
        <v>1</v>
      </c>
      <c r="BG1806">
        <v>3320</v>
      </c>
    </row>
    <row r="1807" spans="1:59" x14ac:dyDescent="0.2">
      <c r="F1807">
        <v>27</v>
      </c>
      <c r="G1807">
        <v>39</v>
      </c>
      <c r="H1807">
        <v>0</v>
      </c>
      <c r="I1807">
        <v>39</v>
      </c>
      <c r="BG1807">
        <v>3001</v>
      </c>
    </row>
    <row r="1808" spans="1:59" x14ac:dyDescent="0.2">
      <c r="F1808">
        <v>3</v>
      </c>
      <c r="G1808">
        <v>15</v>
      </c>
      <c r="H1808">
        <v>0</v>
      </c>
      <c r="I1808">
        <v>15</v>
      </c>
      <c r="BG1808">
        <v>2903</v>
      </c>
    </row>
    <row r="1809" spans="1:59" x14ac:dyDescent="0.2">
      <c r="F1809">
        <v>33</v>
      </c>
      <c r="G1809">
        <v>45</v>
      </c>
      <c r="H1809">
        <v>0</v>
      </c>
      <c r="I1809">
        <v>45</v>
      </c>
      <c r="BG1809">
        <v>2744</v>
      </c>
    </row>
    <row r="1810" spans="1:59" x14ac:dyDescent="0.2">
      <c r="F1810">
        <v>12</v>
      </c>
      <c r="G1810">
        <v>24</v>
      </c>
      <c r="H1810">
        <v>0</v>
      </c>
      <c r="I1810">
        <v>24</v>
      </c>
      <c r="BG1810">
        <v>2550</v>
      </c>
    </row>
    <row r="1811" spans="1:59" x14ac:dyDescent="0.2">
      <c r="F1811">
        <v>30</v>
      </c>
      <c r="G1811">
        <v>42</v>
      </c>
      <c r="H1811">
        <v>0</v>
      </c>
      <c r="I1811">
        <v>42</v>
      </c>
      <c r="BG1811">
        <v>2691</v>
      </c>
    </row>
    <row r="1812" spans="1:59" x14ac:dyDescent="0.2">
      <c r="A1812" t="s">
        <v>1429</v>
      </c>
      <c r="B1812" s="1" t="s">
        <v>1430</v>
      </c>
      <c r="C1812" t="s">
        <v>1429</v>
      </c>
      <c r="D1812" t="s">
        <v>89</v>
      </c>
      <c r="E1812">
        <v>6</v>
      </c>
      <c r="F1812">
        <v>12</v>
      </c>
      <c r="G1812">
        <v>24</v>
      </c>
      <c r="H1812">
        <v>4</v>
      </c>
      <c r="I1812">
        <v>20</v>
      </c>
      <c r="J1812" t="s">
        <v>1431</v>
      </c>
      <c r="K1812">
        <v>8</v>
      </c>
      <c r="L1812">
        <v>2</v>
      </c>
      <c r="M1812" t="s">
        <v>80</v>
      </c>
      <c r="AR1812">
        <v>4</v>
      </c>
      <c r="AS1812">
        <v>3</v>
      </c>
      <c r="AT1812">
        <v>2</v>
      </c>
      <c r="AU1812">
        <v>2</v>
      </c>
      <c r="AV1812">
        <v>4</v>
      </c>
      <c r="AW1812">
        <v>4</v>
      </c>
      <c r="AX1812">
        <v>3</v>
      </c>
      <c r="AY1812">
        <v>2</v>
      </c>
      <c r="AZ1812">
        <v>4</v>
      </c>
      <c r="BA1812">
        <v>4</v>
      </c>
      <c r="BB1812">
        <v>117089</v>
      </c>
      <c r="BC1812">
        <v>130632</v>
      </c>
      <c r="BD1812">
        <v>36125</v>
      </c>
      <c r="BE1812">
        <v>81169</v>
      </c>
      <c r="BF1812">
        <v>28502</v>
      </c>
      <c r="BG1812">
        <v>18465</v>
      </c>
    </row>
    <row r="1813" spans="1:59" x14ac:dyDescent="0.2">
      <c r="F1813">
        <v>33</v>
      </c>
      <c r="G1813">
        <v>45</v>
      </c>
      <c r="H1813">
        <v>20</v>
      </c>
      <c r="I1813">
        <v>25</v>
      </c>
      <c r="M1813" t="s">
        <v>81</v>
      </c>
      <c r="AH1813">
        <v>2</v>
      </c>
      <c r="AI1813">
        <v>2</v>
      </c>
      <c r="AJ1813">
        <v>1</v>
      </c>
      <c r="AK1813">
        <v>1</v>
      </c>
      <c r="AL1813">
        <v>3</v>
      </c>
      <c r="AM1813">
        <v>1</v>
      </c>
      <c r="AN1813">
        <v>1</v>
      </c>
      <c r="AO1813">
        <v>1</v>
      </c>
      <c r="AP1813">
        <v>3</v>
      </c>
      <c r="AQ1813">
        <v>1</v>
      </c>
      <c r="BG1813">
        <v>15303</v>
      </c>
    </row>
    <row r="1814" spans="1:59" x14ac:dyDescent="0.2">
      <c r="F1814">
        <v>30</v>
      </c>
      <c r="G1814">
        <v>42</v>
      </c>
      <c r="H1814">
        <v>20</v>
      </c>
      <c r="I1814">
        <v>22</v>
      </c>
      <c r="M1814" t="s">
        <v>82</v>
      </c>
      <c r="AH1814">
        <v>2</v>
      </c>
      <c r="AI1814">
        <v>2</v>
      </c>
      <c r="AJ1814">
        <v>1</v>
      </c>
      <c r="AK1814">
        <v>1</v>
      </c>
      <c r="AL1814">
        <v>2</v>
      </c>
      <c r="AM1814">
        <v>1</v>
      </c>
      <c r="AN1814">
        <v>1</v>
      </c>
      <c r="AO1814">
        <v>1</v>
      </c>
      <c r="AP1814">
        <v>3</v>
      </c>
      <c r="AQ1814">
        <v>1</v>
      </c>
      <c r="BG1814">
        <v>16834</v>
      </c>
    </row>
    <row r="1815" spans="1:59" x14ac:dyDescent="0.2">
      <c r="F1815">
        <v>27</v>
      </c>
      <c r="G1815">
        <v>39</v>
      </c>
      <c r="H1815">
        <v>19</v>
      </c>
      <c r="I1815">
        <v>20</v>
      </c>
      <c r="M1815" t="s">
        <v>83</v>
      </c>
      <c r="N1815">
        <v>4</v>
      </c>
      <c r="O1815">
        <v>1</v>
      </c>
      <c r="P1815">
        <v>3</v>
      </c>
      <c r="Q1815">
        <v>1</v>
      </c>
      <c r="R1815">
        <v>3</v>
      </c>
      <c r="S1815">
        <v>1</v>
      </c>
      <c r="T1815">
        <v>1</v>
      </c>
      <c r="U1815">
        <v>1</v>
      </c>
      <c r="V1815">
        <v>3</v>
      </c>
      <c r="W1815">
        <v>4</v>
      </c>
      <c r="X1815">
        <v>1</v>
      </c>
      <c r="Y1815">
        <v>3</v>
      </c>
      <c r="Z1815">
        <v>1</v>
      </c>
      <c r="AA1815">
        <v>2</v>
      </c>
      <c r="AB1815">
        <v>2</v>
      </c>
      <c r="AC1815">
        <v>3</v>
      </c>
      <c r="AD1815">
        <v>4</v>
      </c>
      <c r="AE1815">
        <v>1</v>
      </c>
      <c r="AF1815">
        <v>3</v>
      </c>
      <c r="AG1815">
        <v>1</v>
      </c>
      <c r="BG1815">
        <v>9532</v>
      </c>
    </row>
    <row r="1816" spans="1:59" x14ac:dyDescent="0.2">
      <c r="F1816">
        <v>3</v>
      </c>
      <c r="G1816">
        <v>15</v>
      </c>
      <c r="H1816">
        <v>3</v>
      </c>
      <c r="I1816">
        <v>12</v>
      </c>
      <c r="M1816" t="s">
        <v>84</v>
      </c>
      <c r="N1816">
        <v>3</v>
      </c>
      <c r="O1816">
        <v>1</v>
      </c>
      <c r="P1816">
        <v>2</v>
      </c>
      <c r="Q1816">
        <v>1</v>
      </c>
      <c r="R1816">
        <v>2</v>
      </c>
      <c r="S1816">
        <v>1</v>
      </c>
      <c r="T1816">
        <v>1</v>
      </c>
      <c r="U1816">
        <v>1</v>
      </c>
      <c r="V1816">
        <v>3</v>
      </c>
      <c r="W1816">
        <v>3</v>
      </c>
      <c r="X1816">
        <v>1</v>
      </c>
      <c r="Y1816">
        <v>3</v>
      </c>
      <c r="Z1816">
        <v>1</v>
      </c>
      <c r="AA1816">
        <v>2</v>
      </c>
      <c r="AB1816">
        <v>1</v>
      </c>
      <c r="AC1816">
        <v>3</v>
      </c>
      <c r="AD1816">
        <v>2</v>
      </c>
      <c r="AE1816">
        <v>1</v>
      </c>
      <c r="AF1816">
        <v>2</v>
      </c>
      <c r="AG1816">
        <v>1</v>
      </c>
      <c r="BG1816">
        <v>10247</v>
      </c>
    </row>
    <row r="1817" spans="1:59" x14ac:dyDescent="0.2">
      <c r="F1817">
        <v>33</v>
      </c>
      <c r="G1817">
        <v>45</v>
      </c>
      <c r="H1817">
        <v>20</v>
      </c>
      <c r="I1817">
        <v>25</v>
      </c>
      <c r="BG1817">
        <v>11257</v>
      </c>
    </row>
    <row r="1818" spans="1:59" x14ac:dyDescent="0.2">
      <c r="F1818">
        <v>24</v>
      </c>
      <c r="G1818">
        <v>36</v>
      </c>
      <c r="H1818">
        <v>16</v>
      </c>
      <c r="I1818">
        <v>20</v>
      </c>
      <c r="BG1818">
        <v>9248</v>
      </c>
    </row>
    <row r="1819" spans="1:59" x14ac:dyDescent="0.2">
      <c r="F1819">
        <v>9</v>
      </c>
      <c r="G1819">
        <v>21</v>
      </c>
      <c r="H1819">
        <v>10</v>
      </c>
      <c r="I1819">
        <v>11</v>
      </c>
      <c r="BG1819">
        <v>10871</v>
      </c>
    </row>
    <row r="1820" spans="1:59" x14ac:dyDescent="0.2">
      <c r="F1820">
        <v>36</v>
      </c>
      <c r="G1820">
        <v>48</v>
      </c>
      <c r="H1820">
        <v>30</v>
      </c>
      <c r="I1820">
        <v>18</v>
      </c>
      <c r="BG1820">
        <v>22050</v>
      </c>
    </row>
    <row r="1821" spans="1:59" x14ac:dyDescent="0.2">
      <c r="F1821">
        <v>33</v>
      </c>
      <c r="G1821">
        <v>45</v>
      </c>
      <c r="H1821">
        <v>33</v>
      </c>
      <c r="I1821">
        <v>12</v>
      </c>
      <c r="BG1821">
        <v>14398</v>
      </c>
    </row>
    <row r="1822" spans="1:59" x14ac:dyDescent="0.2">
      <c r="A1822" t="s">
        <v>1432</v>
      </c>
      <c r="B1822" s="1" t="s">
        <v>1433</v>
      </c>
      <c r="C1822" t="s">
        <v>1432</v>
      </c>
      <c r="D1822" t="s">
        <v>89</v>
      </c>
      <c r="E1822">
        <v>0</v>
      </c>
      <c r="F1822">
        <v>36</v>
      </c>
      <c r="G1822">
        <v>48</v>
      </c>
      <c r="H1822">
        <v>24</v>
      </c>
      <c r="I1822">
        <v>24</v>
      </c>
      <c r="J1822" t="s">
        <v>1434</v>
      </c>
      <c r="K1822">
        <v>8</v>
      </c>
      <c r="L1822">
        <v>8</v>
      </c>
      <c r="M1822" t="s">
        <v>80</v>
      </c>
      <c r="AR1822">
        <v>4</v>
      </c>
      <c r="AS1822">
        <v>3</v>
      </c>
      <c r="AT1822">
        <v>2</v>
      </c>
      <c r="AU1822">
        <v>3</v>
      </c>
      <c r="AV1822">
        <v>4</v>
      </c>
      <c r="AW1822">
        <v>2</v>
      </c>
      <c r="AX1822">
        <v>1</v>
      </c>
      <c r="AY1822">
        <v>2</v>
      </c>
      <c r="AZ1822">
        <v>3</v>
      </c>
      <c r="BA1822">
        <v>4</v>
      </c>
      <c r="BB1822">
        <v>24319</v>
      </c>
      <c r="BC1822">
        <v>29682</v>
      </c>
      <c r="BD1822">
        <v>15584</v>
      </c>
      <c r="BE1822">
        <v>23637</v>
      </c>
      <c r="BF1822">
        <v>77257</v>
      </c>
      <c r="BG1822">
        <v>14086</v>
      </c>
    </row>
    <row r="1823" spans="1:59" x14ac:dyDescent="0.2">
      <c r="F1823">
        <v>33</v>
      </c>
      <c r="G1823">
        <v>45</v>
      </c>
      <c r="H1823">
        <v>22</v>
      </c>
      <c r="I1823">
        <v>23</v>
      </c>
      <c r="M1823" t="s">
        <v>81</v>
      </c>
      <c r="AH1823">
        <v>2</v>
      </c>
      <c r="AI1823">
        <v>3</v>
      </c>
      <c r="AJ1823">
        <v>1</v>
      </c>
      <c r="AK1823">
        <v>1</v>
      </c>
      <c r="AL1823">
        <v>2</v>
      </c>
      <c r="AM1823">
        <v>1</v>
      </c>
      <c r="AN1823">
        <v>2</v>
      </c>
      <c r="AO1823">
        <v>1</v>
      </c>
      <c r="AP1823">
        <v>1</v>
      </c>
      <c r="AQ1823">
        <v>2</v>
      </c>
      <c r="BG1823">
        <v>9071</v>
      </c>
    </row>
    <row r="1824" spans="1:59" x14ac:dyDescent="0.2">
      <c r="F1824">
        <v>24</v>
      </c>
      <c r="G1824">
        <v>36</v>
      </c>
      <c r="H1824">
        <v>30</v>
      </c>
      <c r="I1824">
        <v>6</v>
      </c>
      <c r="M1824" t="s">
        <v>82</v>
      </c>
      <c r="AH1824">
        <v>3</v>
      </c>
      <c r="AI1824">
        <v>1</v>
      </c>
      <c r="AJ1824">
        <v>2</v>
      </c>
      <c r="AK1824">
        <v>1</v>
      </c>
      <c r="AL1824">
        <v>3</v>
      </c>
      <c r="AM1824">
        <v>1</v>
      </c>
      <c r="AN1824">
        <v>2</v>
      </c>
      <c r="AO1824">
        <v>1</v>
      </c>
      <c r="AP1824">
        <v>1</v>
      </c>
      <c r="AQ1824">
        <v>2</v>
      </c>
      <c r="BG1824">
        <v>10769</v>
      </c>
    </row>
    <row r="1825" spans="1:59" x14ac:dyDescent="0.2">
      <c r="F1825">
        <v>9</v>
      </c>
      <c r="G1825">
        <v>21</v>
      </c>
      <c r="H1825">
        <v>2</v>
      </c>
      <c r="I1825">
        <v>19</v>
      </c>
      <c r="M1825" t="s">
        <v>83</v>
      </c>
      <c r="N1825">
        <v>3</v>
      </c>
      <c r="O1825">
        <v>1</v>
      </c>
      <c r="P1825">
        <v>3</v>
      </c>
      <c r="Q1825">
        <v>1</v>
      </c>
      <c r="R1825">
        <v>3</v>
      </c>
      <c r="S1825">
        <v>1</v>
      </c>
      <c r="T1825">
        <v>1</v>
      </c>
      <c r="U1825">
        <v>1</v>
      </c>
      <c r="V1825">
        <v>3</v>
      </c>
      <c r="W1825">
        <v>3</v>
      </c>
      <c r="X1825">
        <v>1</v>
      </c>
      <c r="Y1825">
        <v>4</v>
      </c>
      <c r="Z1825">
        <v>1</v>
      </c>
      <c r="AA1825">
        <v>2</v>
      </c>
      <c r="AB1825">
        <v>2</v>
      </c>
      <c r="AC1825">
        <v>2</v>
      </c>
      <c r="AD1825">
        <v>3</v>
      </c>
      <c r="AE1825">
        <v>1</v>
      </c>
      <c r="AF1825">
        <v>1</v>
      </c>
      <c r="AG1825">
        <v>1</v>
      </c>
      <c r="BG1825">
        <v>7297</v>
      </c>
    </row>
    <row r="1826" spans="1:59" x14ac:dyDescent="0.2">
      <c r="F1826">
        <v>33</v>
      </c>
      <c r="G1826">
        <v>45</v>
      </c>
      <c r="H1826">
        <v>20</v>
      </c>
      <c r="I1826">
        <v>25</v>
      </c>
      <c r="M1826" t="s">
        <v>84</v>
      </c>
      <c r="N1826">
        <v>4</v>
      </c>
      <c r="O1826">
        <v>1</v>
      </c>
      <c r="P1826">
        <v>3</v>
      </c>
      <c r="Q1826">
        <v>1</v>
      </c>
      <c r="R1826">
        <v>2</v>
      </c>
      <c r="S1826">
        <v>1</v>
      </c>
      <c r="T1826">
        <v>1</v>
      </c>
      <c r="U1826">
        <v>1</v>
      </c>
      <c r="V1826">
        <v>3</v>
      </c>
      <c r="W1826">
        <v>3</v>
      </c>
      <c r="X1826">
        <v>1</v>
      </c>
      <c r="Y1826">
        <v>3</v>
      </c>
      <c r="Z1826">
        <v>1</v>
      </c>
      <c r="AA1826">
        <v>2</v>
      </c>
      <c r="AB1826">
        <v>1</v>
      </c>
      <c r="AC1826">
        <v>3</v>
      </c>
      <c r="AD1826">
        <v>4</v>
      </c>
      <c r="AE1826">
        <v>1</v>
      </c>
      <c r="AF1826">
        <v>1</v>
      </c>
      <c r="AG1826">
        <v>1</v>
      </c>
      <c r="BG1826">
        <v>6490</v>
      </c>
    </row>
    <row r="1827" spans="1:59" x14ac:dyDescent="0.2">
      <c r="F1827">
        <v>27</v>
      </c>
      <c r="G1827">
        <v>39</v>
      </c>
      <c r="H1827">
        <v>10</v>
      </c>
      <c r="I1827">
        <v>29</v>
      </c>
      <c r="BG1827">
        <v>6613</v>
      </c>
    </row>
    <row r="1828" spans="1:59" x14ac:dyDescent="0.2">
      <c r="F1828">
        <v>3</v>
      </c>
      <c r="G1828">
        <v>15</v>
      </c>
      <c r="H1828">
        <v>1</v>
      </c>
      <c r="I1828">
        <v>14</v>
      </c>
      <c r="BG1828">
        <v>4360</v>
      </c>
    </row>
    <row r="1829" spans="1:59" x14ac:dyDescent="0.2">
      <c r="F1829">
        <v>33</v>
      </c>
      <c r="G1829">
        <v>45</v>
      </c>
      <c r="H1829">
        <v>20</v>
      </c>
      <c r="I1829">
        <v>25</v>
      </c>
      <c r="BG1829">
        <v>3952</v>
      </c>
    </row>
    <row r="1830" spans="1:59" x14ac:dyDescent="0.2">
      <c r="F1830">
        <v>12</v>
      </c>
      <c r="G1830">
        <v>24</v>
      </c>
      <c r="H1830">
        <v>4</v>
      </c>
      <c r="I1830">
        <v>20</v>
      </c>
      <c r="BG1830">
        <v>5391</v>
      </c>
    </row>
    <row r="1831" spans="1:59" x14ac:dyDescent="0.2">
      <c r="F1831">
        <v>30</v>
      </c>
      <c r="G1831">
        <v>42</v>
      </c>
      <c r="H1831">
        <v>17</v>
      </c>
      <c r="I1831">
        <v>25</v>
      </c>
      <c r="BG1831">
        <v>5657</v>
      </c>
    </row>
    <row r="1832" spans="1:59" x14ac:dyDescent="0.2">
      <c r="A1832" t="s">
        <v>1435</v>
      </c>
      <c r="B1832" s="1" t="s">
        <v>1436</v>
      </c>
      <c r="C1832" t="s">
        <v>1435</v>
      </c>
      <c r="D1832" t="s">
        <v>89</v>
      </c>
      <c r="E1832">
        <v>0</v>
      </c>
      <c r="F1832">
        <v>36</v>
      </c>
      <c r="G1832">
        <v>48</v>
      </c>
      <c r="H1832">
        <v>12</v>
      </c>
      <c r="I1832">
        <v>36</v>
      </c>
      <c r="J1832" t="s">
        <v>1437</v>
      </c>
      <c r="K1832" t="s">
        <v>1438</v>
      </c>
      <c r="L1832" t="s">
        <v>1438</v>
      </c>
      <c r="M1832" t="s">
        <v>80</v>
      </c>
      <c r="AR1832">
        <v>4</v>
      </c>
      <c r="AS1832">
        <v>4</v>
      </c>
      <c r="AT1832">
        <v>0</v>
      </c>
      <c r="AU1832">
        <v>4</v>
      </c>
      <c r="AV1832">
        <v>5</v>
      </c>
      <c r="AW1832">
        <v>2</v>
      </c>
      <c r="AX1832">
        <v>3</v>
      </c>
      <c r="AY1832">
        <v>3</v>
      </c>
      <c r="AZ1832">
        <v>4</v>
      </c>
      <c r="BA1832">
        <v>4</v>
      </c>
      <c r="BB1832">
        <v>36174</v>
      </c>
      <c r="BC1832">
        <v>35727</v>
      </c>
      <c r="BD1832">
        <v>17495</v>
      </c>
      <c r="BE1832">
        <v>42640</v>
      </c>
      <c r="BF1832">
        <v>16326</v>
      </c>
      <c r="BG1832">
        <v>17025</v>
      </c>
    </row>
    <row r="1833" spans="1:59" x14ac:dyDescent="0.2">
      <c r="F1833">
        <v>33</v>
      </c>
      <c r="G1833">
        <v>45</v>
      </c>
      <c r="H1833">
        <v>11</v>
      </c>
      <c r="I1833">
        <v>34</v>
      </c>
      <c r="M1833" t="s">
        <v>81</v>
      </c>
      <c r="AH1833">
        <v>3</v>
      </c>
      <c r="AI1833">
        <v>2</v>
      </c>
      <c r="AJ1833">
        <v>4</v>
      </c>
      <c r="AK1833">
        <v>2</v>
      </c>
      <c r="AL1833">
        <v>2</v>
      </c>
      <c r="AM1833">
        <v>2</v>
      </c>
      <c r="AN1833">
        <v>2</v>
      </c>
      <c r="AO1833">
        <v>3</v>
      </c>
      <c r="AP1833">
        <v>1</v>
      </c>
      <c r="AQ1833">
        <v>2</v>
      </c>
      <c r="BG1833">
        <v>4826</v>
      </c>
    </row>
    <row r="1834" spans="1:59" x14ac:dyDescent="0.2">
      <c r="F1834">
        <v>33</v>
      </c>
      <c r="G1834">
        <v>45</v>
      </c>
      <c r="H1834">
        <v>11</v>
      </c>
      <c r="I1834">
        <v>34</v>
      </c>
      <c r="M1834" t="s">
        <v>82</v>
      </c>
      <c r="AH1834">
        <v>3</v>
      </c>
      <c r="AI1834">
        <v>3</v>
      </c>
      <c r="AJ1834">
        <v>3</v>
      </c>
      <c r="AK1834">
        <v>2</v>
      </c>
      <c r="AL1834">
        <v>3</v>
      </c>
      <c r="AM1834">
        <v>3</v>
      </c>
      <c r="AN1834">
        <v>2</v>
      </c>
      <c r="AO1834">
        <v>2</v>
      </c>
      <c r="AP1834">
        <v>2</v>
      </c>
      <c r="AQ1834">
        <v>2</v>
      </c>
      <c r="BG1834">
        <v>4654</v>
      </c>
    </row>
    <row r="1835" spans="1:59" x14ac:dyDescent="0.2">
      <c r="F1835">
        <v>9</v>
      </c>
      <c r="G1835">
        <v>21</v>
      </c>
      <c r="H1835">
        <v>1</v>
      </c>
      <c r="I1835">
        <v>20</v>
      </c>
      <c r="M1835" t="s">
        <v>83</v>
      </c>
      <c r="N1835">
        <v>3</v>
      </c>
      <c r="O1835">
        <v>3</v>
      </c>
      <c r="P1835">
        <v>2</v>
      </c>
      <c r="Q1835">
        <v>1</v>
      </c>
      <c r="R1835">
        <v>3</v>
      </c>
      <c r="S1835">
        <v>3</v>
      </c>
      <c r="T1835">
        <v>2</v>
      </c>
      <c r="U1835">
        <v>1</v>
      </c>
      <c r="V1835">
        <v>2</v>
      </c>
      <c r="W1835">
        <v>3</v>
      </c>
      <c r="X1835">
        <v>3</v>
      </c>
      <c r="Y1835">
        <v>2</v>
      </c>
      <c r="Z1835">
        <v>2</v>
      </c>
      <c r="AA1835">
        <v>3</v>
      </c>
      <c r="AB1835">
        <v>3</v>
      </c>
      <c r="AC1835">
        <v>2</v>
      </c>
      <c r="AD1835">
        <v>4</v>
      </c>
      <c r="AE1835">
        <v>3</v>
      </c>
      <c r="AF1835">
        <v>2</v>
      </c>
      <c r="AG1835">
        <v>3</v>
      </c>
      <c r="BG1835">
        <v>12602</v>
      </c>
    </row>
    <row r="1836" spans="1:59" x14ac:dyDescent="0.2">
      <c r="F1836">
        <v>33</v>
      </c>
      <c r="G1836">
        <v>45</v>
      </c>
      <c r="H1836">
        <v>10</v>
      </c>
      <c r="I1836">
        <v>35</v>
      </c>
      <c r="M1836" t="s">
        <v>84</v>
      </c>
      <c r="N1836">
        <v>4</v>
      </c>
      <c r="O1836">
        <v>3</v>
      </c>
      <c r="P1836">
        <v>4</v>
      </c>
      <c r="Q1836">
        <v>4</v>
      </c>
      <c r="R1836">
        <v>2</v>
      </c>
      <c r="S1836">
        <v>2</v>
      </c>
      <c r="T1836">
        <v>3</v>
      </c>
      <c r="U1836">
        <v>2</v>
      </c>
      <c r="V1836">
        <v>4</v>
      </c>
      <c r="W1836">
        <v>2</v>
      </c>
      <c r="X1836">
        <v>2</v>
      </c>
      <c r="Y1836">
        <v>3</v>
      </c>
      <c r="Z1836">
        <v>2</v>
      </c>
      <c r="AA1836">
        <v>3</v>
      </c>
      <c r="AB1836">
        <v>3</v>
      </c>
      <c r="AC1836">
        <v>3</v>
      </c>
      <c r="AD1836">
        <v>4</v>
      </c>
      <c r="AE1836">
        <v>2</v>
      </c>
      <c r="AF1836">
        <v>2</v>
      </c>
      <c r="AG1836">
        <v>3</v>
      </c>
      <c r="BG1836">
        <v>9171</v>
      </c>
    </row>
    <row r="1837" spans="1:59" x14ac:dyDescent="0.2">
      <c r="F1837">
        <v>33</v>
      </c>
      <c r="G1837">
        <v>45</v>
      </c>
      <c r="H1837">
        <v>10</v>
      </c>
      <c r="I1837">
        <v>35</v>
      </c>
      <c r="BG1837">
        <v>2092</v>
      </c>
    </row>
    <row r="1838" spans="1:59" x14ac:dyDescent="0.2">
      <c r="F1838">
        <v>33</v>
      </c>
      <c r="G1838">
        <v>45</v>
      </c>
      <c r="H1838">
        <v>10</v>
      </c>
      <c r="I1838">
        <v>35</v>
      </c>
      <c r="BG1838">
        <v>2990</v>
      </c>
    </row>
    <row r="1839" spans="1:59" x14ac:dyDescent="0.2">
      <c r="F1839">
        <v>33</v>
      </c>
      <c r="G1839">
        <v>45</v>
      </c>
      <c r="H1839">
        <v>10</v>
      </c>
      <c r="I1839">
        <v>35</v>
      </c>
      <c r="BG1839">
        <v>2476</v>
      </c>
    </row>
    <row r="1840" spans="1:59" x14ac:dyDescent="0.2">
      <c r="F1840">
        <v>12</v>
      </c>
      <c r="G1840">
        <v>24</v>
      </c>
      <c r="H1840">
        <v>3</v>
      </c>
      <c r="I1840">
        <v>21</v>
      </c>
      <c r="BG1840">
        <v>16605</v>
      </c>
    </row>
    <row r="1841" spans="1:69" x14ac:dyDescent="0.2">
      <c r="F1841">
        <v>12</v>
      </c>
      <c r="G1841">
        <v>24</v>
      </c>
      <c r="H1841">
        <v>3</v>
      </c>
      <c r="I1841">
        <v>21</v>
      </c>
      <c r="BG1841">
        <v>3496</v>
      </c>
    </row>
    <row r="1842" spans="1:69" x14ac:dyDescent="0.2">
      <c r="A1842" t="s">
        <v>1439</v>
      </c>
      <c r="B1842" s="1" t="s">
        <v>1440</v>
      </c>
      <c r="C1842" t="s">
        <v>1439</v>
      </c>
      <c r="D1842" t="s">
        <v>89</v>
      </c>
      <c r="E1842">
        <v>6</v>
      </c>
      <c r="F1842">
        <v>36</v>
      </c>
      <c r="G1842">
        <v>48</v>
      </c>
      <c r="H1842">
        <v>24</v>
      </c>
      <c r="I1842">
        <v>24</v>
      </c>
      <c r="J1842" t="s">
        <v>1373</v>
      </c>
      <c r="K1842">
        <v>8</v>
      </c>
      <c r="L1842">
        <v>2</v>
      </c>
      <c r="M1842" t="s">
        <v>80</v>
      </c>
      <c r="AR1842">
        <v>2</v>
      </c>
      <c r="AS1842">
        <v>3</v>
      </c>
      <c r="AT1842">
        <v>0</v>
      </c>
      <c r="AU1842">
        <v>1</v>
      </c>
      <c r="AV1842">
        <v>4</v>
      </c>
      <c r="AW1842">
        <v>3</v>
      </c>
      <c r="AX1842">
        <v>4</v>
      </c>
      <c r="AY1842">
        <v>0</v>
      </c>
      <c r="AZ1842">
        <v>4</v>
      </c>
      <c r="BA1842">
        <v>5</v>
      </c>
      <c r="BB1842">
        <v>34319</v>
      </c>
      <c r="BC1842">
        <v>47280</v>
      </c>
      <c r="BD1842">
        <v>22148</v>
      </c>
      <c r="BE1842">
        <v>37630</v>
      </c>
      <c r="BF1842">
        <v>14763</v>
      </c>
      <c r="BG1842">
        <v>12401</v>
      </c>
    </row>
    <row r="1843" spans="1:69" x14ac:dyDescent="0.2">
      <c r="F1843">
        <v>33</v>
      </c>
      <c r="G1843">
        <v>45</v>
      </c>
      <c r="H1843">
        <v>22</v>
      </c>
      <c r="I1843">
        <v>23</v>
      </c>
      <c r="M1843" t="s">
        <v>81</v>
      </c>
      <c r="AH1843">
        <v>2</v>
      </c>
      <c r="AI1843">
        <v>2</v>
      </c>
      <c r="AJ1843">
        <v>1</v>
      </c>
      <c r="AK1843">
        <v>1</v>
      </c>
      <c r="AL1843">
        <v>2</v>
      </c>
      <c r="AM1843">
        <v>1</v>
      </c>
      <c r="AN1843">
        <v>1</v>
      </c>
      <c r="AO1843">
        <v>1</v>
      </c>
      <c r="AP1843">
        <v>2</v>
      </c>
      <c r="AQ1843">
        <v>1</v>
      </c>
      <c r="BG1843">
        <v>13052</v>
      </c>
    </row>
    <row r="1844" spans="1:69" x14ac:dyDescent="0.2">
      <c r="F1844">
        <v>24</v>
      </c>
      <c r="G1844">
        <v>36</v>
      </c>
      <c r="H1844">
        <v>16</v>
      </c>
      <c r="I1844">
        <v>20</v>
      </c>
      <c r="M1844" t="s">
        <v>82</v>
      </c>
      <c r="AH1844">
        <v>2</v>
      </c>
      <c r="AI1844">
        <v>2</v>
      </c>
      <c r="AJ1844">
        <v>1</v>
      </c>
      <c r="AK1844">
        <v>1</v>
      </c>
      <c r="AL1844">
        <v>2</v>
      </c>
      <c r="AM1844">
        <v>1</v>
      </c>
      <c r="AN1844">
        <v>1</v>
      </c>
      <c r="AO1844">
        <v>1</v>
      </c>
      <c r="AP1844">
        <v>2</v>
      </c>
      <c r="AQ1844">
        <v>1</v>
      </c>
      <c r="BG1844">
        <v>38881</v>
      </c>
    </row>
    <row r="1845" spans="1:69" x14ac:dyDescent="0.2">
      <c r="F1845">
        <v>9</v>
      </c>
      <c r="G1845">
        <v>21</v>
      </c>
      <c r="H1845">
        <v>6</v>
      </c>
      <c r="I1845">
        <v>15</v>
      </c>
      <c r="M1845" t="s">
        <v>83</v>
      </c>
      <c r="N1845">
        <v>4</v>
      </c>
      <c r="O1845">
        <v>1</v>
      </c>
      <c r="P1845">
        <v>3</v>
      </c>
      <c r="Q1845">
        <v>1</v>
      </c>
      <c r="R1845">
        <v>4</v>
      </c>
      <c r="S1845">
        <v>1</v>
      </c>
      <c r="T1845">
        <v>1</v>
      </c>
      <c r="U1845">
        <v>1</v>
      </c>
      <c r="V1845">
        <v>4</v>
      </c>
      <c r="W1845">
        <v>4</v>
      </c>
      <c r="X1845">
        <v>1</v>
      </c>
      <c r="Y1845">
        <v>5</v>
      </c>
      <c r="Z1845">
        <v>1</v>
      </c>
      <c r="AA1845">
        <v>3</v>
      </c>
      <c r="AB1845">
        <v>1</v>
      </c>
      <c r="AC1845">
        <v>4</v>
      </c>
      <c r="AD1845">
        <v>5</v>
      </c>
      <c r="AE1845">
        <v>1</v>
      </c>
      <c r="AF1845">
        <v>4</v>
      </c>
      <c r="AG1845">
        <v>1</v>
      </c>
      <c r="BG1845">
        <v>12868</v>
      </c>
    </row>
    <row r="1846" spans="1:69" x14ac:dyDescent="0.2">
      <c r="F1846">
        <v>33</v>
      </c>
      <c r="G1846">
        <v>45</v>
      </c>
      <c r="H1846">
        <v>22</v>
      </c>
      <c r="I1846">
        <v>23</v>
      </c>
      <c r="M1846" t="s">
        <v>84</v>
      </c>
      <c r="N1846">
        <v>5</v>
      </c>
      <c r="O1846">
        <v>1</v>
      </c>
      <c r="P1846">
        <v>4</v>
      </c>
      <c r="Q1846">
        <v>1</v>
      </c>
      <c r="R1846">
        <v>4</v>
      </c>
      <c r="S1846">
        <v>1</v>
      </c>
      <c r="T1846">
        <v>1</v>
      </c>
      <c r="U1846">
        <v>1</v>
      </c>
      <c r="V1846">
        <v>4</v>
      </c>
      <c r="W1846">
        <v>3</v>
      </c>
      <c r="X1846">
        <v>1</v>
      </c>
      <c r="Y1846">
        <v>4</v>
      </c>
      <c r="Z1846">
        <v>1</v>
      </c>
      <c r="AA1846">
        <v>4</v>
      </c>
      <c r="AB1846">
        <v>1</v>
      </c>
      <c r="AC1846">
        <v>4</v>
      </c>
      <c r="AD1846">
        <v>5</v>
      </c>
      <c r="AE1846">
        <v>1</v>
      </c>
      <c r="AF1846">
        <v>4</v>
      </c>
      <c r="AG1846">
        <v>1</v>
      </c>
      <c r="BG1846">
        <v>7198</v>
      </c>
    </row>
    <row r="1847" spans="1:69" x14ac:dyDescent="0.2">
      <c r="F1847">
        <v>27</v>
      </c>
      <c r="G1847">
        <v>39</v>
      </c>
      <c r="H1847">
        <v>18</v>
      </c>
      <c r="I1847">
        <v>21</v>
      </c>
      <c r="BG1847">
        <v>17812</v>
      </c>
    </row>
    <row r="1848" spans="1:69" x14ac:dyDescent="0.2">
      <c r="F1848">
        <v>3</v>
      </c>
      <c r="G1848">
        <v>15</v>
      </c>
      <c r="H1848">
        <v>2</v>
      </c>
      <c r="I1848">
        <v>13</v>
      </c>
      <c r="BG1848">
        <v>7388</v>
      </c>
    </row>
    <row r="1849" spans="1:69" x14ac:dyDescent="0.2">
      <c r="F1849">
        <v>33</v>
      </c>
      <c r="G1849">
        <v>45</v>
      </c>
      <c r="H1849">
        <v>22</v>
      </c>
      <c r="I1849">
        <v>23</v>
      </c>
      <c r="BG1849">
        <v>4561</v>
      </c>
    </row>
    <row r="1850" spans="1:69" x14ac:dyDescent="0.2">
      <c r="F1850">
        <v>12</v>
      </c>
      <c r="G1850">
        <v>24</v>
      </c>
      <c r="H1850">
        <v>8</v>
      </c>
      <c r="I1850">
        <v>16</v>
      </c>
      <c r="BG1850">
        <v>6888</v>
      </c>
    </row>
    <row r="1851" spans="1:69" x14ac:dyDescent="0.2">
      <c r="F1851">
        <v>30</v>
      </c>
      <c r="G1851">
        <v>42</v>
      </c>
      <c r="H1851">
        <v>20</v>
      </c>
      <c r="I1851">
        <v>22</v>
      </c>
      <c r="BG1851">
        <v>5788</v>
      </c>
    </row>
    <row r="1852" spans="1:69" x14ac:dyDescent="0.2">
      <c r="A1852" t="s">
        <v>1441</v>
      </c>
      <c r="B1852" s="1" t="s">
        <v>1442</v>
      </c>
      <c r="C1852" t="s">
        <v>1441</v>
      </c>
      <c r="D1852" t="s">
        <v>79</v>
      </c>
      <c r="E1852">
        <v>6</v>
      </c>
      <c r="F1852">
        <v>12</v>
      </c>
      <c r="G1852">
        <v>24</v>
      </c>
      <c r="I1852">
        <v>24</v>
      </c>
      <c r="J1852" t="s">
        <v>1376</v>
      </c>
      <c r="K1852">
        <v>8</v>
      </c>
      <c r="L1852">
        <v>2</v>
      </c>
      <c r="M1852" t="s">
        <v>80</v>
      </c>
      <c r="AR1852">
        <v>5</v>
      </c>
      <c r="AS1852">
        <v>5</v>
      </c>
      <c r="AT1852">
        <v>5</v>
      </c>
      <c r="AU1852">
        <v>5</v>
      </c>
      <c r="AV1852">
        <v>5</v>
      </c>
      <c r="AW1852">
        <v>4</v>
      </c>
      <c r="AX1852">
        <v>5</v>
      </c>
      <c r="AY1852">
        <v>5</v>
      </c>
      <c r="AZ1852">
        <v>5</v>
      </c>
      <c r="BA1852">
        <v>5</v>
      </c>
      <c r="BB1852">
        <v>36066</v>
      </c>
      <c r="BC1852">
        <v>37589</v>
      </c>
      <c r="BD1852">
        <v>35852</v>
      </c>
      <c r="BE1852">
        <v>39354</v>
      </c>
      <c r="BF1852">
        <v>22950</v>
      </c>
      <c r="BH1852">
        <v>20256</v>
      </c>
      <c r="BI1852">
        <v>10018</v>
      </c>
      <c r="BJ1852">
        <v>3324</v>
      </c>
      <c r="BK1852">
        <v>1823</v>
      </c>
      <c r="BL1852">
        <v>4438</v>
      </c>
      <c r="BM1852">
        <v>2992</v>
      </c>
      <c r="BN1852">
        <v>1584</v>
      </c>
      <c r="BO1852">
        <v>1537</v>
      </c>
      <c r="BP1852">
        <v>1400</v>
      </c>
      <c r="BQ1852">
        <v>1656</v>
      </c>
    </row>
    <row r="1853" spans="1:69" x14ac:dyDescent="0.2">
      <c r="F1853">
        <v>33</v>
      </c>
      <c r="G1853">
        <v>45</v>
      </c>
      <c r="I1853">
        <v>45</v>
      </c>
      <c r="M1853" t="s">
        <v>81</v>
      </c>
      <c r="AH1853">
        <v>2</v>
      </c>
      <c r="AI1853">
        <v>2</v>
      </c>
      <c r="AJ1853">
        <v>2</v>
      </c>
      <c r="AK1853">
        <v>2</v>
      </c>
      <c r="AL1853">
        <v>3</v>
      </c>
      <c r="AM1853">
        <v>1</v>
      </c>
      <c r="AN1853">
        <v>3</v>
      </c>
      <c r="AO1853">
        <v>1</v>
      </c>
      <c r="AP1853">
        <v>2</v>
      </c>
      <c r="AQ1853">
        <v>2</v>
      </c>
    </row>
    <row r="1854" spans="1:69" x14ac:dyDescent="0.2">
      <c r="F1854">
        <v>30</v>
      </c>
      <c r="G1854">
        <v>42</v>
      </c>
      <c r="I1854">
        <v>42</v>
      </c>
      <c r="M1854" t="s">
        <v>82</v>
      </c>
      <c r="AH1854">
        <v>2</v>
      </c>
      <c r="AI1854">
        <v>1</v>
      </c>
      <c r="AJ1854">
        <v>2</v>
      </c>
      <c r="AK1854">
        <v>2</v>
      </c>
      <c r="AL1854">
        <v>1</v>
      </c>
      <c r="AM1854">
        <v>2</v>
      </c>
      <c r="AN1854">
        <v>2</v>
      </c>
      <c r="AO1854">
        <v>1</v>
      </c>
      <c r="AP1854">
        <v>2</v>
      </c>
      <c r="AQ1854">
        <v>3</v>
      </c>
    </row>
    <row r="1855" spans="1:69" x14ac:dyDescent="0.2">
      <c r="F1855">
        <v>27</v>
      </c>
      <c r="G1855">
        <v>39</v>
      </c>
      <c r="I1855">
        <v>39</v>
      </c>
      <c r="M1855" t="s">
        <v>83</v>
      </c>
      <c r="N1855">
        <v>3</v>
      </c>
      <c r="O1855">
        <v>3</v>
      </c>
      <c r="P1855">
        <v>2</v>
      </c>
      <c r="Q1855">
        <v>2</v>
      </c>
      <c r="R1855">
        <v>3</v>
      </c>
      <c r="S1855">
        <v>1</v>
      </c>
      <c r="T1855">
        <v>2</v>
      </c>
      <c r="U1855">
        <v>1</v>
      </c>
      <c r="V1855">
        <v>3</v>
      </c>
      <c r="W1855">
        <v>3</v>
      </c>
      <c r="X1855">
        <v>2</v>
      </c>
      <c r="Y1855">
        <v>3</v>
      </c>
      <c r="Z1855">
        <v>1</v>
      </c>
      <c r="AA1855">
        <v>4</v>
      </c>
      <c r="AB1855">
        <v>2</v>
      </c>
      <c r="AC1855">
        <v>3</v>
      </c>
      <c r="AD1855">
        <v>3</v>
      </c>
      <c r="AE1855">
        <v>2</v>
      </c>
      <c r="AF1855">
        <v>3</v>
      </c>
      <c r="AG1855">
        <v>2</v>
      </c>
    </row>
    <row r="1856" spans="1:69" x14ac:dyDescent="0.2">
      <c r="F1856">
        <v>3</v>
      </c>
      <c r="G1856">
        <v>15</v>
      </c>
      <c r="I1856">
        <v>15</v>
      </c>
      <c r="M1856" t="s">
        <v>84</v>
      </c>
      <c r="N1856">
        <v>4</v>
      </c>
      <c r="O1856">
        <v>1</v>
      </c>
      <c r="P1856">
        <v>5</v>
      </c>
      <c r="Q1856">
        <v>2</v>
      </c>
      <c r="R1856">
        <v>3</v>
      </c>
      <c r="S1856">
        <v>1</v>
      </c>
      <c r="T1856">
        <v>1</v>
      </c>
      <c r="U1856">
        <v>1</v>
      </c>
      <c r="V1856">
        <v>5</v>
      </c>
      <c r="W1856">
        <v>3</v>
      </c>
      <c r="X1856">
        <v>2</v>
      </c>
      <c r="Y1856">
        <v>3</v>
      </c>
      <c r="Z1856">
        <v>1</v>
      </c>
      <c r="AA1856">
        <v>4</v>
      </c>
      <c r="AB1856">
        <v>3</v>
      </c>
      <c r="AC1856">
        <v>4</v>
      </c>
      <c r="AD1856">
        <v>5</v>
      </c>
      <c r="AE1856">
        <v>2</v>
      </c>
      <c r="AF1856">
        <v>4</v>
      </c>
      <c r="AG1856">
        <v>2</v>
      </c>
    </row>
    <row r="1857" spans="1:59" x14ac:dyDescent="0.2">
      <c r="F1857">
        <v>33</v>
      </c>
      <c r="G1857">
        <v>45</v>
      </c>
      <c r="I1857">
        <v>45</v>
      </c>
    </row>
    <row r="1858" spans="1:59" x14ac:dyDescent="0.2">
      <c r="F1858">
        <v>24</v>
      </c>
      <c r="G1858">
        <v>36</v>
      </c>
      <c r="I1858">
        <v>36</v>
      </c>
    </row>
    <row r="1859" spans="1:59" x14ac:dyDescent="0.2">
      <c r="F1859">
        <v>9</v>
      </c>
      <c r="G1859">
        <v>21</v>
      </c>
      <c r="I1859">
        <v>21</v>
      </c>
    </row>
    <row r="1860" spans="1:59" x14ac:dyDescent="0.2">
      <c r="F1860">
        <v>36</v>
      </c>
      <c r="G1860">
        <v>48</v>
      </c>
      <c r="I1860">
        <v>48</v>
      </c>
    </row>
    <row r="1861" spans="1:59" x14ac:dyDescent="0.2">
      <c r="F1861">
        <v>33</v>
      </c>
      <c r="G1861">
        <v>45</v>
      </c>
      <c r="I1861">
        <v>45</v>
      </c>
    </row>
    <row r="1862" spans="1:59" x14ac:dyDescent="0.2">
      <c r="A1862" t="s">
        <v>1443</v>
      </c>
      <c r="B1862" s="1" t="s">
        <v>1444</v>
      </c>
      <c r="C1862" t="s">
        <v>1443</v>
      </c>
      <c r="D1862" t="s">
        <v>89</v>
      </c>
      <c r="E1862">
        <v>3</v>
      </c>
      <c r="F1862">
        <v>33</v>
      </c>
      <c r="G1862">
        <v>45</v>
      </c>
      <c r="H1862">
        <v>22</v>
      </c>
      <c r="I1862">
        <v>23</v>
      </c>
      <c r="J1862" t="s">
        <v>1367</v>
      </c>
      <c r="K1862">
        <v>8</v>
      </c>
      <c r="L1862">
        <v>5</v>
      </c>
      <c r="M1862" t="s">
        <v>80</v>
      </c>
      <c r="AR1862">
        <v>3</v>
      </c>
      <c r="AS1862">
        <v>4</v>
      </c>
      <c r="AT1862">
        <v>1</v>
      </c>
      <c r="AU1862">
        <v>3</v>
      </c>
      <c r="AV1862">
        <v>4</v>
      </c>
      <c r="AW1862">
        <v>4</v>
      </c>
      <c r="AX1862">
        <v>2</v>
      </c>
      <c r="AY1862">
        <v>4</v>
      </c>
      <c r="AZ1862">
        <v>4</v>
      </c>
      <c r="BA1862">
        <v>4</v>
      </c>
      <c r="BB1862">
        <v>60685</v>
      </c>
      <c r="BC1862">
        <v>52374</v>
      </c>
      <c r="BD1862">
        <v>31305</v>
      </c>
      <c r="BE1862">
        <v>41398</v>
      </c>
      <c r="BF1862">
        <v>26397</v>
      </c>
      <c r="BG1862">
        <v>46578</v>
      </c>
    </row>
    <row r="1863" spans="1:59" x14ac:dyDescent="0.2">
      <c r="F1863">
        <v>30</v>
      </c>
      <c r="G1863">
        <v>42</v>
      </c>
      <c r="H1863">
        <v>22</v>
      </c>
      <c r="I1863">
        <v>20</v>
      </c>
      <c r="M1863" t="s">
        <v>81</v>
      </c>
      <c r="AH1863">
        <v>1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1</v>
      </c>
      <c r="AO1863">
        <v>1</v>
      </c>
      <c r="AP1863">
        <v>1</v>
      </c>
      <c r="AQ1863">
        <v>1</v>
      </c>
      <c r="BG1863">
        <v>19831</v>
      </c>
    </row>
    <row r="1864" spans="1:59" x14ac:dyDescent="0.2">
      <c r="F1864">
        <v>12</v>
      </c>
      <c r="G1864">
        <v>24</v>
      </c>
      <c r="H1864">
        <v>2</v>
      </c>
      <c r="I1864">
        <v>22</v>
      </c>
      <c r="M1864" t="s">
        <v>82</v>
      </c>
      <c r="AH1864">
        <v>1</v>
      </c>
      <c r="AI1864">
        <v>2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1</v>
      </c>
      <c r="AP1864">
        <v>1</v>
      </c>
      <c r="AQ1864">
        <v>1</v>
      </c>
      <c r="BG1864">
        <v>15307</v>
      </c>
    </row>
    <row r="1865" spans="1:59" x14ac:dyDescent="0.2">
      <c r="F1865">
        <v>3</v>
      </c>
      <c r="G1865">
        <v>15</v>
      </c>
      <c r="H1865">
        <v>0</v>
      </c>
      <c r="I1865">
        <v>15</v>
      </c>
      <c r="M1865" t="s">
        <v>83</v>
      </c>
      <c r="N1865">
        <v>3</v>
      </c>
      <c r="O1865">
        <v>1</v>
      </c>
      <c r="P1865">
        <v>3</v>
      </c>
      <c r="Q1865">
        <v>1</v>
      </c>
      <c r="R1865">
        <v>3</v>
      </c>
      <c r="S1865">
        <v>1</v>
      </c>
      <c r="T1865">
        <v>1</v>
      </c>
      <c r="U1865">
        <v>1</v>
      </c>
      <c r="V1865">
        <v>2</v>
      </c>
      <c r="W1865">
        <v>2</v>
      </c>
      <c r="X1865">
        <v>1</v>
      </c>
      <c r="Y1865">
        <v>3</v>
      </c>
      <c r="Z1865">
        <v>1</v>
      </c>
      <c r="AA1865">
        <v>3</v>
      </c>
      <c r="AB1865">
        <v>1</v>
      </c>
      <c r="AC1865">
        <v>1</v>
      </c>
      <c r="AD1865">
        <v>2</v>
      </c>
      <c r="AE1865">
        <v>1</v>
      </c>
      <c r="AF1865">
        <v>2</v>
      </c>
      <c r="AG1865">
        <v>1</v>
      </c>
      <c r="BG1865">
        <v>4579</v>
      </c>
    </row>
    <row r="1866" spans="1:59" x14ac:dyDescent="0.2">
      <c r="F1866">
        <v>27</v>
      </c>
      <c r="G1866">
        <v>39</v>
      </c>
      <c r="H1866">
        <v>20</v>
      </c>
      <c r="I1866">
        <v>19</v>
      </c>
      <c r="M1866" t="s">
        <v>84</v>
      </c>
      <c r="N1866">
        <v>5</v>
      </c>
      <c r="O1866">
        <v>1</v>
      </c>
      <c r="P1866">
        <v>4</v>
      </c>
      <c r="Q1866">
        <v>1</v>
      </c>
      <c r="R1866">
        <v>3</v>
      </c>
      <c r="S1866">
        <v>1</v>
      </c>
      <c r="T1866">
        <v>1</v>
      </c>
      <c r="U1866">
        <v>1</v>
      </c>
      <c r="V1866">
        <v>3</v>
      </c>
      <c r="W1866">
        <v>3</v>
      </c>
      <c r="X1866">
        <v>1</v>
      </c>
      <c r="Y1866">
        <v>3</v>
      </c>
      <c r="Z1866">
        <v>1</v>
      </c>
      <c r="AA1866">
        <v>3</v>
      </c>
      <c r="AB1866">
        <v>1</v>
      </c>
      <c r="AC1866">
        <v>3</v>
      </c>
      <c r="AD1866">
        <v>3</v>
      </c>
      <c r="AE1866">
        <v>1</v>
      </c>
      <c r="AF1866">
        <v>3</v>
      </c>
      <c r="AG1866">
        <v>1</v>
      </c>
      <c r="BG1866">
        <v>8646</v>
      </c>
    </row>
    <row r="1867" spans="1:59" x14ac:dyDescent="0.2">
      <c r="F1867">
        <v>33</v>
      </c>
      <c r="G1867">
        <v>45</v>
      </c>
      <c r="H1867">
        <v>22</v>
      </c>
      <c r="I1867">
        <v>23</v>
      </c>
      <c r="BG1867">
        <v>5689</v>
      </c>
    </row>
    <row r="1868" spans="1:59" x14ac:dyDescent="0.2">
      <c r="F1868">
        <v>36</v>
      </c>
      <c r="G1868">
        <v>48</v>
      </c>
      <c r="H1868">
        <v>24</v>
      </c>
      <c r="I1868">
        <v>24</v>
      </c>
      <c r="BG1868">
        <v>12705</v>
      </c>
    </row>
    <row r="1869" spans="1:59" x14ac:dyDescent="0.2">
      <c r="F1869">
        <v>33</v>
      </c>
      <c r="G1869">
        <v>45</v>
      </c>
      <c r="H1869">
        <v>22</v>
      </c>
      <c r="I1869">
        <v>23</v>
      </c>
      <c r="BG1869">
        <v>4218</v>
      </c>
    </row>
    <row r="1870" spans="1:59" x14ac:dyDescent="0.2">
      <c r="F1870">
        <v>24</v>
      </c>
      <c r="G1870">
        <v>36</v>
      </c>
      <c r="H1870">
        <v>18</v>
      </c>
      <c r="I1870">
        <v>18</v>
      </c>
      <c r="BG1870">
        <v>11277</v>
      </c>
    </row>
    <row r="1871" spans="1:59" x14ac:dyDescent="0.2">
      <c r="F1871">
        <v>9</v>
      </c>
      <c r="G1871">
        <v>21</v>
      </c>
      <c r="H1871">
        <v>5</v>
      </c>
      <c r="I1871">
        <v>16</v>
      </c>
      <c r="BG1871">
        <v>17274</v>
      </c>
    </row>
    <row r="1872" spans="1:59" x14ac:dyDescent="0.2">
      <c r="A1872" t="s">
        <v>1445</v>
      </c>
      <c r="B1872" s="1" t="s">
        <v>1446</v>
      </c>
      <c r="C1872" t="s">
        <v>1445</v>
      </c>
      <c r="D1872" t="s">
        <v>89</v>
      </c>
      <c r="E1872">
        <v>6</v>
      </c>
      <c r="F1872">
        <v>36</v>
      </c>
      <c r="G1872">
        <v>48</v>
      </c>
      <c r="H1872">
        <v>8</v>
      </c>
      <c r="I1872">
        <v>40</v>
      </c>
      <c r="J1872" t="s">
        <v>1447</v>
      </c>
      <c r="K1872">
        <v>8</v>
      </c>
      <c r="L1872">
        <v>2</v>
      </c>
      <c r="M1872" t="s">
        <v>80</v>
      </c>
      <c r="AR1872">
        <v>3</v>
      </c>
      <c r="AS1872">
        <v>3</v>
      </c>
      <c r="AT1872">
        <v>3</v>
      </c>
      <c r="AU1872">
        <v>4</v>
      </c>
      <c r="AV1872">
        <v>4</v>
      </c>
      <c r="AW1872">
        <v>0</v>
      </c>
      <c r="AX1872">
        <v>4</v>
      </c>
      <c r="AY1872">
        <v>4</v>
      </c>
      <c r="AZ1872">
        <v>5</v>
      </c>
      <c r="BA1872">
        <v>5</v>
      </c>
      <c r="BB1872">
        <v>30732</v>
      </c>
      <c r="BC1872">
        <v>35100</v>
      </c>
      <c r="BD1872">
        <v>13190</v>
      </c>
      <c r="BE1872">
        <v>24146</v>
      </c>
      <c r="BF1872">
        <v>11975</v>
      </c>
      <c r="BG1872">
        <v>18430</v>
      </c>
    </row>
    <row r="1873" spans="1:59" x14ac:dyDescent="0.2">
      <c r="F1873">
        <v>33</v>
      </c>
      <c r="G1873">
        <v>45</v>
      </c>
      <c r="H1873">
        <v>5</v>
      </c>
      <c r="I1873">
        <v>40</v>
      </c>
      <c r="M1873" t="s">
        <v>81</v>
      </c>
      <c r="AH1873">
        <v>2</v>
      </c>
      <c r="AI1873">
        <v>2</v>
      </c>
      <c r="AJ1873">
        <v>2</v>
      </c>
      <c r="AK1873">
        <v>2</v>
      </c>
      <c r="AL1873">
        <v>2</v>
      </c>
      <c r="AM1873">
        <v>1</v>
      </c>
      <c r="AN1873">
        <v>1</v>
      </c>
      <c r="AO1873">
        <v>1</v>
      </c>
      <c r="AP1873">
        <v>2</v>
      </c>
      <c r="AQ1873">
        <v>1</v>
      </c>
      <c r="BG1873">
        <v>5752</v>
      </c>
    </row>
    <row r="1874" spans="1:59" x14ac:dyDescent="0.2">
      <c r="F1874">
        <v>24</v>
      </c>
      <c r="G1874">
        <v>36</v>
      </c>
      <c r="H1874">
        <v>3</v>
      </c>
      <c r="I1874">
        <v>33</v>
      </c>
      <c r="M1874" t="s">
        <v>82</v>
      </c>
      <c r="AH1874">
        <v>2</v>
      </c>
      <c r="AI1874">
        <v>2</v>
      </c>
      <c r="AJ1874">
        <v>2</v>
      </c>
      <c r="AK1874">
        <v>1</v>
      </c>
      <c r="AL1874">
        <v>2</v>
      </c>
      <c r="AM1874">
        <v>1</v>
      </c>
      <c r="AN1874">
        <v>1</v>
      </c>
      <c r="AO1874">
        <v>1</v>
      </c>
      <c r="AP1874">
        <v>2</v>
      </c>
      <c r="AQ1874">
        <v>1</v>
      </c>
      <c r="BG1874">
        <v>10173</v>
      </c>
    </row>
    <row r="1875" spans="1:59" x14ac:dyDescent="0.2">
      <c r="F1875">
        <v>9</v>
      </c>
      <c r="G1875">
        <v>21</v>
      </c>
      <c r="H1875">
        <v>1</v>
      </c>
      <c r="I1875">
        <v>20</v>
      </c>
      <c r="M1875" t="s">
        <v>83</v>
      </c>
      <c r="N1875">
        <v>4</v>
      </c>
      <c r="O1875">
        <v>1</v>
      </c>
      <c r="P1875">
        <v>2</v>
      </c>
      <c r="Q1875">
        <v>1</v>
      </c>
      <c r="R1875">
        <v>2</v>
      </c>
      <c r="S1875">
        <v>1</v>
      </c>
      <c r="T1875">
        <v>1</v>
      </c>
      <c r="U1875">
        <v>1</v>
      </c>
      <c r="V1875">
        <v>3</v>
      </c>
      <c r="W1875">
        <v>3</v>
      </c>
      <c r="X1875">
        <v>2</v>
      </c>
      <c r="Y1875">
        <v>3</v>
      </c>
      <c r="Z1875">
        <v>1</v>
      </c>
      <c r="AA1875">
        <v>3</v>
      </c>
      <c r="AB1875">
        <v>1</v>
      </c>
      <c r="AC1875">
        <v>3</v>
      </c>
      <c r="AD1875">
        <v>3</v>
      </c>
      <c r="AE1875">
        <v>1</v>
      </c>
      <c r="AF1875">
        <v>2</v>
      </c>
      <c r="AG1875">
        <v>1</v>
      </c>
      <c r="BG1875">
        <v>3653</v>
      </c>
    </row>
    <row r="1876" spans="1:59" x14ac:dyDescent="0.2">
      <c r="F1876">
        <v>33</v>
      </c>
      <c r="G1876">
        <v>45</v>
      </c>
      <c r="H1876">
        <v>5</v>
      </c>
      <c r="I1876">
        <v>40</v>
      </c>
      <c r="M1876" t="s">
        <v>84</v>
      </c>
      <c r="N1876">
        <v>3</v>
      </c>
      <c r="O1876">
        <v>1</v>
      </c>
      <c r="P1876">
        <v>2</v>
      </c>
      <c r="Q1876">
        <v>1</v>
      </c>
      <c r="R1876">
        <v>2</v>
      </c>
      <c r="S1876">
        <v>1</v>
      </c>
      <c r="T1876">
        <v>1</v>
      </c>
      <c r="U1876">
        <v>1</v>
      </c>
      <c r="V1876">
        <v>3</v>
      </c>
      <c r="W1876">
        <v>3</v>
      </c>
      <c r="X1876">
        <v>2</v>
      </c>
      <c r="Y1876">
        <v>2</v>
      </c>
      <c r="Z1876">
        <v>1</v>
      </c>
      <c r="AA1876">
        <v>3</v>
      </c>
      <c r="AB1876">
        <v>1</v>
      </c>
      <c r="AC1876">
        <v>3</v>
      </c>
      <c r="AD1876">
        <v>2</v>
      </c>
      <c r="AE1876">
        <v>1</v>
      </c>
      <c r="AF1876">
        <v>2</v>
      </c>
      <c r="AG1876">
        <v>1</v>
      </c>
      <c r="BG1876">
        <v>3056</v>
      </c>
    </row>
    <row r="1877" spans="1:59" x14ac:dyDescent="0.2">
      <c r="F1877">
        <v>27</v>
      </c>
      <c r="G1877">
        <v>39</v>
      </c>
      <c r="H1877">
        <v>3</v>
      </c>
      <c r="I1877">
        <v>36</v>
      </c>
      <c r="BG1877">
        <v>4297</v>
      </c>
    </row>
    <row r="1878" spans="1:59" x14ac:dyDescent="0.2">
      <c r="F1878">
        <v>3</v>
      </c>
      <c r="G1878">
        <v>15</v>
      </c>
      <c r="H1878">
        <v>1</v>
      </c>
      <c r="I1878">
        <v>14</v>
      </c>
      <c r="BG1878">
        <v>3072</v>
      </c>
    </row>
    <row r="1879" spans="1:59" x14ac:dyDescent="0.2">
      <c r="F1879">
        <v>33</v>
      </c>
      <c r="G1879">
        <v>45</v>
      </c>
      <c r="H1879">
        <v>5</v>
      </c>
      <c r="I1879">
        <v>40</v>
      </c>
      <c r="BG1879">
        <v>2803</v>
      </c>
    </row>
    <row r="1880" spans="1:59" x14ac:dyDescent="0.2">
      <c r="F1880">
        <v>12</v>
      </c>
      <c r="G1880">
        <v>24</v>
      </c>
      <c r="H1880">
        <v>2</v>
      </c>
      <c r="I1880">
        <v>22</v>
      </c>
      <c r="BG1880">
        <v>76373</v>
      </c>
    </row>
    <row r="1881" spans="1:59" x14ac:dyDescent="0.2">
      <c r="F1881">
        <v>30</v>
      </c>
      <c r="G1881">
        <v>42</v>
      </c>
      <c r="H1881">
        <v>2</v>
      </c>
      <c r="I1881">
        <v>40</v>
      </c>
      <c r="BG1881">
        <v>3038</v>
      </c>
    </row>
    <row r="1882" spans="1:59" x14ac:dyDescent="0.2">
      <c r="A1882" t="s">
        <v>1448</v>
      </c>
      <c r="B1882" s="1" t="s">
        <v>1449</v>
      </c>
      <c r="C1882" t="s">
        <v>1448</v>
      </c>
      <c r="D1882" t="s">
        <v>89</v>
      </c>
      <c r="E1882">
        <v>10</v>
      </c>
      <c r="F1882">
        <v>12</v>
      </c>
      <c r="G1882">
        <v>24</v>
      </c>
      <c r="H1882">
        <v>12</v>
      </c>
      <c r="I1882">
        <v>12</v>
      </c>
      <c r="J1882" t="s">
        <v>1386</v>
      </c>
      <c r="K1882">
        <v>8</v>
      </c>
      <c r="L1882">
        <v>-2</v>
      </c>
      <c r="M1882" t="s">
        <v>80</v>
      </c>
      <c r="AR1882">
        <v>4</v>
      </c>
      <c r="AS1882">
        <v>4</v>
      </c>
      <c r="AT1882">
        <v>4</v>
      </c>
      <c r="AU1882">
        <v>3</v>
      </c>
      <c r="AV1882">
        <v>4</v>
      </c>
      <c r="AW1882">
        <v>4</v>
      </c>
      <c r="AX1882">
        <v>4</v>
      </c>
      <c r="AY1882">
        <v>3</v>
      </c>
      <c r="AZ1882">
        <v>3</v>
      </c>
      <c r="BA1882">
        <v>2</v>
      </c>
      <c r="BB1882">
        <v>40739</v>
      </c>
      <c r="BC1882">
        <v>59097</v>
      </c>
      <c r="BD1882">
        <v>17281</v>
      </c>
      <c r="BE1882">
        <v>29356</v>
      </c>
      <c r="BF1882">
        <v>12609</v>
      </c>
      <c r="BG1882">
        <v>19776</v>
      </c>
    </row>
    <row r="1883" spans="1:59" x14ac:dyDescent="0.2">
      <c r="F1883">
        <v>33</v>
      </c>
      <c r="G1883">
        <v>45</v>
      </c>
      <c r="H1883">
        <v>10</v>
      </c>
      <c r="I1883">
        <v>35</v>
      </c>
      <c r="M1883" t="s">
        <v>81</v>
      </c>
      <c r="AH1883">
        <v>2</v>
      </c>
      <c r="AI1883">
        <v>3</v>
      </c>
      <c r="AJ1883">
        <v>2</v>
      </c>
      <c r="AK1883">
        <v>2</v>
      </c>
      <c r="AL1883">
        <v>2</v>
      </c>
      <c r="AM1883">
        <v>2</v>
      </c>
      <c r="AN1883">
        <v>2</v>
      </c>
      <c r="AO1883">
        <v>3</v>
      </c>
      <c r="AP1883">
        <v>3</v>
      </c>
      <c r="AQ1883">
        <v>2</v>
      </c>
      <c r="BG1883">
        <v>5370</v>
      </c>
    </row>
    <row r="1884" spans="1:59" x14ac:dyDescent="0.2">
      <c r="F1884">
        <v>30</v>
      </c>
      <c r="G1884">
        <v>42</v>
      </c>
      <c r="H1884">
        <v>11</v>
      </c>
      <c r="I1884">
        <v>31</v>
      </c>
      <c r="M1884" t="s">
        <v>82</v>
      </c>
      <c r="AH1884">
        <v>2</v>
      </c>
      <c r="AI1884">
        <v>2</v>
      </c>
      <c r="AJ1884">
        <v>3</v>
      </c>
      <c r="AK1884">
        <v>3</v>
      </c>
      <c r="AL1884">
        <v>2</v>
      </c>
      <c r="AM1884">
        <v>3</v>
      </c>
      <c r="AN1884">
        <v>3</v>
      </c>
      <c r="AO1884">
        <v>3</v>
      </c>
      <c r="AP1884">
        <v>2</v>
      </c>
      <c r="AQ1884">
        <v>3</v>
      </c>
      <c r="BG1884">
        <v>3741</v>
      </c>
    </row>
    <row r="1885" spans="1:59" x14ac:dyDescent="0.2">
      <c r="F1885">
        <v>27</v>
      </c>
      <c r="G1885">
        <v>39</v>
      </c>
      <c r="H1885">
        <v>11</v>
      </c>
      <c r="I1885">
        <v>28</v>
      </c>
      <c r="M1885" t="s">
        <v>83</v>
      </c>
      <c r="N1885">
        <v>5</v>
      </c>
      <c r="O1885">
        <v>3</v>
      </c>
      <c r="P1885">
        <v>2</v>
      </c>
      <c r="Q1885">
        <v>2</v>
      </c>
      <c r="R1885">
        <v>3</v>
      </c>
      <c r="S1885">
        <v>2</v>
      </c>
      <c r="T1885">
        <v>3</v>
      </c>
      <c r="U1885">
        <v>2</v>
      </c>
      <c r="V1885">
        <v>2</v>
      </c>
      <c r="W1885">
        <v>3</v>
      </c>
      <c r="X1885">
        <v>2</v>
      </c>
      <c r="Y1885">
        <v>3</v>
      </c>
      <c r="Z1885">
        <v>2</v>
      </c>
      <c r="AA1885">
        <v>2</v>
      </c>
      <c r="AB1885">
        <v>2</v>
      </c>
      <c r="AC1885">
        <v>2</v>
      </c>
      <c r="AD1885">
        <v>3</v>
      </c>
      <c r="AE1885">
        <v>2</v>
      </c>
      <c r="AF1885">
        <v>2</v>
      </c>
      <c r="AG1885">
        <v>2</v>
      </c>
      <c r="BG1885">
        <v>6115</v>
      </c>
    </row>
    <row r="1886" spans="1:59" x14ac:dyDescent="0.2">
      <c r="F1886">
        <v>27</v>
      </c>
      <c r="G1886">
        <v>39</v>
      </c>
      <c r="H1886">
        <v>11</v>
      </c>
      <c r="I1886">
        <v>28</v>
      </c>
      <c r="M1886" t="s">
        <v>84</v>
      </c>
      <c r="N1886">
        <v>3</v>
      </c>
      <c r="O1886">
        <v>3</v>
      </c>
      <c r="P1886">
        <v>3</v>
      </c>
      <c r="Q1886">
        <v>3</v>
      </c>
      <c r="R1886">
        <v>3</v>
      </c>
      <c r="S1886">
        <v>3</v>
      </c>
      <c r="T1886">
        <v>3</v>
      </c>
      <c r="U1886">
        <v>3</v>
      </c>
      <c r="V1886">
        <v>3</v>
      </c>
      <c r="W1886">
        <v>3</v>
      </c>
      <c r="X1886">
        <v>3</v>
      </c>
      <c r="Y1886">
        <v>3</v>
      </c>
      <c r="Z1886">
        <v>3</v>
      </c>
      <c r="AA1886">
        <v>3</v>
      </c>
      <c r="AB1886">
        <v>3</v>
      </c>
      <c r="AC1886">
        <v>3</v>
      </c>
      <c r="AD1886">
        <v>3</v>
      </c>
      <c r="AE1886">
        <v>3</v>
      </c>
      <c r="AF1886">
        <v>3</v>
      </c>
      <c r="AG1886">
        <v>3</v>
      </c>
      <c r="BG1886">
        <v>39</v>
      </c>
    </row>
    <row r="1887" spans="1:59" x14ac:dyDescent="0.2">
      <c r="F1887">
        <v>33</v>
      </c>
      <c r="G1887">
        <v>45</v>
      </c>
      <c r="H1887">
        <v>14</v>
      </c>
      <c r="I1887">
        <v>31</v>
      </c>
      <c r="BG1887">
        <v>5129</v>
      </c>
    </row>
    <row r="1888" spans="1:59" x14ac:dyDescent="0.2">
      <c r="F1888">
        <v>24</v>
      </c>
      <c r="G1888">
        <v>36</v>
      </c>
      <c r="H1888">
        <v>10</v>
      </c>
      <c r="I1888">
        <v>26</v>
      </c>
      <c r="BG1888">
        <v>5439</v>
      </c>
    </row>
    <row r="1889" spans="6:59" x14ac:dyDescent="0.2">
      <c r="F1889">
        <v>9</v>
      </c>
      <c r="G1889">
        <v>21</v>
      </c>
      <c r="H1889">
        <v>11</v>
      </c>
      <c r="I1889">
        <v>10</v>
      </c>
      <c r="BG1889">
        <v>8326</v>
      </c>
    </row>
    <row r="1890" spans="6:59" x14ac:dyDescent="0.2">
      <c r="F1890">
        <v>9</v>
      </c>
      <c r="G1890">
        <v>21</v>
      </c>
      <c r="H1890">
        <v>11</v>
      </c>
      <c r="I1890">
        <v>10</v>
      </c>
      <c r="BG1890">
        <v>42</v>
      </c>
    </row>
    <row r="1891" spans="6:59" x14ac:dyDescent="0.2">
      <c r="F1891">
        <v>33</v>
      </c>
      <c r="G1891">
        <v>45</v>
      </c>
      <c r="H1891">
        <v>11</v>
      </c>
      <c r="I1891">
        <v>34</v>
      </c>
      <c r="BG1891">
        <v>5665</v>
      </c>
    </row>
  </sheetData>
  <autoFilter ref="A1:BZ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4CBC-F35D-A545-A112-A6619C73F78D}">
  <sheetPr codeName="Sheet2"/>
  <dimension ref="A1:U188"/>
  <sheetViews>
    <sheetView topLeftCell="A54" workbookViewId="0">
      <selection activeCell="A154" sqref="A154:A188"/>
    </sheetView>
  </sheetViews>
  <sheetFormatPr baseColWidth="10" defaultRowHeight="16" x14ac:dyDescent="0.2"/>
  <sheetData>
    <row r="1" spans="1:21" x14ac:dyDescent="0.2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  <c r="U1" t="s">
        <v>409</v>
      </c>
    </row>
    <row r="2" spans="1:21" x14ac:dyDescent="0.2">
      <c r="A2" t="s">
        <v>410</v>
      </c>
      <c r="B2" t="s">
        <v>92</v>
      </c>
      <c r="C2" t="s">
        <v>411</v>
      </c>
      <c r="D2" t="s">
        <v>412</v>
      </c>
      <c r="E2" t="s">
        <v>413</v>
      </c>
      <c r="F2" t="s">
        <v>414</v>
      </c>
      <c r="G2" t="s">
        <v>415</v>
      </c>
      <c r="H2" t="s">
        <v>416</v>
      </c>
      <c r="I2">
        <v>901</v>
      </c>
      <c r="J2" t="s">
        <v>417</v>
      </c>
      <c r="K2">
        <v>1434</v>
      </c>
      <c r="L2" t="s">
        <v>418</v>
      </c>
      <c r="M2">
        <v>27</v>
      </c>
      <c r="N2" t="s">
        <v>419</v>
      </c>
      <c r="O2" t="s">
        <v>420</v>
      </c>
      <c r="P2" t="s">
        <v>421</v>
      </c>
      <c r="Q2" t="s">
        <v>421</v>
      </c>
      <c r="R2" t="s">
        <v>421</v>
      </c>
      <c r="S2" t="s">
        <v>422</v>
      </c>
      <c r="T2" t="s">
        <v>423</v>
      </c>
      <c r="U2" t="s">
        <v>424</v>
      </c>
    </row>
    <row r="3" spans="1:21" x14ac:dyDescent="0.2">
      <c r="A3" t="s">
        <v>425</v>
      </c>
      <c r="B3" t="s">
        <v>98</v>
      </c>
      <c r="C3" t="s">
        <v>411</v>
      </c>
      <c r="D3" t="s">
        <v>412</v>
      </c>
      <c r="E3" t="s">
        <v>426</v>
      </c>
      <c r="F3" t="s">
        <v>427</v>
      </c>
      <c r="G3" t="s">
        <v>428</v>
      </c>
      <c r="H3" t="s">
        <v>429</v>
      </c>
      <c r="I3">
        <v>1754</v>
      </c>
      <c r="J3" t="s">
        <v>417</v>
      </c>
      <c r="K3">
        <v>937</v>
      </c>
      <c r="L3" t="s">
        <v>422</v>
      </c>
      <c r="M3">
        <v>20</v>
      </c>
      <c r="N3" t="s">
        <v>419</v>
      </c>
      <c r="O3" t="s">
        <v>420</v>
      </c>
      <c r="P3" t="s">
        <v>421</v>
      </c>
      <c r="Q3" t="s">
        <v>421</v>
      </c>
      <c r="R3" t="s">
        <v>421</v>
      </c>
      <c r="S3" t="s">
        <v>422</v>
      </c>
      <c r="T3" t="s">
        <v>423</v>
      </c>
      <c r="U3" t="s">
        <v>424</v>
      </c>
    </row>
    <row r="4" spans="1:21" x14ac:dyDescent="0.2">
      <c r="A4" t="s">
        <v>430</v>
      </c>
      <c r="B4" t="s">
        <v>77</v>
      </c>
      <c r="C4" t="s">
        <v>411</v>
      </c>
      <c r="D4" t="s">
        <v>412</v>
      </c>
      <c r="E4" t="s">
        <v>431</v>
      </c>
      <c r="F4" t="s">
        <v>432</v>
      </c>
      <c r="G4" t="s">
        <v>433</v>
      </c>
      <c r="H4" t="s">
        <v>434</v>
      </c>
      <c r="I4">
        <v>703</v>
      </c>
      <c r="J4" t="s">
        <v>417</v>
      </c>
      <c r="K4">
        <v>6179</v>
      </c>
      <c r="L4" t="s">
        <v>422</v>
      </c>
      <c r="M4">
        <v>35</v>
      </c>
      <c r="N4" t="s">
        <v>419</v>
      </c>
      <c r="O4" t="s">
        <v>420</v>
      </c>
      <c r="P4" t="s">
        <v>421</v>
      </c>
      <c r="Q4" t="s">
        <v>421</v>
      </c>
      <c r="R4" t="s">
        <v>421</v>
      </c>
      <c r="S4" t="s">
        <v>422</v>
      </c>
      <c r="T4" t="s">
        <v>435</v>
      </c>
      <c r="U4" t="s">
        <v>424</v>
      </c>
    </row>
    <row r="5" spans="1:21" x14ac:dyDescent="0.2">
      <c r="A5" t="s">
        <v>436</v>
      </c>
      <c r="B5" t="s">
        <v>94</v>
      </c>
      <c r="C5" t="s">
        <v>411</v>
      </c>
      <c r="D5" t="s">
        <v>412</v>
      </c>
      <c r="E5" t="s">
        <v>437</v>
      </c>
      <c r="F5" t="s">
        <v>438</v>
      </c>
      <c r="G5" t="s">
        <v>439</v>
      </c>
      <c r="H5" t="s">
        <v>440</v>
      </c>
      <c r="I5">
        <v>412</v>
      </c>
      <c r="J5" t="s">
        <v>417</v>
      </c>
      <c r="K5">
        <v>957</v>
      </c>
      <c r="L5" t="s">
        <v>422</v>
      </c>
      <c r="M5">
        <v>32</v>
      </c>
      <c r="N5" t="s">
        <v>441</v>
      </c>
      <c r="O5" t="s">
        <v>420</v>
      </c>
      <c r="P5" t="s">
        <v>421</v>
      </c>
      <c r="Q5" t="s">
        <v>421</v>
      </c>
      <c r="R5" t="s">
        <v>421</v>
      </c>
      <c r="S5" t="s">
        <v>422</v>
      </c>
      <c r="T5" t="s">
        <v>442</v>
      </c>
      <c r="U5" t="s">
        <v>424</v>
      </c>
    </row>
    <row r="6" spans="1:21" x14ac:dyDescent="0.2">
      <c r="A6" t="s">
        <v>443</v>
      </c>
      <c r="B6" t="s">
        <v>87</v>
      </c>
      <c r="C6" t="s">
        <v>411</v>
      </c>
      <c r="D6" t="s">
        <v>412</v>
      </c>
      <c r="E6" t="s">
        <v>444</v>
      </c>
      <c r="F6" t="s">
        <v>445</v>
      </c>
      <c r="G6" t="s">
        <v>446</v>
      </c>
      <c r="H6" t="s">
        <v>447</v>
      </c>
      <c r="I6">
        <v>585</v>
      </c>
      <c r="J6" t="s">
        <v>417</v>
      </c>
      <c r="K6">
        <v>1685</v>
      </c>
      <c r="L6" t="s">
        <v>422</v>
      </c>
      <c r="M6">
        <v>26</v>
      </c>
      <c r="N6" t="s">
        <v>441</v>
      </c>
      <c r="O6" t="s">
        <v>448</v>
      </c>
      <c r="P6" t="s">
        <v>421</v>
      </c>
      <c r="Q6" t="s">
        <v>421</v>
      </c>
      <c r="R6" t="s">
        <v>421</v>
      </c>
      <c r="S6" t="s">
        <v>422</v>
      </c>
      <c r="T6" t="s">
        <v>442</v>
      </c>
      <c r="U6" t="s">
        <v>424</v>
      </c>
    </row>
    <row r="7" spans="1:21" x14ac:dyDescent="0.2">
      <c r="A7" t="s">
        <v>449</v>
      </c>
      <c r="B7" t="s">
        <v>102</v>
      </c>
      <c r="C7" t="s">
        <v>411</v>
      </c>
      <c r="D7" t="s">
        <v>412</v>
      </c>
      <c r="E7" t="s">
        <v>450</v>
      </c>
      <c r="F7" t="s">
        <v>451</v>
      </c>
      <c r="G7" t="s">
        <v>452</v>
      </c>
      <c r="H7" t="s">
        <v>453</v>
      </c>
      <c r="I7">
        <v>871</v>
      </c>
      <c r="J7" t="s">
        <v>417</v>
      </c>
      <c r="K7">
        <v>43</v>
      </c>
      <c r="L7" t="s">
        <v>454</v>
      </c>
      <c r="M7">
        <v>31</v>
      </c>
      <c r="N7" t="s">
        <v>419</v>
      </c>
      <c r="O7" t="s">
        <v>420</v>
      </c>
      <c r="P7" t="s">
        <v>421</v>
      </c>
      <c r="Q7" t="s">
        <v>421</v>
      </c>
      <c r="R7" t="s">
        <v>421</v>
      </c>
      <c r="S7" t="s">
        <v>422</v>
      </c>
      <c r="T7" t="s">
        <v>442</v>
      </c>
      <c r="U7" t="s">
        <v>424</v>
      </c>
    </row>
    <row r="8" spans="1:21" x14ac:dyDescent="0.2">
      <c r="A8" s="7" t="s">
        <v>455</v>
      </c>
      <c r="B8" t="s">
        <v>85</v>
      </c>
      <c r="C8" t="s">
        <v>411</v>
      </c>
      <c r="D8" t="s">
        <v>412</v>
      </c>
      <c r="E8" t="s">
        <v>456</v>
      </c>
      <c r="F8" t="s">
        <v>457</v>
      </c>
      <c r="G8" t="s">
        <v>458</v>
      </c>
      <c r="H8" t="s">
        <v>459</v>
      </c>
      <c r="I8">
        <v>382</v>
      </c>
      <c r="J8" t="s">
        <v>417</v>
      </c>
      <c r="K8">
        <v>798</v>
      </c>
      <c r="L8" t="s">
        <v>422</v>
      </c>
      <c r="M8">
        <v>33</v>
      </c>
      <c r="N8" t="s">
        <v>441</v>
      </c>
      <c r="O8" t="s">
        <v>420</v>
      </c>
      <c r="P8" t="s">
        <v>421</v>
      </c>
      <c r="Q8" t="s">
        <v>421</v>
      </c>
      <c r="R8" t="s">
        <v>421</v>
      </c>
      <c r="S8" t="s">
        <v>422</v>
      </c>
      <c r="T8" t="s">
        <v>442</v>
      </c>
      <c r="U8" t="s">
        <v>424</v>
      </c>
    </row>
    <row r="9" spans="1:21" x14ac:dyDescent="0.2">
      <c r="A9" s="7" t="s">
        <v>460</v>
      </c>
      <c r="B9" t="s">
        <v>96</v>
      </c>
      <c r="C9" t="s">
        <v>411</v>
      </c>
      <c r="D9" t="s">
        <v>412</v>
      </c>
      <c r="E9" t="s">
        <v>461</v>
      </c>
      <c r="F9" t="s">
        <v>462</v>
      </c>
      <c r="G9" t="s">
        <v>463</v>
      </c>
      <c r="H9" t="s">
        <v>464</v>
      </c>
      <c r="I9">
        <v>942</v>
      </c>
      <c r="J9" t="s">
        <v>417</v>
      </c>
      <c r="K9">
        <v>1008</v>
      </c>
      <c r="L9" t="s">
        <v>422</v>
      </c>
      <c r="M9">
        <v>31</v>
      </c>
      <c r="N9" t="s">
        <v>419</v>
      </c>
      <c r="O9" t="s">
        <v>448</v>
      </c>
      <c r="P9" t="s">
        <v>421</v>
      </c>
      <c r="Q9" t="s">
        <v>421</v>
      </c>
      <c r="R9" t="s">
        <v>421</v>
      </c>
      <c r="S9" t="s">
        <v>422</v>
      </c>
      <c r="T9" t="s">
        <v>442</v>
      </c>
      <c r="U9" t="s">
        <v>435</v>
      </c>
    </row>
    <row r="10" spans="1:21" x14ac:dyDescent="0.2">
      <c r="A10" t="s">
        <v>465</v>
      </c>
      <c r="B10" t="s">
        <v>90</v>
      </c>
      <c r="C10" t="s">
        <v>411</v>
      </c>
      <c r="D10" t="s">
        <v>412</v>
      </c>
      <c r="E10" t="s">
        <v>466</v>
      </c>
      <c r="F10" t="s">
        <v>467</v>
      </c>
      <c r="G10" t="s">
        <v>468</v>
      </c>
      <c r="H10" t="s">
        <v>469</v>
      </c>
      <c r="I10">
        <v>556</v>
      </c>
      <c r="J10" t="s">
        <v>417</v>
      </c>
      <c r="K10">
        <v>1097</v>
      </c>
      <c r="L10" t="s">
        <v>470</v>
      </c>
      <c r="M10">
        <v>32</v>
      </c>
      <c r="N10" t="s">
        <v>441</v>
      </c>
      <c r="O10" t="s">
        <v>420</v>
      </c>
      <c r="P10" t="s">
        <v>471</v>
      </c>
      <c r="Q10" t="s">
        <v>421</v>
      </c>
      <c r="R10" t="s">
        <v>471</v>
      </c>
      <c r="S10" t="s">
        <v>472</v>
      </c>
      <c r="T10" t="s">
        <v>442</v>
      </c>
      <c r="U10" t="s">
        <v>424</v>
      </c>
    </row>
    <row r="11" spans="1:21" x14ac:dyDescent="0.2">
      <c r="A11" t="s">
        <v>473</v>
      </c>
      <c r="B11" t="s">
        <v>100</v>
      </c>
      <c r="C11" t="s">
        <v>411</v>
      </c>
      <c r="D11" t="s">
        <v>412</v>
      </c>
      <c r="E11" t="s">
        <v>474</v>
      </c>
      <c r="F11" t="s">
        <v>475</v>
      </c>
      <c r="G11" t="s">
        <v>476</v>
      </c>
      <c r="H11" t="s">
        <v>477</v>
      </c>
      <c r="I11">
        <v>735</v>
      </c>
      <c r="J11" t="s">
        <v>417</v>
      </c>
      <c r="K11">
        <v>587</v>
      </c>
      <c r="L11" t="s">
        <v>422</v>
      </c>
      <c r="M11">
        <v>33</v>
      </c>
      <c r="N11" t="s">
        <v>441</v>
      </c>
      <c r="O11" t="s">
        <v>420</v>
      </c>
      <c r="P11" t="s">
        <v>421</v>
      </c>
      <c r="Q11" t="s">
        <v>421</v>
      </c>
      <c r="R11" t="s">
        <v>421</v>
      </c>
      <c r="S11" t="s">
        <v>422</v>
      </c>
      <c r="T11" t="s">
        <v>442</v>
      </c>
      <c r="U11" t="s">
        <v>478</v>
      </c>
    </row>
    <row r="12" spans="1:21" x14ac:dyDescent="0.2">
      <c r="A12" t="s">
        <v>479</v>
      </c>
      <c r="B12" t="s">
        <v>480</v>
      </c>
      <c r="C12" t="s">
        <v>411</v>
      </c>
      <c r="D12" t="s">
        <v>412</v>
      </c>
      <c r="E12" t="s">
        <v>481</v>
      </c>
      <c r="F12" t="s">
        <v>482</v>
      </c>
      <c r="G12" t="s">
        <v>483</v>
      </c>
      <c r="H12" t="s">
        <v>484</v>
      </c>
      <c r="I12" t="s">
        <v>485</v>
      </c>
      <c r="J12" t="s">
        <v>417</v>
      </c>
      <c r="K12">
        <v>1913</v>
      </c>
      <c r="L12" t="s">
        <v>422</v>
      </c>
      <c r="M12">
        <v>31</v>
      </c>
      <c r="N12" t="s">
        <v>441</v>
      </c>
      <c r="O12" t="s">
        <v>420</v>
      </c>
      <c r="P12" t="s">
        <v>421</v>
      </c>
      <c r="Q12" t="s">
        <v>421</v>
      </c>
      <c r="R12" t="s">
        <v>421</v>
      </c>
      <c r="S12" t="s">
        <v>422</v>
      </c>
      <c r="T12" t="s">
        <v>435</v>
      </c>
      <c r="U12" t="s">
        <v>435</v>
      </c>
    </row>
    <row r="13" spans="1:21" x14ac:dyDescent="0.2">
      <c r="A13" t="s">
        <v>486</v>
      </c>
      <c r="B13" t="s">
        <v>373</v>
      </c>
      <c r="C13" t="s">
        <v>411</v>
      </c>
      <c r="D13" t="s">
        <v>412</v>
      </c>
      <c r="E13" t="s">
        <v>487</v>
      </c>
      <c r="F13" t="s">
        <v>488</v>
      </c>
      <c r="G13" t="s">
        <v>489</v>
      </c>
      <c r="H13" t="s">
        <v>490</v>
      </c>
      <c r="I13" t="s">
        <v>491</v>
      </c>
      <c r="J13" t="s">
        <v>417</v>
      </c>
      <c r="K13">
        <v>19</v>
      </c>
      <c r="L13" t="s">
        <v>422</v>
      </c>
      <c r="M13">
        <v>22</v>
      </c>
      <c r="N13" t="s">
        <v>419</v>
      </c>
      <c r="O13" t="s">
        <v>420</v>
      </c>
      <c r="P13" t="s">
        <v>421</v>
      </c>
      <c r="Q13" t="s">
        <v>421</v>
      </c>
      <c r="R13" t="s">
        <v>421</v>
      </c>
      <c r="S13" t="s">
        <v>422</v>
      </c>
      <c r="T13" t="s">
        <v>442</v>
      </c>
      <c r="U13" t="s">
        <v>424</v>
      </c>
    </row>
    <row r="14" spans="1:21" x14ac:dyDescent="0.2">
      <c r="A14" t="s">
        <v>492</v>
      </c>
      <c r="B14" t="s">
        <v>368</v>
      </c>
      <c r="C14" t="s">
        <v>411</v>
      </c>
      <c r="D14" t="s">
        <v>412</v>
      </c>
      <c r="E14" t="s">
        <v>493</v>
      </c>
      <c r="F14" t="s">
        <v>494</v>
      </c>
      <c r="G14" t="s">
        <v>495</v>
      </c>
      <c r="H14" t="s">
        <v>496</v>
      </c>
      <c r="I14" t="s">
        <v>497</v>
      </c>
      <c r="J14" t="s">
        <v>417</v>
      </c>
      <c r="K14">
        <v>10</v>
      </c>
      <c r="L14" t="s">
        <v>422</v>
      </c>
      <c r="M14">
        <v>21</v>
      </c>
      <c r="N14" t="s">
        <v>441</v>
      </c>
      <c r="O14" t="s">
        <v>420</v>
      </c>
      <c r="P14" t="s">
        <v>421</v>
      </c>
      <c r="Q14" t="s">
        <v>421</v>
      </c>
      <c r="R14" t="s">
        <v>421</v>
      </c>
      <c r="S14" t="s">
        <v>422</v>
      </c>
      <c r="T14" t="s">
        <v>423</v>
      </c>
      <c r="U14" t="s">
        <v>478</v>
      </c>
    </row>
    <row r="15" spans="1:21" x14ac:dyDescent="0.2">
      <c r="A15" t="s">
        <v>498</v>
      </c>
      <c r="B15" t="s">
        <v>296</v>
      </c>
      <c r="C15" t="s">
        <v>411</v>
      </c>
      <c r="D15" t="s">
        <v>412</v>
      </c>
      <c r="E15" t="s">
        <v>499</v>
      </c>
      <c r="F15" t="s">
        <v>500</v>
      </c>
      <c r="G15" t="s">
        <v>501</v>
      </c>
      <c r="H15" t="s">
        <v>502</v>
      </c>
      <c r="I15" t="s">
        <v>503</v>
      </c>
      <c r="J15" t="s">
        <v>417</v>
      </c>
      <c r="K15">
        <v>892</v>
      </c>
      <c r="L15" t="s">
        <v>422</v>
      </c>
      <c r="M15">
        <v>25</v>
      </c>
      <c r="N15" t="s">
        <v>419</v>
      </c>
      <c r="O15" t="s">
        <v>420</v>
      </c>
      <c r="P15" t="s">
        <v>421</v>
      </c>
      <c r="Q15" t="s">
        <v>421</v>
      </c>
      <c r="R15" t="s">
        <v>421</v>
      </c>
      <c r="S15" t="s">
        <v>422</v>
      </c>
      <c r="T15" t="s">
        <v>435</v>
      </c>
      <c r="U15" t="s">
        <v>478</v>
      </c>
    </row>
    <row r="16" spans="1:21" x14ac:dyDescent="0.2">
      <c r="A16" t="s">
        <v>504</v>
      </c>
      <c r="B16" s="7" t="s">
        <v>354</v>
      </c>
      <c r="C16" t="s">
        <v>411</v>
      </c>
      <c r="D16" t="s">
        <v>412</v>
      </c>
      <c r="E16" t="s">
        <v>505</v>
      </c>
      <c r="F16" t="s">
        <v>506</v>
      </c>
      <c r="G16" t="s">
        <v>507</v>
      </c>
      <c r="H16" t="s">
        <v>508</v>
      </c>
      <c r="I16" t="s">
        <v>509</v>
      </c>
      <c r="J16" t="s">
        <v>417</v>
      </c>
      <c r="K16">
        <v>414</v>
      </c>
      <c r="L16" t="s">
        <v>422</v>
      </c>
      <c r="M16">
        <v>28</v>
      </c>
      <c r="N16" t="s">
        <v>419</v>
      </c>
      <c r="O16" t="s">
        <v>448</v>
      </c>
      <c r="P16" t="s">
        <v>421</v>
      </c>
      <c r="Q16" t="s">
        <v>421</v>
      </c>
      <c r="R16" t="s">
        <v>421</v>
      </c>
      <c r="S16" t="s">
        <v>422</v>
      </c>
      <c r="T16" t="s">
        <v>423</v>
      </c>
      <c r="U16" t="s">
        <v>424</v>
      </c>
    </row>
    <row r="17" spans="1:21" x14ac:dyDescent="0.2">
      <c r="A17" t="s">
        <v>510</v>
      </c>
      <c r="B17" t="s">
        <v>376</v>
      </c>
      <c r="C17" t="s">
        <v>411</v>
      </c>
      <c r="D17" t="s">
        <v>412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417</v>
      </c>
      <c r="K17">
        <v>3</v>
      </c>
      <c r="L17" t="s">
        <v>422</v>
      </c>
      <c r="M17">
        <v>23</v>
      </c>
      <c r="N17" t="s">
        <v>441</v>
      </c>
      <c r="O17" t="s">
        <v>420</v>
      </c>
      <c r="P17" t="s">
        <v>421</v>
      </c>
      <c r="Q17" t="s">
        <v>421</v>
      </c>
      <c r="R17" t="s">
        <v>421</v>
      </c>
      <c r="S17" t="s">
        <v>422</v>
      </c>
      <c r="T17" t="s">
        <v>423</v>
      </c>
      <c r="U17" t="s">
        <v>478</v>
      </c>
    </row>
    <row r="18" spans="1:21" x14ac:dyDescent="0.2">
      <c r="A18" s="7" t="s">
        <v>516</v>
      </c>
      <c r="B18" t="s">
        <v>379</v>
      </c>
      <c r="C18" t="s">
        <v>411</v>
      </c>
      <c r="D18" t="s">
        <v>412</v>
      </c>
      <c r="E18" t="s">
        <v>517</v>
      </c>
      <c r="F18" t="s">
        <v>518</v>
      </c>
      <c r="G18" t="s">
        <v>519</v>
      </c>
      <c r="H18" t="s">
        <v>520</v>
      </c>
      <c r="I18" t="s">
        <v>521</v>
      </c>
      <c r="J18" t="s">
        <v>417</v>
      </c>
      <c r="K18">
        <v>1625</v>
      </c>
      <c r="L18" t="s">
        <v>422</v>
      </c>
      <c r="M18">
        <v>27</v>
      </c>
      <c r="N18" t="s">
        <v>419</v>
      </c>
      <c r="O18" t="s">
        <v>420</v>
      </c>
      <c r="P18" t="s">
        <v>421</v>
      </c>
      <c r="Q18" t="s">
        <v>421</v>
      </c>
      <c r="R18" t="s">
        <v>421</v>
      </c>
      <c r="S18" t="s">
        <v>422</v>
      </c>
      <c r="T18" t="s">
        <v>423</v>
      </c>
      <c r="U18" t="s">
        <v>424</v>
      </c>
    </row>
    <row r="19" spans="1:21" x14ac:dyDescent="0.2">
      <c r="A19" s="7" t="s">
        <v>522</v>
      </c>
      <c r="B19" t="s">
        <v>386</v>
      </c>
      <c r="C19" t="s">
        <v>411</v>
      </c>
      <c r="D19" t="s">
        <v>412</v>
      </c>
      <c r="E19" t="s">
        <v>523</v>
      </c>
      <c r="F19" t="s">
        <v>524</v>
      </c>
      <c r="G19" t="s">
        <v>525</v>
      </c>
      <c r="H19" t="s">
        <v>526</v>
      </c>
      <c r="I19" t="s">
        <v>527</v>
      </c>
      <c r="J19" t="s">
        <v>417</v>
      </c>
      <c r="K19">
        <v>847</v>
      </c>
      <c r="L19" t="s">
        <v>422</v>
      </c>
      <c r="M19">
        <v>28</v>
      </c>
      <c r="N19" t="s">
        <v>441</v>
      </c>
      <c r="O19" t="s">
        <v>420</v>
      </c>
      <c r="P19" t="s">
        <v>421</v>
      </c>
      <c r="Q19" t="s">
        <v>421</v>
      </c>
      <c r="R19" t="s">
        <v>421</v>
      </c>
      <c r="S19" t="s">
        <v>422</v>
      </c>
      <c r="T19" t="s">
        <v>442</v>
      </c>
      <c r="U19" t="s">
        <v>478</v>
      </c>
    </row>
    <row r="20" spans="1:21" x14ac:dyDescent="0.2">
      <c r="A20" t="s">
        <v>528</v>
      </c>
      <c r="B20" t="s">
        <v>383</v>
      </c>
      <c r="C20" t="s">
        <v>411</v>
      </c>
      <c r="D20" t="s">
        <v>412</v>
      </c>
      <c r="E20" t="s">
        <v>529</v>
      </c>
      <c r="F20" t="s">
        <v>530</v>
      </c>
      <c r="G20" t="s">
        <v>531</v>
      </c>
      <c r="H20" t="s">
        <v>532</v>
      </c>
      <c r="I20" t="s">
        <v>533</v>
      </c>
      <c r="J20" t="s">
        <v>417</v>
      </c>
      <c r="K20">
        <v>2029</v>
      </c>
      <c r="L20" t="s">
        <v>422</v>
      </c>
      <c r="M20">
        <v>27</v>
      </c>
      <c r="N20" t="s">
        <v>419</v>
      </c>
      <c r="O20" t="s">
        <v>420</v>
      </c>
      <c r="P20" t="s">
        <v>421</v>
      </c>
      <c r="Q20" t="s">
        <v>421</v>
      </c>
      <c r="R20" t="s">
        <v>421</v>
      </c>
      <c r="S20" t="s">
        <v>422</v>
      </c>
      <c r="T20" t="s">
        <v>442</v>
      </c>
      <c r="U20" t="s">
        <v>424</v>
      </c>
    </row>
    <row r="21" spans="1:21" x14ac:dyDescent="0.2">
      <c r="A21" t="s">
        <v>534</v>
      </c>
      <c r="B21" t="s">
        <v>380</v>
      </c>
      <c r="C21" t="s">
        <v>411</v>
      </c>
      <c r="D21" t="s">
        <v>412</v>
      </c>
      <c r="E21" t="s">
        <v>535</v>
      </c>
      <c r="F21" t="s">
        <v>536</v>
      </c>
      <c r="G21" t="s">
        <v>537</v>
      </c>
      <c r="H21" t="s">
        <v>538</v>
      </c>
      <c r="I21" t="s">
        <v>539</v>
      </c>
      <c r="J21" t="s">
        <v>417</v>
      </c>
      <c r="K21">
        <v>946</v>
      </c>
      <c r="L21" t="s">
        <v>422</v>
      </c>
      <c r="M21">
        <v>34</v>
      </c>
      <c r="N21" t="s">
        <v>441</v>
      </c>
      <c r="O21" t="s">
        <v>540</v>
      </c>
      <c r="P21" t="s">
        <v>421</v>
      </c>
      <c r="Q21" t="s">
        <v>421</v>
      </c>
      <c r="R21" t="s">
        <v>421</v>
      </c>
      <c r="S21" t="s">
        <v>422</v>
      </c>
      <c r="T21" t="s">
        <v>435</v>
      </c>
      <c r="U21" t="s">
        <v>435</v>
      </c>
    </row>
    <row r="22" spans="1:21" x14ac:dyDescent="0.2">
      <c r="A22" t="s">
        <v>541</v>
      </c>
      <c r="B22" t="s">
        <v>542</v>
      </c>
      <c r="C22" t="s">
        <v>543</v>
      </c>
      <c r="D22" t="s">
        <v>412</v>
      </c>
      <c r="E22" t="s">
        <v>544</v>
      </c>
      <c r="K22">
        <v>565</v>
      </c>
      <c r="L22" t="s">
        <v>545</v>
      </c>
      <c r="M22" t="s">
        <v>545</v>
      </c>
      <c r="N22" t="s">
        <v>545</v>
      </c>
      <c r="O22" t="s">
        <v>545</v>
      </c>
      <c r="P22" t="s">
        <v>545</v>
      </c>
      <c r="Q22" t="s">
        <v>545</v>
      </c>
      <c r="R22" t="s">
        <v>545</v>
      </c>
      <c r="S22" t="s">
        <v>545</v>
      </c>
      <c r="T22" t="s">
        <v>545</v>
      </c>
      <c r="U22" t="s">
        <v>545</v>
      </c>
    </row>
    <row r="23" spans="1:21" x14ac:dyDescent="0.2">
      <c r="A23" t="s">
        <v>546</v>
      </c>
      <c r="B23" t="s">
        <v>547</v>
      </c>
      <c r="C23" t="s">
        <v>543</v>
      </c>
      <c r="D23" t="s">
        <v>412</v>
      </c>
      <c r="E23" t="s">
        <v>548</v>
      </c>
      <c r="K23">
        <v>1276</v>
      </c>
      <c r="L23" t="s">
        <v>545</v>
      </c>
      <c r="M23" t="s">
        <v>545</v>
      </c>
      <c r="N23" t="s">
        <v>545</v>
      </c>
      <c r="O23" t="s">
        <v>545</v>
      </c>
      <c r="P23" t="s">
        <v>545</v>
      </c>
      <c r="Q23" t="s">
        <v>545</v>
      </c>
      <c r="R23" t="s">
        <v>545</v>
      </c>
      <c r="S23" t="s">
        <v>545</v>
      </c>
      <c r="T23" t="s">
        <v>545</v>
      </c>
      <c r="U23" t="s">
        <v>545</v>
      </c>
    </row>
    <row r="24" spans="1:21" x14ac:dyDescent="0.2">
      <c r="A24" s="7" t="s">
        <v>549</v>
      </c>
      <c r="B24" t="s">
        <v>550</v>
      </c>
      <c r="C24" t="s">
        <v>543</v>
      </c>
      <c r="D24" t="s">
        <v>412</v>
      </c>
      <c r="E24" t="s">
        <v>551</v>
      </c>
      <c r="K24">
        <v>3701</v>
      </c>
      <c r="L24" t="s">
        <v>545</v>
      </c>
      <c r="M24" t="s">
        <v>545</v>
      </c>
      <c r="N24" t="s">
        <v>545</v>
      </c>
      <c r="O24" t="s">
        <v>545</v>
      </c>
      <c r="P24" t="s">
        <v>545</v>
      </c>
      <c r="Q24" t="s">
        <v>545</v>
      </c>
      <c r="R24" t="s">
        <v>545</v>
      </c>
      <c r="S24" t="s">
        <v>545</v>
      </c>
      <c r="T24" t="s">
        <v>545</v>
      </c>
      <c r="U24" t="s">
        <v>545</v>
      </c>
    </row>
    <row r="25" spans="1:21" x14ac:dyDescent="0.2">
      <c r="A25" t="s">
        <v>552</v>
      </c>
      <c r="B25" t="s">
        <v>553</v>
      </c>
      <c r="C25" t="s">
        <v>543</v>
      </c>
      <c r="D25" t="s">
        <v>412</v>
      </c>
      <c r="E25" t="s">
        <v>554</v>
      </c>
      <c r="K25">
        <v>1199</v>
      </c>
      <c r="L25" t="s">
        <v>545</v>
      </c>
      <c r="M25" t="s">
        <v>545</v>
      </c>
      <c r="N25" t="s">
        <v>545</v>
      </c>
      <c r="O25" t="s">
        <v>545</v>
      </c>
      <c r="P25" t="s">
        <v>545</v>
      </c>
      <c r="Q25" t="s">
        <v>545</v>
      </c>
      <c r="R25" t="s">
        <v>545</v>
      </c>
      <c r="S25" t="s">
        <v>545</v>
      </c>
      <c r="T25" t="s">
        <v>545</v>
      </c>
      <c r="U25" t="s">
        <v>545</v>
      </c>
    </row>
    <row r="26" spans="1:21" x14ac:dyDescent="0.2">
      <c r="A26" t="s">
        <v>555</v>
      </c>
      <c r="B26" t="s">
        <v>296</v>
      </c>
      <c r="C26" t="s">
        <v>411</v>
      </c>
      <c r="D26" t="s">
        <v>412</v>
      </c>
      <c r="E26" t="s">
        <v>556</v>
      </c>
      <c r="F26" t="s">
        <v>557</v>
      </c>
      <c r="G26" t="s">
        <v>558</v>
      </c>
      <c r="H26" t="s">
        <v>559</v>
      </c>
      <c r="I26" t="s">
        <v>560</v>
      </c>
      <c r="J26" t="s">
        <v>417</v>
      </c>
      <c r="K26">
        <v>907</v>
      </c>
      <c r="L26" t="s">
        <v>422</v>
      </c>
      <c r="M26">
        <v>25</v>
      </c>
      <c r="N26" t="s">
        <v>419</v>
      </c>
      <c r="O26" t="s">
        <v>420</v>
      </c>
      <c r="P26" t="s">
        <v>421</v>
      </c>
      <c r="Q26" t="s">
        <v>421</v>
      </c>
      <c r="R26" t="s">
        <v>421</v>
      </c>
      <c r="S26" t="s">
        <v>422</v>
      </c>
      <c r="T26" t="s">
        <v>435</v>
      </c>
      <c r="U26" t="s">
        <v>478</v>
      </c>
    </row>
    <row r="27" spans="1:21" x14ac:dyDescent="0.2">
      <c r="A27" t="s">
        <v>561</v>
      </c>
      <c r="B27" t="s">
        <v>273</v>
      </c>
      <c r="C27" t="s">
        <v>411</v>
      </c>
      <c r="D27" t="s">
        <v>412</v>
      </c>
      <c r="E27" t="s">
        <v>562</v>
      </c>
      <c r="F27" t="s">
        <v>563</v>
      </c>
      <c r="G27" t="s">
        <v>564</v>
      </c>
      <c r="H27" t="s">
        <v>565</v>
      </c>
      <c r="I27" t="s">
        <v>566</v>
      </c>
      <c r="J27" t="s">
        <v>417</v>
      </c>
      <c r="K27">
        <v>483</v>
      </c>
      <c r="L27" t="s">
        <v>567</v>
      </c>
      <c r="M27">
        <v>34</v>
      </c>
      <c r="N27" t="s">
        <v>419</v>
      </c>
      <c r="O27" t="s">
        <v>540</v>
      </c>
      <c r="P27" t="s">
        <v>421</v>
      </c>
      <c r="Q27" t="s">
        <v>421</v>
      </c>
      <c r="R27" t="s">
        <v>421</v>
      </c>
      <c r="S27" t="s">
        <v>422</v>
      </c>
      <c r="T27" t="s">
        <v>442</v>
      </c>
      <c r="U27" t="s">
        <v>424</v>
      </c>
    </row>
    <row r="28" spans="1:21" x14ac:dyDescent="0.2">
      <c r="A28" t="s">
        <v>568</v>
      </c>
      <c r="B28" s="7" t="s">
        <v>354</v>
      </c>
      <c r="C28" t="s">
        <v>411</v>
      </c>
      <c r="D28" t="s">
        <v>412</v>
      </c>
      <c r="E28" t="s">
        <v>569</v>
      </c>
      <c r="F28" t="s">
        <v>570</v>
      </c>
      <c r="G28" t="s">
        <v>571</v>
      </c>
      <c r="H28" t="s">
        <v>572</v>
      </c>
      <c r="I28" t="s">
        <v>573</v>
      </c>
      <c r="J28" t="s">
        <v>417</v>
      </c>
      <c r="K28">
        <v>420</v>
      </c>
      <c r="L28" t="s">
        <v>422</v>
      </c>
      <c r="M28">
        <v>28</v>
      </c>
      <c r="N28" t="s">
        <v>419</v>
      </c>
      <c r="O28" t="s">
        <v>448</v>
      </c>
      <c r="P28" t="s">
        <v>421</v>
      </c>
      <c r="Q28" t="s">
        <v>421</v>
      </c>
      <c r="R28" t="s">
        <v>421</v>
      </c>
      <c r="S28" t="s">
        <v>422</v>
      </c>
      <c r="T28" t="s">
        <v>423</v>
      </c>
      <c r="U28" t="s">
        <v>424</v>
      </c>
    </row>
    <row r="29" spans="1:21" x14ac:dyDescent="0.2">
      <c r="A29" t="s">
        <v>574</v>
      </c>
      <c r="B29" t="s">
        <v>170</v>
      </c>
      <c r="C29" t="s">
        <v>411</v>
      </c>
      <c r="D29" t="s">
        <v>412</v>
      </c>
      <c r="E29" t="s">
        <v>575</v>
      </c>
      <c r="F29" t="s">
        <v>576</v>
      </c>
      <c r="G29" t="s">
        <v>577</v>
      </c>
      <c r="H29" t="s">
        <v>578</v>
      </c>
      <c r="I29" t="s">
        <v>579</v>
      </c>
      <c r="J29" t="s">
        <v>417</v>
      </c>
      <c r="K29">
        <v>808</v>
      </c>
      <c r="L29" t="s">
        <v>422</v>
      </c>
      <c r="M29">
        <v>25</v>
      </c>
      <c r="N29" t="s">
        <v>419</v>
      </c>
      <c r="O29" t="s">
        <v>420</v>
      </c>
      <c r="P29" t="s">
        <v>421</v>
      </c>
      <c r="Q29" t="s">
        <v>421</v>
      </c>
      <c r="R29" t="s">
        <v>421</v>
      </c>
      <c r="S29" t="s">
        <v>422</v>
      </c>
      <c r="T29" t="s">
        <v>442</v>
      </c>
      <c r="U29" t="s">
        <v>435</v>
      </c>
    </row>
    <row r="30" spans="1:21" x14ac:dyDescent="0.2">
      <c r="A30" t="s">
        <v>580</v>
      </c>
      <c r="B30" t="s">
        <v>320</v>
      </c>
      <c r="C30" t="s">
        <v>411</v>
      </c>
      <c r="D30" t="s">
        <v>412</v>
      </c>
      <c r="E30" t="s">
        <v>581</v>
      </c>
      <c r="F30" t="s">
        <v>582</v>
      </c>
      <c r="G30" t="s">
        <v>583</v>
      </c>
      <c r="H30" t="s">
        <v>584</v>
      </c>
      <c r="I30" t="s">
        <v>585</v>
      </c>
      <c r="J30" t="s">
        <v>417</v>
      </c>
      <c r="K30">
        <v>423</v>
      </c>
      <c r="L30" t="s">
        <v>422</v>
      </c>
      <c r="M30">
        <v>33</v>
      </c>
      <c r="N30" t="s">
        <v>419</v>
      </c>
      <c r="O30" t="s">
        <v>420</v>
      </c>
      <c r="P30" t="s">
        <v>421</v>
      </c>
      <c r="Q30" t="s">
        <v>421</v>
      </c>
      <c r="R30" t="s">
        <v>421</v>
      </c>
      <c r="S30" t="s">
        <v>422</v>
      </c>
      <c r="T30" t="s">
        <v>442</v>
      </c>
      <c r="U30" t="s">
        <v>424</v>
      </c>
    </row>
    <row r="31" spans="1:21" x14ac:dyDescent="0.2">
      <c r="A31" t="s">
        <v>586</v>
      </c>
      <c r="B31" t="s">
        <v>290</v>
      </c>
      <c r="C31" t="s">
        <v>411</v>
      </c>
      <c r="D31" t="s">
        <v>412</v>
      </c>
      <c r="E31" t="s">
        <v>587</v>
      </c>
      <c r="F31" t="s">
        <v>588</v>
      </c>
      <c r="G31" t="s">
        <v>589</v>
      </c>
      <c r="H31" t="s">
        <v>590</v>
      </c>
      <c r="I31" t="s">
        <v>591</v>
      </c>
      <c r="J31" t="s">
        <v>417</v>
      </c>
      <c r="K31">
        <v>1553</v>
      </c>
      <c r="L31" t="s">
        <v>422</v>
      </c>
      <c r="M31">
        <v>32</v>
      </c>
      <c r="N31" t="s">
        <v>419</v>
      </c>
      <c r="O31" t="s">
        <v>420</v>
      </c>
      <c r="P31" t="s">
        <v>421</v>
      </c>
      <c r="Q31" t="s">
        <v>421</v>
      </c>
      <c r="R31" t="s">
        <v>421</v>
      </c>
      <c r="S31" t="s">
        <v>422</v>
      </c>
      <c r="T31" t="s">
        <v>435</v>
      </c>
      <c r="U31" t="s">
        <v>424</v>
      </c>
    </row>
    <row r="32" spans="1:21" x14ac:dyDescent="0.2">
      <c r="A32" t="s">
        <v>592</v>
      </c>
      <c r="B32" t="s">
        <v>278</v>
      </c>
      <c r="C32" t="s">
        <v>411</v>
      </c>
      <c r="D32" t="s">
        <v>412</v>
      </c>
      <c r="E32" t="s">
        <v>593</v>
      </c>
      <c r="F32" t="s">
        <v>594</v>
      </c>
      <c r="G32" t="s">
        <v>595</v>
      </c>
      <c r="H32" t="s">
        <v>596</v>
      </c>
      <c r="I32" t="s">
        <v>597</v>
      </c>
      <c r="J32" t="s">
        <v>417</v>
      </c>
      <c r="K32">
        <v>381</v>
      </c>
      <c r="L32" t="s">
        <v>422</v>
      </c>
      <c r="M32">
        <v>34</v>
      </c>
      <c r="N32" t="s">
        <v>419</v>
      </c>
      <c r="O32" t="s">
        <v>420</v>
      </c>
      <c r="P32" t="s">
        <v>421</v>
      </c>
      <c r="Q32" t="s">
        <v>421</v>
      </c>
      <c r="R32" t="s">
        <v>421</v>
      </c>
      <c r="S32" t="s">
        <v>422</v>
      </c>
      <c r="T32" t="s">
        <v>423</v>
      </c>
      <c r="U32" t="s">
        <v>478</v>
      </c>
    </row>
    <row r="33" spans="1:21" x14ac:dyDescent="0.2">
      <c r="A33" t="s">
        <v>598</v>
      </c>
      <c r="B33" t="s">
        <v>174</v>
      </c>
      <c r="C33" t="s">
        <v>411</v>
      </c>
      <c r="D33" t="s">
        <v>412</v>
      </c>
      <c r="E33" t="s">
        <v>599</v>
      </c>
      <c r="F33" t="s">
        <v>600</v>
      </c>
      <c r="G33" t="s">
        <v>601</v>
      </c>
      <c r="H33" t="s">
        <v>602</v>
      </c>
      <c r="I33" t="s">
        <v>603</v>
      </c>
      <c r="J33" t="s">
        <v>417</v>
      </c>
      <c r="K33">
        <v>2113</v>
      </c>
      <c r="L33" t="s">
        <v>422</v>
      </c>
      <c r="M33">
        <v>32</v>
      </c>
      <c r="N33" t="s">
        <v>419</v>
      </c>
      <c r="O33" t="s">
        <v>420</v>
      </c>
      <c r="P33" t="s">
        <v>421</v>
      </c>
      <c r="Q33" t="s">
        <v>421</v>
      </c>
      <c r="R33" t="s">
        <v>421</v>
      </c>
      <c r="S33" t="s">
        <v>422</v>
      </c>
      <c r="T33" t="s">
        <v>442</v>
      </c>
      <c r="U33" t="s">
        <v>424</v>
      </c>
    </row>
    <row r="34" spans="1:21" x14ac:dyDescent="0.2">
      <c r="A34" t="s">
        <v>604</v>
      </c>
      <c r="B34" t="s">
        <v>245</v>
      </c>
      <c r="C34" t="s">
        <v>411</v>
      </c>
      <c r="D34" t="s">
        <v>412</v>
      </c>
      <c r="E34" t="s">
        <v>605</v>
      </c>
      <c r="F34" t="s">
        <v>606</v>
      </c>
      <c r="G34" t="s">
        <v>607</v>
      </c>
      <c r="H34" t="s">
        <v>608</v>
      </c>
      <c r="I34" t="s">
        <v>609</v>
      </c>
      <c r="J34" t="s">
        <v>417</v>
      </c>
      <c r="K34">
        <v>532</v>
      </c>
      <c r="L34" t="s">
        <v>422</v>
      </c>
      <c r="M34">
        <v>20</v>
      </c>
      <c r="N34" t="s">
        <v>419</v>
      </c>
      <c r="O34" t="s">
        <v>420</v>
      </c>
      <c r="P34" t="s">
        <v>421</v>
      </c>
      <c r="Q34" t="s">
        <v>421</v>
      </c>
      <c r="R34" t="s">
        <v>421</v>
      </c>
      <c r="S34" t="s">
        <v>422</v>
      </c>
      <c r="T34" t="s">
        <v>423</v>
      </c>
      <c r="U34" t="s">
        <v>435</v>
      </c>
    </row>
    <row r="35" spans="1:21" x14ac:dyDescent="0.2">
      <c r="A35" t="s">
        <v>610</v>
      </c>
      <c r="B35" t="s">
        <v>334</v>
      </c>
      <c r="C35" t="s">
        <v>411</v>
      </c>
      <c r="D35" t="s">
        <v>412</v>
      </c>
      <c r="E35" t="s">
        <v>611</v>
      </c>
      <c r="F35" t="s">
        <v>612</v>
      </c>
      <c r="G35" t="s">
        <v>613</v>
      </c>
      <c r="H35" t="s">
        <v>614</v>
      </c>
      <c r="I35" t="s">
        <v>615</v>
      </c>
      <c r="J35" t="s">
        <v>417</v>
      </c>
      <c r="K35">
        <v>396</v>
      </c>
      <c r="L35" t="s">
        <v>422</v>
      </c>
      <c r="M35">
        <v>23</v>
      </c>
      <c r="N35" t="s">
        <v>419</v>
      </c>
      <c r="O35" t="s">
        <v>420</v>
      </c>
      <c r="P35" t="s">
        <v>421</v>
      </c>
      <c r="Q35" t="s">
        <v>421</v>
      </c>
      <c r="R35" t="s">
        <v>421</v>
      </c>
      <c r="S35" t="s">
        <v>422</v>
      </c>
      <c r="T35" t="s">
        <v>442</v>
      </c>
      <c r="U35" t="s">
        <v>424</v>
      </c>
    </row>
    <row r="36" spans="1:21" x14ac:dyDescent="0.2">
      <c r="A36" t="s">
        <v>616</v>
      </c>
      <c r="B36" t="s">
        <v>224</v>
      </c>
      <c r="C36" t="s">
        <v>411</v>
      </c>
      <c r="D36" t="s">
        <v>412</v>
      </c>
      <c r="E36" t="s">
        <v>617</v>
      </c>
      <c r="F36" t="s">
        <v>618</v>
      </c>
      <c r="G36" t="s">
        <v>619</v>
      </c>
      <c r="H36" t="s">
        <v>620</v>
      </c>
      <c r="I36" t="s">
        <v>621</v>
      </c>
      <c r="J36" t="s">
        <v>417</v>
      </c>
      <c r="K36">
        <v>866</v>
      </c>
      <c r="L36" t="s">
        <v>422</v>
      </c>
      <c r="M36">
        <v>35</v>
      </c>
      <c r="N36" t="s">
        <v>419</v>
      </c>
      <c r="O36" t="s">
        <v>420</v>
      </c>
      <c r="P36" t="s">
        <v>421</v>
      </c>
      <c r="Q36" t="s">
        <v>421</v>
      </c>
      <c r="R36" t="s">
        <v>421</v>
      </c>
      <c r="S36" t="s">
        <v>422</v>
      </c>
      <c r="T36" t="s">
        <v>442</v>
      </c>
      <c r="U36" t="s">
        <v>424</v>
      </c>
    </row>
    <row r="37" spans="1:21" x14ac:dyDescent="0.2">
      <c r="A37" t="s">
        <v>622</v>
      </c>
      <c r="B37" t="s">
        <v>310</v>
      </c>
      <c r="C37" t="s">
        <v>411</v>
      </c>
      <c r="D37" t="s">
        <v>412</v>
      </c>
      <c r="E37" t="s">
        <v>623</v>
      </c>
      <c r="F37" t="s">
        <v>624</v>
      </c>
      <c r="G37" t="s">
        <v>625</v>
      </c>
      <c r="H37" t="s">
        <v>626</v>
      </c>
      <c r="I37" t="s">
        <v>627</v>
      </c>
      <c r="J37" t="s">
        <v>417</v>
      </c>
      <c r="K37">
        <v>125</v>
      </c>
      <c r="L37" t="s">
        <v>422</v>
      </c>
      <c r="M37">
        <v>22</v>
      </c>
      <c r="N37" t="s">
        <v>441</v>
      </c>
      <c r="O37" t="s">
        <v>420</v>
      </c>
      <c r="P37" t="s">
        <v>421</v>
      </c>
      <c r="Q37" t="s">
        <v>421</v>
      </c>
      <c r="R37" t="s">
        <v>421</v>
      </c>
      <c r="S37" t="s">
        <v>422</v>
      </c>
      <c r="T37" t="s">
        <v>442</v>
      </c>
      <c r="U37" t="s">
        <v>424</v>
      </c>
    </row>
    <row r="38" spans="1:21" x14ac:dyDescent="0.2">
      <c r="A38" t="s">
        <v>628</v>
      </c>
      <c r="B38" t="s">
        <v>114</v>
      </c>
      <c r="C38" t="s">
        <v>411</v>
      </c>
      <c r="D38" t="s">
        <v>412</v>
      </c>
      <c r="E38" t="s">
        <v>629</v>
      </c>
      <c r="F38" t="s">
        <v>630</v>
      </c>
      <c r="G38" t="s">
        <v>631</v>
      </c>
      <c r="H38" t="s">
        <v>632</v>
      </c>
      <c r="I38" t="s">
        <v>633</v>
      </c>
      <c r="J38" t="s">
        <v>417</v>
      </c>
      <c r="K38">
        <v>540</v>
      </c>
      <c r="L38" t="s">
        <v>422</v>
      </c>
      <c r="M38">
        <v>31</v>
      </c>
      <c r="N38" t="s">
        <v>419</v>
      </c>
      <c r="O38" t="s">
        <v>420</v>
      </c>
      <c r="P38" t="s">
        <v>421</v>
      </c>
      <c r="Q38" t="s">
        <v>421</v>
      </c>
      <c r="R38" t="s">
        <v>421</v>
      </c>
      <c r="S38" t="s">
        <v>422</v>
      </c>
      <c r="T38" t="s">
        <v>435</v>
      </c>
      <c r="U38" t="s">
        <v>435</v>
      </c>
    </row>
    <row r="39" spans="1:21" x14ac:dyDescent="0.2">
      <c r="A39" t="s">
        <v>634</v>
      </c>
      <c r="B39" t="s">
        <v>204</v>
      </c>
      <c r="C39" t="s">
        <v>411</v>
      </c>
      <c r="D39" t="s">
        <v>412</v>
      </c>
      <c r="E39" t="s">
        <v>635</v>
      </c>
      <c r="F39" t="s">
        <v>636</v>
      </c>
      <c r="G39" t="s">
        <v>637</v>
      </c>
      <c r="H39" t="s">
        <v>638</v>
      </c>
      <c r="I39" t="s">
        <v>639</v>
      </c>
      <c r="J39" t="s">
        <v>417</v>
      </c>
      <c r="K39">
        <v>675</v>
      </c>
      <c r="L39" t="s">
        <v>422</v>
      </c>
      <c r="M39">
        <v>20</v>
      </c>
      <c r="N39" t="s">
        <v>419</v>
      </c>
      <c r="O39" t="s">
        <v>420</v>
      </c>
      <c r="P39" t="s">
        <v>421</v>
      </c>
      <c r="Q39" t="s">
        <v>421</v>
      </c>
      <c r="R39" t="s">
        <v>421</v>
      </c>
      <c r="S39" t="s">
        <v>422</v>
      </c>
      <c r="T39" t="s">
        <v>423</v>
      </c>
      <c r="U39" t="s">
        <v>424</v>
      </c>
    </row>
    <row r="40" spans="1:21" x14ac:dyDescent="0.2">
      <c r="A40" t="s">
        <v>640</v>
      </c>
      <c r="B40" s="7" t="s">
        <v>298</v>
      </c>
      <c r="C40" t="s">
        <v>411</v>
      </c>
      <c r="D40" t="s">
        <v>412</v>
      </c>
      <c r="E40" t="s">
        <v>641</v>
      </c>
      <c r="F40" t="s">
        <v>642</v>
      </c>
      <c r="G40" t="s">
        <v>643</v>
      </c>
      <c r="H40" t="s">
        <v>644</v>
      </c>
      <c r="I40" t="s">
        <v>645</v>
      </c>
      <c r="J40" t="s">
        <v>417</v>
      </c>
      <c r="K40">
        <v>913</v>
      </c>
      <c r="L40" t="s">
        <v>422</v>
      </c>
      <c r="M40">
        <v>35</v>
      </c>
      <c r="N40" t="s">
        <v>419</v>
      </c>
      <c r="O40" t="s">
        <v>420</v>
      </c>
      <c r="P40" t="s">
        <v>421</v>
      </c>
      <c r="Q40" t="s">
        <v>421</v>
      </c>
      <c r="R40" t="s">
        <v>421</v>
      </c>
      <c r="S40" t="s">
        <v>422</v>
      </c>
      <c r="T40" t="s">
        <v>442</v>
      </c>
      <c r="U40" t="s">
        <v>424</v>
      </c>
    </row>
    <row r="41" spans="1:21" x14ac:dyDescent="0.2">
      <c r="A41" t="s">
        <v>646</v>
      </c>
      <c r="B41" t="s">
        <v>158</v>
      </c>
      <c r="C41" t="s">
        <v>411</v>
      </c>
      <c r="D41" t="s">
        <v>412</v>
      </c>
      <c r="E41" t="s">
        <v>647</v>
      </c>
      <c r="F41" t="s">
        <v>648</v>
      </c>
      <c r="G41" t="s">
        <v>649</v>
      </c>
      <c r="H41" t="s">
        <v>650</v>
      </c>
      <c r="I41" t="s">
        <v>651</v>
      </c>
      <c r="J41" t="s">
        <v>417</v>
      </c>
      <c r="K41">
        <v>1532</v>
      </c>
      <c r="L41" t="s">
        <v>422</v>
      </c>
      <c r="M41">
        <v>31</v>
      </c>
      <c r="N41" t="s">
        <v>419</v>
      </c>
      <c r="O41" t="s">
        <v>420</v>
      </c>
      <c r="P41" t="s">
        <v>421</v>
      </c>
      <c r="Q41" t="s">
        <v>421</v>
      </c>
      <c r="R41" t="s">
        <v>421</v>
      </c>
      <c r="S41" t="s">
        <v>422</v>
      </c>
      <c r="T41" t="s">
        <v>423</v>
      </c>
      <c r="U41" t="s">
        <v>424</v>
      </c>
    </row>
    <row r="42" spans="1:21" x14ac:dyDescent="0.2">
      <c r="A42" t="s">
        <v>652</v>
      </c>
      <c r="B42" t="s">
        <v>192</v>
      </c>
      <c r="C42" t="s">
        <v>411</v>
      </c>
      <c r="D42" t="s">
        <v>412</v>
      </c>
      <c r="E42" t="s">
        <v>653</v>
      </c>
      <c r="F42" t="s">
        <v>654</v>
      </c>
      <c r="G42" t="s">
        <v>655</v>
      </c>
      <c r="H42" t="s">
        <v>656</v>
      </c>
      <c r="I42" t="s">
        <v>657</v>
      </c>
      <c r="J42" t="s">
        <v>417</v>
      </c>
      <c r="K42">
        <v>2907</v>
      </c>
      <c r="L42" t="s">
        <v>422</v>
      </c>
      <c r="M42">
        <v>33</v>
      </c>
      <c r="N42" t="s">
        <v>419</v>
      </c>
      <c r="O42" t="s">
        <v>420</v>
      </c>
      <c r="P42" t="s">
        <v>421</v>
      </c>
      <c r="Q42" t="s">
        <v>421</v>
      </c>
      <c r="R42" t="s">
        <v>421</v>
      </c>
      <c r="S42" t="s">
        <v>422</v>
      </c>
      <c r="T42" t="s">
        <v>442</v>
      </c>
      <c r="U42" t="s">
        <v>424</v>
      </c>
    </row>
    <row r="43" spans="1:21" x14ac:dyDescent="0.2">
      <c r="A43" t="s">
        <v>658</v>
      </c>
      <c r="B43" t="s">
        <v>156</v>
      </c>
      <c r="C43" t="s">
        <v>411</v>
      </c>
      <c r="D43" t="s">
        <v>412</v>
      </c>
      <c r="E43" t="s">
        <v>659</v>
      </c>
      <c r="F43" t="s">
        <v>660</v>
      </c>
      <c r="G43" t="s">
        <v>661</v>
      </c>
      <c r="H43" t="s">
        <v>662</v>
      </c>
      <c r="I43" t="s">
        <v>663</v>
      </c>
      <c r="J43" t="s">
        <v>417</v>
      </c>
      <c r="K43">
        <v>1307</v>
      </c>
      <c r="L43" t="s">
        <v>422</v>
      </c>
      <c r="M43">
        <v>24</v>
      </c>
      <c r="N43" t="s">
        <v>419</v>
      </c>
      <c r="O43" t="s">
        <v>540</v>
      </c>
      <c r="P43" t="s">
        <v>421</v>
      </c>
      <c r="Q43" t="s">
        <v>421</v>
      </c>
      <c r="R43" t="s">
        <v>421</v>
      </c>
      <c r="S43" t="s">
        <v>422</v>
      </c>
      <c r="T43" t="s">
        <v>442</v>
      </c>
      <c r="U43" t="s">
        <v>424</v>
      </c>
    </row>
    <row r="44" spans="1:21" x14ac:dyDescent="0.2">
      <c r="A44" t="s">
        <v>664</v>
      </c>
      <c r="B44" t="s">
        <v>226</v>
      </c>
      <c r="C44" t="s">
        <v>411</v>
      </c>
      <c r="D44" t="s">
        <v>412</v>
      </c>
      <c r="E44" t="s">
        <v>665</v>
      </c>
      <c r="F44" t="s">
        <v>666</v>
      </c>
      <c r="G44" t="s">
        <v>667</v>
      </c>
      <c r="H44" t="s">
        <v>668</v>
      </c>
      <c r="I44" t="s">
        <v>669</v>
      </c>
      <c r="J44" t="s">
        <v>417</v>
      </c>
      <c r="K44">
        <v>1327</v>
      </c>
      <c r="L44" t="s">
        <v>422</v>
      </c>
      <c r="M44">
        <v>23</v>
      </c>
      <c r="N44" t="s">
        <v>419</v>
      </c>
      <c r="O44" t="s">
        <v>420</v>
      </c>
      <c r="P44" t="s">
        <v>421</v>
      </c>
      <c r="Q44" t="s">
        <v>421</v>
      </c>
      <c r="R44" t="s">
        <v>421</v>
      </c>
      <c r="S44" t="s">
        <v>422</v>
      </c>
      <c r="T44" t="s">
        <v>435</v>
      </c>
      <c r="U44" t="s">
        <v>435</v>
      </c>
    </row>
    <row r="45" spans="1:21" x14ac:dyDescent="0.2">
      <c r="A45" t="s">
        <v>670</v>
      </c>
      <c r="B45" t="s">
        <v>162</v>
      </c>
      <c r="C45" t="s">
        <v>411</v>
      </c>
      <c r="D45" t="s">
        <v>412</v>
      </c>
      <c r="E45" t="s">
        <v>671</v>
      </c>
      <c r="F45" t="s">
        <v>672</v>
      </c>
      <c r="G45" t="s">
        <v>673</v>
      </c>
      <c r="H45" t="s">
        <v>674</v>
      </c>
      <c r="I45" t="s">
        <v>675</v>
      </c>
      <c r="J45" t="s">
        <v>417</v>
      </c>
      <c r="K45">
        <v>641</v>
      </c>
      <c r="L45" t="s">
        <v>422</v>
      </c>
      <c r="M45">
        <v>27</v>
      </c>
      <c r="N45" t="s">
        <v>419</v>
      </c>
      <c r="O45" t="s">
        <v>420</v>
      </c>
      <c r="P45" t="s">
        <v>421</v>
      </c>
      <c r="Q45" t="s">
        <v>421</v>
      </c>
      <c r="R45" t="s">
        <v>421</v>
      </c>
      <c r="S45" t="s">
        <v>422</v>
      </c>
      <c r="T45" t="s">
        <v>423</v>
      </c>
      <c r="U45" t="s">
        <v>424</v>
      </c>
    </row>
    <row r="46" spans="1:21" x14ac:dyDescent="0.2">
      <c r="A46" t="s">
        <v>676</v>
      </c>
      <c r="B46" t="s">
        <v>138</v>
      </c>
      <c r="C46" t="s">
        <v>411</v>
      </c>
      <c r="D46" t="s">
        <v>412</v>
      </c>
      <c r="E46" t="s">
        <v>677</v>
      </c>
      <c r="F46" t="s">
        <v>678</v>
      </c>
      <c r="G46" t="s">
        <v>679</v>
      </c>
      <c r="H46" t="s">
        <v>680</v>
      </c>
      <c r="I46" t="s">
        <v>681</v>
      </c>
      <c r="J46" t="s">
        <v>417</v>
      </c>
      <c r="K46">
        <v>1331</v>
      </c>
      <c r="L46" t="s">
        <v>422</v>
      </c>
      <c r="M46">
        <v>29</v>
      </c>
      <c r="N46" t="s">
        <v>419</v>
      </c>
      <c r="O46" t="s">
        <v>420</v>
      </c>
      <c r="P46" t="s">
        <v>421</v>
      </c>
      <c r="Q46" t="s">
        <v>421</v>
      </c>
      <c r="R46" t="s">
        <v>421</v>
      </c>
      <c r="S46" t="s">
        <v>422</v>
      </c>
      <c r="T46" t="s">
        <v>442</v>
      </c>
      <c r="U46" t="s">
        <v>478</v>
      </c>
    </row>
    <row r="47" spans="1:21" x14ac:dyDescent="0.2">
      <c r="A47" t="s">
        <v>682</v>
      </c>
      <c r="B47" t="s">
        <v>210</v>
      </c>
      <c r="C47" t="s">
        <v>411</v>
      </c>
      <c r="D47" t="s">
        <v>412</v>
      </c>
      <c r="E47" t="s">
        <v>683</v>
      </c>
      <c r="F47" t="s">
        <v>684</v>
      </c>
      <c r="G47" t="s">
        <v>685</v>
      </c>
      <c r="H47" t="s">
        <v>686</v>
      </c>
      <c r="I47" t="s">
        <v>687</v>
      </c>
      <c r="J47" t="s">
        <v>417</v>
      </c>
      <c r="K47">
        <v>420</v>
      </c>
      <c r="L47" t="s">
        <v>422</v>
      </c>
      <c r="M47">
        <v>21</v>
      </c>
      <c r="N47" t="s">
        <v>419</v>
      </c>
      <c r="O47" t="s">
        <v>420</v>
      </c>
      <c r="P47" t="s">
        <v>421</v>
      </c>
      <c r="Q47" t="s">
        <v>421</v>
      </c>
      <c r="R47" t="s">
        <v>421</v>
      </c>
      <c r="S47" t="s">
        <v>422</v>
      </c>
      <c r="T47" t="s">
        <v>435</v>
      </c>
      <c r="U47" t="s">
        <v>424</v>
      </c>
    </row>
    <row r="48" spans="1:21" x14ac:dyDescent="0.2">
      <c r="A48" t="s">
        <v>688</v>
      </c>
      <c r="B48" t="s">
        <v>340</v>
      </c>
      <c r="C48" t="s">
        <v>411</v>
      </c>
      <c r="D48" t="s">
        <v>412</v>
      </c>
      <c r="E48" t="s">
        <v>689</v>
      </c>
      <c r="F48" t="s">
        <v>690</v>
      </c>
      <c r="G48" t="s">
        <v>691</v>
      </c>
      <c r="H48" t="s">
        <v>692</v>
      </c>
      <c r="I48" t="s">
        <v>693</v>
      </c>
      <c r="J48" t="s">
        <v>417</v>
      </c>
      <c r="K48">
        <v>427</v>
      </c>
      <c r="L48" t="s">
        <v>694</v>
      </c>
      <c r="M48">
        <v>30</v>
      </c>
      <c r="N48" t="s">
        <v>419</v>
      </c>
      <c r="O48" t="s">
        <v>448</v>
      </c>
      <c r="P48" t="s">
        <v>421</v>
      </c>
      <c r="Q48" t="s">
        <v>421</v>
      </c>
      <c r="R48" t="s">
        <v>421</v>
      </c>
      <c r="S48" t="s">
        <v>422</v>
      </c>
      <c r="T48" t="s">
        <v>423</v>
      </c>
      <c r="U48" t="s">
        <v>478</v>
      </c>
    </row>
    <row r="49" spans="1:21" x14ac:dyDescent="0.2">
      <c r="A49" t="s">
        <v>695</v>
      </c>
      <c r="B49" t="s">
        <v>292</v>
      </c>
      <c r="C49" t="s">
        <v>411</v>
      </c>
      <c r="D49" t="s">
        <v>412</v>
      </c>
      <c r="E49" t="s">
        <v>696</v>
      </c>
      <c r="F49" t="s">
        <v>697</v>
      </c>
      <c r="G49" t="s">
        <v>698</v>
      </c>
      <c r="H49" t="s">
        <v>699</v>
      </c>
      <c r="I49" t="s">
        <v>700</v>
      </c>
      <c r="J49" t="s">
        <v>417</v>
      </c>
      <c r="K49">
        <v>216</v>
      </c>
      <c r="L49" t="s">
        <v>454</v>
      </c>
      <c r="M49">
        <v>31</v>
      </c>
      <c r="N49" t="s">
        <v>419</v>
      </c>
      <c r="O49" t="s">
        <v>448</v>
      </c>
      <c r="P49" t="s">
        <v>701</v>
      </c>
      <c r="Q49" t="s">
        <v>421</v>
      </c>
      <c r="R49" t="s">
        <v>421</v>
      </c>
      <c r="S49" t="s">
        <v>422</v>
      </c>
      <c r="T49" t="s">
        <v>435</v>
      </c>
      <c r="U49" t="s">
        <v>435</v>
      </c>
    </row>
    <row r="50" spans="1:21" x14ac:dyDescent="0.2">
      <c r="A50" t="s">
        <v>702</v>
      </c>
      <c r="B50" t="s">
        <v>222</v>
      </c>
      <c r="C50" t="s">
        <v>411</v>
      </c>
      <c r="D50" t="s">
        <v>412</v>
      </c>
      <c r="E50" t="s">
        <v>703</v>
      </c>
      <c r="F50" t="s">
        <v>704</v>
      </c>
      <c r="G50" t="s">
        <v>705</v>
      </c>
      <c r="H50" t="s">
        <v>706</v>
      </c>
      <c r="I50" t="s">
        <v>707</v>
      </c>
      <c r="J50" t="s">
        <v>417</v>
      </c>
      <c r="K50">
        <v>1468</v>
      </c>
      <c r="L50" t="s">
        <v>422</v>
      </c>
      <c r="M50">
        <v>34</v>
      </c>
      <c r="N50" t="s">
        <v>441</v>
      </c>
      <c r="O50" t="s">
        <v>708</v>
      </c>
      <c r="P50" t="s">
        <v>709</v>
      </c>
      <c r="Q50" t="s">
        <v>421</v>
      </c>
      <c r="R50" t="s">
        <v>421</v>
      </c>
      <c r="S50" t="s">
        <v>422</v>
      </c>
      <c r="T50" t="s">
        <v>442</v>
      </c>
      <c r="U50" t="s">
        <v>708</v>
      </c>
    </row>
    <row r="51" spans="1:21" x14ac:dyDescent="0.2">
      <c r="A51" t="s">
        <v>710</v>
      </c>
      <c r="B51" t="s">
        <v>280</v>
      </c>
      <c r="C51" t="s">
        <v>411</v>
      </c>
      <c r="D51" t="s">
        <v>412</v>
      </c>
      <c r="E51" t="s">
        <v>711</v>
      </c>
      <c r="F51" t="s">
        <v>712</v>
      </c>
      <c r="G51" t="s">
        <v>713</v>
      </c>
      <c r="H51" t="s">
        <v>714</v>
      </c>
      <c r="I51" t="s">
        <v>715</v>
      </c>
      <c r="J51" t="s">
        <v>417</v>
      </c>
      <c r="K51">
        <v>594</v>
      </c>
      <c r="L51" t="s">
        <v>422</v>
      </c>
      <c r="M51">
        <v>24</v>
      </c>
      <c r="N51" t="s">
        <v>419</v>
      </c>
      <c r="O51" t="s">
        <v>420</v>
      </c>
      <c r="P51" t="s">
        <v>421</v>
      </c>
      <c r="Q51" t="s">
        <v>421</v>
      </c>
      <c r="R51" t="s">
        <v>421</v>
      </c>
      <c r="S51" t="s">
        <v>422</v>
      </c>
      <c r="T51" t="s">
        <v>442</v>
      </c>
      <c r="U51" t="s">
        <v>424</v>
      </c>
    </row>
    <row r="52" spans="1:21" x14ac:dyDescent="0.2">
      <c r="A52" t="s">
        <v>716</v>
      </c>
      <c r="B52" t="s">
        <v>241</v>
      </c>
      <c r="C52" t="s">
        <v>411</v>
      </c>
      <c r="D52" t="s">
        <v>412</v>
      </c>
      <c r="E52" t="s">
        <v>717</v>
      </c>
      <c r="F52" t="s">
        <v>718</v>
      </c>
      <c r="G52" t="s">
        <v>719</v>
      </c>
      <c r="H52" t="s">
        <v>720</v>
      </c>
      <c r="I52" t="s">
        <v>721</v>
      </c>
      <c r="J52" t="s">
        <v>417</v>
      </c>
      <c r="K52">
        <v>1053</v>
      </c>
      <c r="L52" t="s">
        <v>422</v>
      </c>
      <c r="M52">
        <v>27</v>
      </c>
      <c r="N52" t="s">
        <v>441</v>
      </c>
      <c r="O52" t="s">
        <v>420</v>
      </c>
      <c r="P52" t="s">
        <v>421</v>
      </c>
      <c r="Q52" t="s">
        <v>421</v>
      </c>
      <c r="R52" t="s">
        <v>421</v>
      </c>
      <c r="S52" t="s">
        <v>422</v>
      </c>
      <c r="T52" t="s">
        <v>435</v>
      </c>
      <c r="U52" t="s">
        <v>435</v>
      </c>
    </row>
    <row r="53" spans="1:21" x14ac:dyDescent="0.2">
      <c r="A53" t="s">
        <v>722</v>
      </c>
      <c r="B53" t="s">
        <v>356</v>
      </c>
      <c r="C53" t="s">
        <v>411</v>
      </c>
      <c r="D53" t="s">
        <v>412</v>
      </c>
      <c r="E53" t="s">
        <v>723</v>
      </c>
      <c r="F53" t="s">
        <v>724</v>
      </c>
      <c r="G53" t="s">
        <v>725</v>
      </c>
      <c r="H53" t="s">
        <v>726</v>
      </c>
      <c r="I53" t="s">
        <v>727</v>
      </c>
      <c r="J53" t="s">
        <v>417</v>
      </c>
      <c r="K53">
        <v>269</v>
      </c>
      <c r="L53" t="s">
        <v>422</v>
      </c>
      <c r="M53">
        <v>21</v>
      </c>
      <c r="N53" t="s">
        <v>419</v>
      </c>
      <c r="O53" t="s">
        <v>448</v>
      </c>
      <c r="P53" t="s">
        <v>421</v>
      </c>
      <c r="Q53" t="s">
        <v>421</v>
      </c>
      <c r="R53" t="s">
        <v>421</v>
      </c>
      <c r="S53" t="s">
        <v>422</v>
      </c>
      <c r="T53" t="s">
        <v>442</v>
      </c>
      <c r="U53" t="s">
        <v>478</v>
      </c>
    </row>
    <row r="54" spans="1:21" x14ac:dyDescent="0.2">
      <c r="A54" t="s">
        <v>728</v>
      </c>
      <c r="B54" t="s">
        <v>257</v>
      </c>
      <c r="C54" t="s">
        <v>411</v>
      </c>
      <c r="D54" t="s">
        <v>412</v>
      </c>
      <c r="E54" t="s">
        <v>729</v>
      </c>
      <c r="F54" t="s">
        <v>730</v>
      </c>
      <c r="G54" t="s">
        <v>731</v>
      </c>
      <c r="H54" t="s">
        <v>732</v>
      </c>
      <c r="I54" t="s">
        <v>733</v>
      </c>
      <c r="J54" t="s">
        <v>417</v>
      </c>
      <c r="K54">
        <v>1125</v>
      </c>
      <c r="L54" t="s">
        <v>422</v>
      </c>
      <c r="M54">
        <v>32</v>
      </c>
      <c r="N54" t="s">
        <v>441</v>
      </c>
      <c r="O54" t="s">
        <v>420</v>
      </c>
      <c r="P54" t="s">
        <v>421</v>
      </c>
      <c r="Q54" t="s">
        <v>421</v>
      </c>
      <c r="R54" t="s">
        <v>421</v>
      </c>
      <c r="S54" t="s">
        <v>422</v>
      </c>
      <c r="T54" t="s">
        <v>423</v>
      </c>
      <c r="U54" t="s">
        <v>424</v>
      </c>
    </row>
    <row r="55" spans="1:21" x14ac:dyDescent="0.2">
      <c r="A55" t="s">
        <v>734</v>
      </c>
      <c r="B55" t="s">
        <v>326</v>
      </c>
      <c r="C55" t="s">
        <v>411</v>
      </c>
      <c r="D55" t="s">
        <v>412</v>
      </c>
      <c r="E55" t="s">
        <v>735</v>
      </c>
      <c r="F55" t="s">
        <v>736</v>
      </c>
      <c r="G55" t="s">
        <v>737</v>
      </c>
      <c r="H55" t="s">
        <v>738</v>
      </c>
      <c r="I55" t="s">
        <v>739</v>
      </c>
      <c r="J55" t="s">
        <v>417</v>
      </c>
      <c r="K55">
        <v>65</v>
      </c>
      <c r="L55" t="s">
        <v>422</v>
      </c>
      <c r="M55">
        <v>21</v>
      </c>
      <c r="N55" t="s">
        <v>441</v>
      </c>
      <c r="O55" t="s">
        <v>420</v>
      </c>
      <c r="P55" t="s">
        <v>421</v>
      </c>
      <c r="Q55" t="s">
        <v>421</v>
      </c>
      <c r="R55" t="s">
        <v>421</v>
      </c>
      <c r="S55" t="s">
        <v>422</v>
      </c>
      <c r="T55" t="s">
        <v>423</v>
      </c>
      <c r="U55" t="s">
        <v>478</v>
      </c>
    </row>
    <row r="56" spans="1:21" x14ac:dyDescent="0.2">
      <c r="A56" t="s">
        <v>740</v>
      </c>
      <c r="B56" t="s">
        <v>116</v>
      </c>
      <c r="C56" t="s">
        <v>411</v>
      </c>
      <c r="D56" t="s">
        <v>412</v>
      </c>
      <c r="E56" t="s">
        <v>741</v>
      </c>
      <c r="F56" t="s">
        <v>742</v>
      </c>
      <c r="G56" t="s">
        <v>743</v>
      </c>
      <c r="H56" t="s">
        <v>744</v>
      </c>
      <c r="I56" t="s">
        <v>745</v>
      </c>
      <c r="J56" t="s">
        <v>417</v>
      </c>
      <c r="K56">
        <v>1169</v>
      </c>
      <c r="L56" t="s">
        <v>422</v>
      </c>
      <c r="M56">
        <v>29</v>
      </c>
      <c r="N56" t="s">
        <v>441</v>
      </c>
      <c r="O56" t="s">
        <v>420</v>
      </c>
      <c r="P56" t="s">
        <v>421</v>
      </c>
      <c r="Q56" t="s">
        <v>421</v>
      </c>
      <c r="R56" t="s">
        <v>421</v>
      </c>
      <c r="S56" t="s">
        <v>422</v>
      </c>
      <c r="T56" t="s">
        <v>442</v>
      </c>
      <c r="U56" t="s">
        <v>424</v>
      </c>
    </row>
    <row r="57" spans="1:21" x14ac:dyDescent="0.2">
      <c r="A57" t="s">
        <v>746</v>
      </c>
      <c r="B57" t="s">
        <v>180</v>
      </c>
      <c r="C57" t="s">
        <v>411</v>
      </c>
      <c r="D57" t="s">
        <v>412</v>
      </c>
      <c r="E57" t="s">
        <v>747</v>
      </c>
      <c r="F57" t="s">
        <v>748</v>
      </c>
      <c r="G57" t="s">
        <v>749</v>
      </c>
      <c r="H57" t="s">
        <v>750</v>
      </c>
      <c r="I57" t="s">
        <v>751</v>
      </c>
      <c r="J57" t="s">
        <v>417</v>
      </c>
      <c r="K57">
        <v>1647</v>
      </c>
      <c r="L57" t="s">
        <v>422</v>
      </c>
      <c r="M57">
        <v>33</v>
      </c>
      <c r="N57" t="s">
        <v>419</v>
      </c>
      <c r="O57" t="s">
        <v>420</v>
      </c>
      <c r="P57" t="s">
        <v>421</v>
      </c>
      <c r="Q57" t="s">
        <v>421</v>
      </c>
      <c r="R57" t="s">
        <v>421</v>
      </c>
      <c r="S57" t="s">
        <v>422</v>
      </c>
      <c r="T57" t="s">
        <v>442</v>
      </c>
      <c r="U57" t="s">
        <v>424</v>
      </c>
    </row>
    <row r="58" spans="1:21" x14ac:dyDescent="0.2">
      <c r="A58" t="s">
        <v>752</v>
      </c>
      <c r="B58" t="s">
        <v>108</v>
      </c>
      <c r="C58" t="s">
        <v>411</v>
      </c>
      <c r="D58" t="s">
        <v>412</v>
      </c>
      <c r="E58" t="s">
        <v>753</v>
      </c>
      <c r="F58" t="s">
        <v>754</v>
      </c>
      <c r="G58" t="s">
        <v>755</v>
      </c>
      <c r="H58" t="s">
        <v>756</v>
      </c>
      <c r="I58" t="s">
        <v>757</v>
      </c>
      <c r="J58" t="s">
        <v>417</v>
      </c>
      <c r="K58">
        <v>743</v>
      </c>
      <c r="L58" t="s">
        <v>422</v>
      </c>
      <c r="M58">
        <v>35</v>
      </c>
      <c r="N58" t="s">
        <v>441</v>
      </c>
      <c r="O58" t="s">
        <v>420</v>
      </c>
      <c r="P58" t="s">
        <v>421</v>
      </c>
      <c r="Q58" t="s">
        <v>421</v>
      </c>
      <c r="R58" t="s">
        <v>421</v>
      </c>
      <c r="S58" t="s">
        <v>422</v>
      </c>
      <c r="T58" t="s">
        <v>442</v>
      </c>
      <c r="U58" t="s">
        <v>424</v>
      </c>
    </row>
    <row r="59" spans="1:21" x14ac:dyDescent="0.2">
      <c r="A59" t="s">
        <v>758</v>
      </c>
      <c r="B59" t="s">
        <v>136</v>
      </c>
      <c r="C59" t="s">
        <v>411</v>
      </c>
      <c r="D59" t="s">
        <v>412</v>
      </c>
      <c r="E59" t="s">
        <v>759</v>
      </c>
      <c r="F59" t="s">
        <v>760</v>
      </c>
      <c r="G59" t="s">
        <v>761</v>
      </c>
      <c r="H59" t="s">
        <v>762</v>
      </c>
      <c r="I59" t="s">
        <v>763</v>
      </c>
      <c r="J59" t="s">
        <v>417</v>
      </c>
      <c r="K59">
        <v>2784</v>
      </c>
      <c r="L59" t="s">
        <v>422</v>
      </c>
      <c r="M59">
        <v>23</v>
      </c>
      <c r="N59" t="s">
        <v>441</v>
      </c>
      <c r="O59" t="s">
        <v>420</v>
      </c>
      <c r="P59" t="s">
        <v>421</v>
      </c>
      <c r="Q59" t="s">
        <v>421</v>
      </c>
      <c r="R59" t="s">
        <v>421</v>
      </c>
      <c r="S59" t="s">
        <v>422</v>
      </c>
      <c r="T59" t="s">
        <v>435</v>
      </c>
      <c r="U59" t="s">
        <v>435</v>
      </c>
    </row>
    <row r="60" spans="1:21" x14ac:dyDescent="0.2">
      <c r="A60" t="s">
        <v>764</v>
      </c>
      <c r="B60" t="s">
        <v>216</v>
      </c>
      <c r="C60" t="s">
        <v>411</v>
      </c>
      <c r="D60" t="s">
        <v>412</v>
      </c>
      <c r="E60" t="s">
        <v>765</v>
      </c>
      <c r="F60" t="s">
        <v>766</v>
      </c>
      <c r="G60" t="s">
        <v>767</v>
      </c>
      <c r="H60" t="s">
        <v>768</v>
      </c>
      <c r="I60" t="s">
        <v>633</v>
      </c>
      <c r="J60" t="s">
        <v>417</v>
      </c>
      <c r="K60">
        <v>2042</v>
      </c>
      <c r="L60" t="s">
        <v>422</v>
      </c>
      <c r="M60">
        <v>34</v>
      </c>
      <c r="N60" t="s">
        <v>441</v>
      </c>
      <c r="O60" t="s">
        <v>420</v>
      </c>
      <c r="P60" t="s">
        <v>421</v>
      </c>
      <c r="Q60" t="s">
        <v>421</v>
      </c>
      <c r="R60" t="s">
        <v>421</v>
      </c>
      <c r="S60" t="s">
        <v>422</v>
      </c>
      <c r="T60" t="s">
        <v>442</v>
      </c>
      <c r="U60" t="s">
        <v>424</v>
      </c>
    </row>
    <row r="61" spans="1:21" x14ac:dyDescent="0.2">
      <c r="A61" t="s">
        <v>769</v>
      </c>
      <c r="B61" t="s">
        <v>348</v>
      </c>
      <c r="C61" t="s">
        <v>411</v>
      </c>
      <c r="D61" t="s">
        <v>412</v>
      </c>
      <c r="E61" t="s">
        <v>770</v>
      </c>
      <c r="F61" t="s">
        <v>771</v>
      </c>
      <c r="G61" t="s">
        <v>772</v>
      </c>
      <c r="H61" t="s">
        <v>773</v>
      </c>
      <c r="I61" t="s">
        <v>774</v>
      </c>
      <c r="J61" t="s">
        <v>417</v>
      </c>
      <c r="K61">
        <v>342</v>
      </c>
      <c r="L61" t="s">
        <v>422</v>
      </c>
      <c r="M61">
        <v>26</v>
      </c>
      <c r="N61" t="s">
        <v>441</v>
      </c>
      <c r="O61" t="s">
        <v>420</v>
      </c>
      <c r="P61" t="s">
        <v>421</v>
      </c>
      <c r="Q61" t="s">
        <v>421</v>
      </c>
      <c r="R61" t="s">
        <v>421</v>
      </c>
      <c r="S61" t="s">
        <v>422</v>
      </c>
      <c r="T61" t="s">
        <v>423</v>
      </c>
      <c r="U61" t="s">
        <v>478</v>
      </c>
    </row>
    <row r="62" spans="1:21" x14ac:dyDescent="0.2">
      <c r="A62" t="s">
        <v>775</v>
      </c>
      <c r="B62" t="s">
        <v>190</v>
      </c>
      <c r="C62" t="s">
        <v>411</v>
      </c>
      <c r="D62" t="s">
        <v>412</v>
      </c>
      <c r="E62" t="s">
        <v>776</v>
      </c>
      <c r="F62" t="s">
        <v>777</v>
      </c>
      <c r="G62" t="s">
        <v>778</v>
      </c>
      <c r="H62" t="s">
        <v>779</v>
      </c>
      <c r="I62" t="s">
        <v>780</v>
      </c>
      <c r="J62" t="s">
        <v>417</v>
      </c>
      <c r="K62">
        <v>1379</v>
      </c>
      <c r="L62" t="s">
        <v>422</v>
      </c>
      <c r="M62">
        <v>29</v>
      </c>
      <c r="N62" t="s">
        <v>441</v>
      </c>
      <c r="O62" t="s">
        <v>420</v>
      </c>
      <c r="P62" t="s">
        <v>421</v>
      </c>
      <c r="Q62" t="s">
        <v>421</v>
      </c>
      <c r="R62" t="s">
        <v>421</v>
      </c>
      <c r="S62" t="s">
        <v>422</v>
      </c>
      <c r="T62" t="s">
        <v>435</v>
      </c>
      <c r="U62" t="s">
        <v>435</v>
      </c>
    </row>
    <row r="63" spans="1:21" x14ac:dyDescent="0.2">
      <c r="A63" t="s">
        <v>781</v>
      </c>
      <c r="B63" t="s">
        <v>316</v>
      </c>
      <c r="C63" t="s">
        <v>411</v>
      </c>
      <c r="D63" t="s">
        <v>412</v>
      </c>
      <c r="E63" t="s">
        <v>782</v>
      </c>
      <c r="F63" t="s">
        <v>783</v>
      </c>
      <c r="G63" t="s">
        <v>784</v>
      </c>
      <c r="H63" t="s">
        <v>785</v>
      </c>
      <c r="I63" t="s">
        <v>786</v>
      </c>
      <c r="J63" t="s">
        <v>417</v>
      </c>
      <c r="K63">
        <v>374</v>
      </c>
      <c r="L63" t="s">
        <v>787</v>
      </c>
      <c r="M63">
        <v>31</v>
      </c>
      <c r="N63" t="s">
        <v>441</v>
      </c>
      <c r="O63" t="s">
        <v>420</v>
      </c>
      <c r="P63" t="s">
        <v>788</v>
      </c>
      <c r="Q63" t="s">
        <v>421</v>
      </c>
      <c r="R63" t="s">
        <v>788</v>
      </c>
      <c r="S63" t="s">
        <v>789</v>
      </c>
      <c r="T63" t="s">
        <v>442</v>
      </c>
      <c r="U63" t="s">
        <v>424</v>
      </c>
    </row>
    <row r="64" spans="1:21" x14ac:dyDescent="0.2">
      <c r="A64" t="s">
        <v>790</v>
      </c>
      <c r="B64" t="s">
        <v>304</v>
      </c>
      <c r="C64" t="s">
        <v>411</v>
      </c>
      <c r="D64" t="s">
        <v>412</v>
      </c>
      <c r="E64" t="s">
        <v>791</v>
      </c>
      <c r="F64" t="s">
        <v>792</v>
      </c>
      <c r="G64" t="s">
        <v>793</v>
      </c>
      <c r="H64" t="s">
        <v>794</v>
      </c>
      <c r="I64" t="s">
        <v>560</v>
      </c>
      <c r="J64" t="s">
        <v>417</v>
      </c>
      <c r="K64">
        <v>411</v>
      </c>
      <c r="L64" t="s">
        <v>422</v>
      </c>
      <c r="M64">
        <v>20</v>
      </c>
      <c r="N64" t="s">
        <v>441</v>
      </c>
      <c r="O64" t="s">
        <v>420</v>
      </c>
      <c r="P64" t="s">
        <v>421</v>
      </c>
      <c r="Q64" t="s">
        <v>421</v>
      </c>
      <c r="R64" t="s">
        <v>421</v>
      </c>
      <c r="S64" t="s">
        <v>422</v>
      </c>
      <c r="T64" t="s">
        <v>423</v>
      </c>
      <c r="U64" t="s">
        <v>478</v>
      </c>
    </row>
    <row r="65" spans="1:21" x14ac:dyDescent="0.2">
      <c r="A65" t="s">
        <v>795</v>
      </c>
      <c r="B65" t="s">
        <v>110</v>
      </c>
      <c r="C65" t="s">
        <v>411</v>
      </c>
      <c r="D65" t="s">
        <v>412</v>
      </c>
      <c r="E65" t="s">
        <v>796</v>
      </c>
      <c r="F65" t="s">
        <v>797</v>
      </c>
      <c r="G65" t="s">
        <v>798</v>
      </c>
      <c r="H65" t="s">
        <v>799</v>
      </c>
      <c r="I65" t="s">
        <v>800</v>
      </c>
      <c r="J65" t="s">
        <v>417</v>
      </c>
      <c r="K65">
        <v>2972</v>
      </c>
      <c r="L65" t="s">
        <v>422</v>
      </c>
      <c r="M65">
        <v>32</v>
      </c>
      <c r="N65" t="s">
        <v>441</v>
      </c>
      <c r="O65" t="s">
        <v>420</v>
      </c>
      <c r="P65" t="s">
        <v>421</v>
      </c>
      <c r="Q65" t="s">
        <v>421</v>
      </c>
      <c r="R65" t="s">
        <v>421</v>
      </c>
      <c r="S65" t="s">
        <v>422</v>
      </c>
      <c r="T65" t="s">
        <v>442</v>
      </c>
      <c r="U65" t="s">
        <v>424</v>
      </c>
    </row>
    <row r="66" spans="1:21" x14ac:dyDescent="0.2">
      <c r="A66" t="s">
        <v>801</v>
      </c>
      <c r="B66" t="s">
        <v>152</v>
      </c>
      <c r="C66" t="s">
        <v>411</v>
      </c>
      <c r="D66" t="s">
        <v>412</v>
      </c>
      <c r="E66" t="s">
        <v>802</v>
      </c>
      <c r="F66" t="s">
        <v>803</v>
      </c>
      <c r="G66" t="s">
        <v>804</v>
      </c>
      <c r="H66" t="s">
        <v>805</v>
      </c>
      <c r="I66" t="s">
        <v>806</v>
      </c>
      <c r="J66" t="s">
        <v>417</v>
      </c>
      <c r="K66">
        <v>1546</v>
      </c>
      <c r="L66" t="s">
        <v>422</v>
      </c>
      <c r="M66">
        <v>21</v>
      </c>
      <c r="N66" t="s">
        <v>441</v>
      </c>
      <c r="O66" t="s">
        <v>420</v>
      </c>
      <c r="P66" t="s">
        <v>421</v>
      </c>
      <c r="Q66" t="s">
        <v>421</v>
      </c>
      <c r="R66" t="s">
        <v>421</v>
      </c>
      <c r="S66" t="s">
        <v>422</v>
      </c>
      <c r="T66" t="s">
        <v>442</v>
      </c>
      <c r="U66" t="s">
        <v>424</v>
      </c>
    </row>
    <row r="67" spans="1:21" x14ac:dyDescent="0.2">
      <c r="A67" t="s">
        <v>807</v>
      </c>
      <c r="B67" t="s">
        <v>168</v>
      </c>
      <c r="C67" t="s">
        <v>411</v>
      </c>
      <c r="D67" t="s">
        <v>412</v>
      </c>
      <c r="E67" t="s">
        <v>808</v>
      </c>
      <c r="F67" t="s">
        <v>809</v>
      </c>
      <c r="G67" t="s">
        <v>810</v>
      </c>
      <c r="H67" t="s">
        <v>811</v>
      </c>
      <c r="I67" t="s">
        <v>812</v>
      </c>
      <c r="J67" t="s">
        <v>417</v>
      </c>
      <c r="K67">
        <v>1113</v>
      </c>
      <c r="L67" t="s">
        <v>813</v>
      </c>
      <c r="M67">
        <v>28</v>
      </c>
      <c r="N67" t="s">
        <v>419</v>
      </c>
      <c r="O67" t="s">
        <v>420</v>
      </c>
      <c r="P67" t="s">
        <v>471</v>
      </c>
      <c r="Q67" t="s">
        <v>421</v>
      </c>
      <c r="R67" t="s">
        <v>421</v>
      </c>
      <c r="S67" t="s">
        <v>472</v>
      </c>
      <c r="T67" t="s">
        <v>442</v>
      </c>
      <c r="U67" t="s">
        <v>424</v>
      </c>
    </row>
    <row r="68" spans="1:21" x14ac:dyDescent="0.2">
      <c r="A68" t="s">
        <v>814</v>
      </c>
      <c r="B68" t="s">
        <v>312</v>
      </c>
      <c r="C68" t="s">
        <v>411</v>
      </c>
      <c r="D68" t="s">
        <v>412</v>
      </c>
      <c r="E68" t="s">
        <v>815</v>
      </c>
      <c r="F68" t="s">
        <v>816</v>
      </c>
      <c r="G68" t="s">
        <v>817</v>
      </c>
      <c r="H68" t="s">
        <v>818</v>
      </c>
      <c r="I68" t="s">
        <v>819</v>
      </c>
      <c r="J68" t="s">
        <v>417</v>
      </c>
      <c r="K68">
        <v>286</v>
      </c>
      <c r="L68" t="s">
        <v>422</v>
      </c>
      <c r="M68">
        <v>23</v>
      </c>
      <c r="N68" t="s">
        <v>441</v>
      </c>
      <c r="O68" t="s">
        <v>420</v>
      </c>
      <c r="P68" t="s">
        <v>421</v>
      </c>
      <c r="Q68" t="s">
        <v>421</v>
      </c>
      <c r="R68" t="s">
        <v>421</v>
      </c>
      <c r="S68" t="s">
        <v>422</v>
      </c>
      <c r="T68" t="s">
        <v>442</v>
      </c>
      <c r="U68" t="s">
        <v>820</v>
      </c>
    </row>
    <row r="69" spans="1:21" x14ac:dyDescent="0.2">
      <c r="A69" t="s">
        <v>821</v>
      </c>
      <c r="B69" t="s">
        <v>206</v>
      </c>
      <c r="C69" t="s">
        <v>411</v>
      </c>
      <c r="D69" t="s">
        <v>412</v>
      </c>
      <c r="E69" t="s">
        <v>822</v>
      </c>
      <c r="F69" t="s">
        <v>823</v>
      </c>
      <c r="G69" t="s">
        <v>824</v>
      </c>
      <c r="H69" t="s">
        <v>825</v>
      </c>
      <c r="I69" t="s">
        <v>826</v>
      </c>
      <c r="J69" t="s">
        <v>417</v>
      </c>
      <c r="K69">
        <v>1947</v>
      </c>
      <c r="L69" t="s">
        <v>422</v>
      </c>
      <c r="M69">
        <v>33</v>
      </c>
      <c r="N69" t="s">
        <v>419</v>
      </c>
      <c r="O69" t="s">
        <v>420</v>
      </c>
      <c r="P69" t="s">
        <v>421</v>
      </c>
      <c r="Q69" t="s">
        <v>421</v>
      </c>
      <c r="R69" t="s">
        <v>421</v>
      </c>
      <c r="S69" t="s">
        <v>422</v>
      </c>
      <c r="T69" t="s">
        <v>442</v>
      </c>
      <c r="U69" t="s">
        <v>424</v>
      </c>
    </row>
    <row r="70" spans="1:21" x14ac:dyDescent="0.2">
      <c r="A70" t="s">
        <v>827</v>
      </c>
      <c r="B70" t="s">
        <v>188</v>
      </c>
      <c r="C70" t="s">
        <v>411</v>
      </c>
      <c r="D70" t="s">
        <v>412</v>
      </c>
      <c r="E70" t="s">
        <v>828</v>
      </c>
      <c r="F70" t="s">
        <v>829</v>
      </c>
      <c r="G70" t="s">
        <v>830</v>
      </c>
      <c r="H70" t="s">
        <v>831</v>
      </c>
      <c r="I70" t="s">
        <v>832</v>
      </c>
      <c r="J70" t="s">
        <v>417</v>
      </c>
      <c r="K70">
        <v>1949</v>
      </c>
      <c r="L70" t="s">
        <v>422</v>
      </c>
      <c r="M70">
        <v>28</v>
      </c>
      <c r="N70" t="s">
        <v>419</v>
      </c>
      <c r="O70" t="s">
        <v>420</v>
      </c>
      <c r="P70" t="s">
        <v>421</v>
      </c>
      <c r="Q70" t="s">
        <v>421</v>
      </c>
      <c r="R70" t="s">
        <v>421</v>
      </c>
      <c r="S70" t="s">
        <v>422</v>
      </c>
      <c r="T70" t="s">
        <v>442</v>
      </c>
      <c r="U70" t="s">
        <v>424</v>
      </c>
    </row>
    <row r="71" spans="1:21" x14ac:dyDescent="0.2">
      <c r="A71" t="s">
        <v>833</v>
      </c>
      <c r="B71" t="s">
        <v>112</v>
      </c>
      <c r="C71" t="s">
        <v>411</v>
      </c>
      <c r="D71" t="s">
        <v>412</v>
      </c>
      <c r="E71" t="s">
        <v>834</v>
      </c>
      <c r="F71" t="s">
        <v>835</v>
      </c>
      <c r="G71" t="s">
        <v>836</v>
      </c>
      <c r="H71" t="s">
        <v>837</v>
      </c>
      <c r="I71" t="s">
        <v>838</v>
      </c>
      <c r="J71" t="s">
        <v>417</v>
      </c>
      <c r="K71">
        <v>1052</v>
      </c>
      <c r="L71" t="s">
        <v>422</v>
      </c>
      <c r="M71">
        <v>33</v>
      </c>
      <c r="N71" t="s">
        <v>419</v>
      </c>
      <c r="O71" t="s">
        <v>420</v>
      </c>
      <c r="P71" t="s">
        <v>421</v>
      </c>
      <c r="Q71" t="s">
        <v>421</v>
      </c>
      <c r="R71" t="s">
        <v>421</v>
      </c>
      <c r="S71" t="s">
        <v>422</v>
      </c>
      <c r="T71" t="s">
        <v>435</v>
      </c>
      <c r="U71" t="s">
        <v>435</v>
      </c>
    </row>
    <row r="72" spans="1:21" x14ac:dyDescent="0.2">
      <c r="A72" t="s">
        <v>839</v>
      </c>
      <c r="B72" t="s">
        <v>267</v>
      </c>
      <c r="C72" t="s">
        <v>411</v>
      </c>
      <c r="D72" t="s">
        <v>412</v>
      </c>
      <c r="E72" t="s">
        <v>840</v>
      </c>
      <c r="F72" t="s">
        <v>841</v>
      </c>
      <c r="G72" t="s">
        <v>842</v>
      </c>
      <c r="H72" t="s">
        <v>843</v>
      </c>
      <c r="I72" t="s">
        <v>844</v>
      </c>
      <c r="J72" t="s">
        <v>417</v>
      </c>
      <c r="K72">
        <v>334</v>
      </c>
      <c r="L72" t="s">
        <v>422</v>
      </c>
      <c r="M72">
        <v>28</v>
      </c>
      <c r="N72" t="s">
        <v>441</v>
      </c>
      <c r="O72" t="s">
        <v>420</v>
      </c>
      <c r="P72" t="s">
        <v>421</v>
      </c>
      <c r="Q72" t="s">
        <v>421</v>
      </c>
      <c r="R72" t="s">
        <v>421</v>
      </c>
      <c r="S72" t="s">
        <v>422</v>
      </c>
      <c r="T72" t="s">
        <v>442</v>
      </c>
      <c r="U72" t="s">
        <v>424</v>
      </c>
    </row>
    <row r="73" spans="1:21" x14ac:dyDescent="0.2">
      <c r="A73" t="s">
        <v>845</v>
      </c>
      <c r="B73" t="s">
        <v>259</v>
      </c>
      <c r="C73" t="s">
        <v>411</v>
      </c>
      <c r="D73" t="s">
        <v>412</v>
      </c>
      <c r="E73" t="s">
        <v>846</v>
      </c>
      <c r="F73" t="s">
        <v>847</v>
      </c>
      <c r="G73" t="s">
        <v>848</v>
      </c>
      <c r="H73" t="s">
        <v>849</v>
      </c>
      <c r="I73" t="s">
        <v>850</v>
      </c>
      <c r="J73" t="s">
        <v>417</v>
      </c>
      <c r="K73">
        <v>1016</v>
      </c>
      <c r="L73" t="s">
        <v>851</v>
      </c>
      <c r="M73">
        <v>31</v>
      </c>
      <c r="N73" t="s">
        <v>419</v>
      </c>
      <c r="O73" t="s">
        <v>420</v>
      </c>
      <c r="P73" t="s">
        <v>852</v>
      </c>
      <c r="Q73" t="s">
        <v>421</v>
      </c>
      <c r="R73" t="s">
        <v>421</v>
      </c>
      <c r="S73" t="s">
        <v>422</v>
      </c>
      <c r="T73" t="s">
        <v>442</v>
      </c>
      <c r="U73" t="s">
        <v>424</v>
      </c>
    </row>
    <row r="74" spans="1:21" x14ac:dyDescent="0.2">
      <c r="A74" t="s">
        <v>853</v>
      </c>
      <c r="B74" t="s">
        <v>263</v>
      </c>
      <c r="C74" t="s">
        <v>411</v>
      </c>
      <c r="D74" t="s">
        <v>412</v>
      </c>
      <c r="E74" t="s">
        <v>854</v>
      </c>
      <c r="F74" t="s">
        <v>855</v>
      </c>
      <c r="G74" t="s">
        <v>856</v>
      </c>
      <c r="H74" t="s">
        <v>857</v>
      </c>
      <c r="I74" t="s">
        <v>858</v>
      </c>
      <c r="J74" t="s">
        <v>417</v>
      </c>
      <c r="K74">
        <v>1209</v>
      </c>
      <c r="L74" t="s">
        <v>422</v>
      </c>
      <c r="M74">
        <v>26</v>
      </c>
      <c r="N74" t="s">
        <v>419</v>
      </c>
      <c r="O74" t="s">
        <v>420</v>
      </c>
      <c r="P74" t="s">
        <v>421</v>
      </c>
      <c r="Q74" t="s">
        <v>421</v>
      </c>
      <c r="R74" t="s">
        <v>421</v>
      </c>
      <c r="S74" t="s">
        <v>422</v>
      </c>
      <c r="T74" t="s">
        <v>442</v>
      </c>
      <c r="U74" t="s">
        <v>424</v>
      </c>
    </row>
    <row r="75" spans="1:21" x14ac:dyDescent="0.2">
      <c r="A75" t="s">
        <v>859</v>
      </c>
      <c r="B75" s="7" t="s">
        <v>277</v>
      </c>
      <c r="C75" t="s">
        <v>411</v>
      </c>
      <c r="D75" t="s">
        <v>412</v>
      </c>
      <c r="E75" t="s">
        <v>860</v>
      </c>
      <c r="F75" t="s">
        <v>861</v>
      </c>
      <c r="G75" t="s">
        <v>862</v>
      </c>
      <c r="H75" t="s">
        <v>863</v>
      </c>
      <c r="I75" t="s">
        <v>864</v>
      </c>
      <c r="J75" t="s">
        <v>417</v>
      </c>
      <c r="K75">
        <v>504</v>
      </c>
      <c r="L75" t="s">
        <v>422</v>
      </c>
      <c r="M75">
        <v>28</v>
      </c>
      <c r="N75" t="s">
        <v>441</v>
      </c>
      <c r="O75" t="s">
        <v>420</v>
      </c>
      <c r="P75" t="s">
        <v>421</v>
      </c>
      <c r="Q75" t="s">
        <v>421</v>
      </c>
      <c r="R75" t="s">
        <v>421</v>
      </c>
      <c r="S75" t="s">
        <v>422</v>
      </c>
      <c r="T75" t="s">
        <v>435</v>
      </c>
      <c r="U75" t="s">
        <v>478</v>
      </c>
    </row>
    <row r="76" spans="1:21" x14ac:dyDescent="0.2">
      <c r="A76" t="s">
        <v>865</v>
      </c>
      <c r="B76" t="s">
        <v>247</v>
      </c>
      <c r="C76" t="s">
        <v>411</v>
      </c>
      <c r="D76" t="s">
        <v>412</v>
      </c>
      <c r="E76" t="s">
        <v>866</v>
      </c>
      <c r="F76" t="s">
        <v>867</v>
      </c>
      <c r="G76" t="s">
        <v>868</v>
      </c>
      <c r="H76" t="s">
        <v>869</v>
      </c>
      <c r="I76" t="s">
        <v>870</v>
      </c>
      <c r="J76" t="s">
        <v>417</v>
      </c>
      <c r="K76">
        <v>476</v>
      </c>
      <c r="L76" t="s">
        <v>422</v>
      </c>
      <c r="M76">
        <v>30</v>
      </c>
      <c r="N76" t="s">
        <v>441</v>
      </c>
      <c r="O76" t="s">
        <v>448</v>
      </c>
      <c r="P76" t="s">
        <v>421</v>
      </c>
      <c r="Q76" t="s">
        <v>421</v>
      </c>
      <c r="R76" t="s">
        <v>421</v>
      </c>
      <c r="S76" t="s">
        <v>422</v>
      </c>
      <c r="T76" t="s">
        <v>442</v>
      </c>
      <c r="U76" t="s">
        <v>478</v>
      </c>
    </row>
    <row r="77" spans="1:21" x14ac:dyDescent="0.2">
      <c r="A77" t="s">
        <v>871</v>
      </c>
      <c r="B77" t="s">
        <v>338</v>
      </c>
      <c r="C77" t="s">
        <v>411</v>
      </c>
      <c r="D77" t="s">
        <v>412</v>
      </c>
      <c r="E77" t="s">
        <v>872</v>
      </c>
      <c r="F77" t="s">
        <v>873</v>
      </c>
      <c r="G77" t="s">
        <v>874</v>
      </c>
      <c r="H77" t="s">
        <v>875</v>
      </c>
      <c r="I77" t="s">
        <v>806</v>
      </c>
      <c r="J77" t="s">
        <v>417</v>
      </c>
      <c r="K77">
        <v>501</v>
      </c>
      <c r="L77" t="s">
        <v>422</v>
      </c>
      <c r="M77">
        <v>30</v>
      </c>
      <c r="N77" t="s">
        <v>419</v>
      </c>
      <c r="O77" t="s">
        <v>420</v>
      </c>
      <c r="P77" t="s">
        <v>421</v>
      </c>
      <c r="Q77" t="s">
        <v>421</v>
      </c>
      <c r="R77" t="s">
        <v>421</v>
      </c>
      <c r="S77" t="s">
        <v>422</v>
      </c>
      <c r="T77" t="s">
        <v>442</v>
      </c>
      <c r="U77" t="s">
        <v>424</v>
      </c>
    </row>
    <row r="78" spans="1:21" x14ac:dyDescent="0.2">
      <c r="A78" t="s">
        <v>876</v>
      </c>
      <c r="B78" t="s">
        <v>362</v>
      </c>
      <c r="C78" t="s">
        <v>411</v>
      </c>
      <c r="D78" t="s">
        <v>412</v>
      </c>
      <c r="E78" t="s">
        <v>877</v>
      </c>
      <c r="F78" t="s">
        <v>878</v>
      </c>
      <c r="G78" t="s">
        <v>879</v>
      </c>
      <c r="H78" t="s">
        <v>880</v>
      </c>
      <c r="I78" t="s">
        <v>881</v>
      </c>
      <c r="J78" t="s">
        <v>417</v>
      </c>
      <c r="K78">
        <v>268</v>
      </c>
      <c r="L78" t="s">
        <v>422</v>
      </c>
      <c r="M78">
        <v>31</v>
      </c>
      <c r="N78" t="s">
        <v>419</v>
      </c>
      <c r="O78" t="s">
        <v>420</v>
      </c>
      <c r="P78" t="s">
        <v>421</v>
      </c>
      <c r="Q78" t="s">
        <v>421</v>
      </c>
      <c r="R78" t="s">
        <v>421</v>
      </c>
      <c r="S78" t="s">
        <v>422</v>
      </c>
      <c r="T78" t="s">
        <v>442</v>
      </c>
      <c r="U78" t="s">
        <v>435</v>
      </c>
    </row>
    <row r="79" spans="1:21" x14ac:dyDescent="0.2">
      <c r="A79" t="s">
        <v>882</v>
      </c>
      <c r="B79" s="7" t="s">
        <v>288</v>
      </c>
      <c r="C79" t="s">
        <v>411</v>
      </c>
      <c r="D79" t="s">
        <v>412</v>
      </c>
      <c r="E79" t="s">
        <v>883</v>
      </c>
      <c r="F79" t="s">
        <v>884</v>
      </c>
      <c r="G79" t="s">
        <v>885</v>
      </c>
      <c r="H79" t="s">
        <v>886</v>
      </c>
      <c r="I79" t="s">
        <v>887</v>
      </c>
      <c r="J79" t="s">
        <v>417</v>
      </c>
      <c r="K79">
        <v>997</v>
      </c>
      <c r="L79" t="s">
        <v>422</v>
      </c>
      <c r="M79">
        <v>30</v>
      </c>
      <c r="N79" t="s">
        <v>419</v>
      </c>
      <c r="O79" t="s">
        <v>448</v>
      </c>
      <c r="P79" t="s">
        <v>888</v>
      </c>
      <c r="Q79" t="s">
        <v>421</v>
      </c>
      <c r="R79" t="s">
        <v>421</v>
      </c>
      <c r="S79" t="s">
        <v>422</v>
      </c>
      <c r="T79" t="s">
        <v>442</v>
      </c>
      <c r="U79" t="s">
        <v>424</v>
      </c>
    </row>
    <row r="80" spans="1:21" x14ac:dyDescent="0.2">
      <c r="A80" t="s">
        <v>889</v>
      </c>
      <c r="B80" t="s">
        <v>126</v>
      </c>
      <c r="C80" t="s">
        <v>411</v>
      </c>
      <c r="D80" t="s">
        <v>412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417</v>
      </c>
      <c r="K80">
        <v>372</v>
      </c>
      <c r="L80" t="s">
        <v>422</v>
      </c>
      <c r="M80">
        <v>34</v>
      </c>
      <c r="N80" t="s">
        <v>441</v>
      </c>
      <c r="O80" t="s">
        <v>420</v>
      </c>
      <c r="P80" t="s">
        <v>421</v>
      </c>
      <c r="Q80" t="s">
        <v>421</v>
      </c>
      <c r="R80" t="s">
        <v>421</v>
      </c>
      <c r="S80" t="s">
        <v>422</v>
      </c>
      <c r="T80" t="s">
        <v>442</v>
      </c>
      <c r="U80" t="s">
        <v>478</v>
      </c>
    </row>
    <row r="81" spans="1:21" x14ac:dyDescent="0.2">
      <c r="A81" t="s">
        <v>895</v>
      </c>
      <c r="B81" t="s">
        <v>186</v>
      </c>
      <c r="C81" t="s">
        <v>411</v>
      </c>
      <c r="D81" t="s">
        <v>412</v>
      </c>
      <c r="E81" t="s">
        <v>896</v>
      </c>
      <c r="F81" t="s">
        <v>897</v>
      </c>
      <c r="G81" t="s">
        <v>898</v>
      </c>
      <c r="H81" t="s">
        <v>899</v>
      </c>
      <c r="I81" t="s">
        <v>900</v>
      </c>
      <c r="J81" t="s">
        <v>417</v>
      </c>
      <c r="K81">
        <v>3040</v>
      </c>
      <c r="L81" t="s">
        <v>422</v>
      </c>
      <c r="M81">
        <v>33</v>
      </c>
      <c r="N81" t="s">
        <v>419</v>
      </c>
      <c r="O81" t="s">
        <v>420</v>
      </c>
      <c r="P81" t="s">
        <v>421</v>
      </c>
      <c r="Q81" t="s">
        <v>421</v>
      </c>
      <c r="R81" t="s">
        <v>421</v>
      </c>
      <c r="S81" t="s">
        <v>422</v>
      </c>
      <c r="T81" t="s">
        <v>442</v>
      </c>
      <c r="U81" t="s">
        <v>435</v>
      </c>
    </row>
    <row r="82" spans="1:21" x14ac:dyDescent="0.2">
      <c r="A82" t="s">
        <v>901</v>
      </c>
      <c r="B82" t="s">
        <v>182</v>
      </c>
      <c r="C82" t="s">
        <v>411</v>
      </c>
      <c r="D82" t="s">
        <v>412</v>
      </c>
      <c r="E82" t="s">
        <v>902</v>
      </c>
      <c r="F82" t="s">
        <v>903</v>
      </c>
      <c r="G82" t="s">
        <v>904</v>
      </c>
      <c r="H82" t="s">
        <v>905</v>
      </c>
      <c r="I82" t="s">
        <v>906</v>
      </c>
      <c r="J82" t="s">
        <v>417</v>
      </c>
      <c r="K82">
        <v>687</v>
      </c>
      <c r="L82" t="s">
        <v>422</v>
      </c>
      <c r="M82">
        <v>24</v>
      </c>
      <c r="N82" t="s">
        <v>419</v>
      </c>
      <c r="O82" t="s">
        <v>420</v>
      </c>
      <c r="P82" t="s">
        <v>421</v>
      </c>
      <c r="Q82" t="s">
        <v>421</v>
      </c>
      <c r="R82" t="s">
        <v>421</v>
      </c>
      <c r="S82" t="s">
        <v>422</v>
      </c>
      <c r="T82" t="s">
        <v>442</v>
      </c>
      <c r="U82" t="s">
        <v>424</v>
      </c>
    </row>
    <row r="83" spans="1:21" x14ac:dyDescent="0.2">
      <c r="A83" t="s">
        <v>907</v>
      </c>
      <c r="B83" t="s">
        <v>202</v>
      </c>
      <c r="C83" t="s">
        <v>411</v>
      </c>
      <c r="D83" t="s">
        <v>412</v>
      </c>
      <c r="E83" t="s">
        <v>908</v>
      </c>
      <c r="F83" t="s">
        <v>909</v>
      </c>
      <c r="G83" t="s">
        <v>910</v>
      </c>
      <c r="H83" t="s">
        <v>911</v>
      </c>
      <c r="I83" t="s">
        <v>912</v>
      </c>
      <c r="J83" t="s">
        <v>417</v>
      </c>
      <c r="K83">
        <v>1078</v>
      </c>
      <c r="L83" t="s">
        <v>422</v>
      </c>
      <c r="M83">
        <v>28</v>
      </c>
      <c r="N83" t="s">
        <v>419</v>
      </c>
      <c r="O83" t="s">
        <v>420</v>
      </c>
      <c r="P83" t="s">
        <v>421</v>
      </c>
      <c r="Q83" t="s">
        <v>421</v>
      </c>
      <c r="R83" t="s">
        <v>421</v>
      </c>
      <c r="S83" t="s">
        <v>422</v>
      </c>
      <c r="T83" t="s">
        <v>423</v>
      </c>
      <c r="U83" t="s">
        <v>913</v>
      </c>
    </row>
    <row r="84" spans="1:21" x14ac:dyDescent="0.2">
      <c r="A84" t="s">
        <v>914</v>
      </c>
      <c r="B84" t="s">
        <v>142</v>
      </c>
      <c r="C84" t="s">
        <v>411</v>
      </c>
      <c r="D84" t="s">
        <v>412</v>
      </c>
      <c r="E84" t="s">
        <v>915</v>
      </c>
      <c r="F84" t="s">
        <v>916</v>
      </c>
      <c r="G84" t="s">
        <v>917</v>
      </c>
      <c r="H84" t="s">
        <v>918</v>
      </c>
      <c r="I84" t="s">
        <v>919</v>
      </c>
      <c r="J84" t="s">
        <v>417</v>
      </c>
      <c r="K84">
        <v>1872</v>
      </c>
      <c r="L84" t="s">
        <v>422</v>
      </c>
      <c r="M84">
        <v>30</v>
      </c>
      <c r="N84" t="s">
        <v>441</v>
      </c>
      <c r="O84" t="s">
        <v>420</v>
      </c>
      <c r="P84" t="s">
        <v>421</v>
      </c>
      <c r="Q84" t="s">
        <v>421</v>
      </c>
      <c r="R84" t="s">
        <v>421</v>
      </c>
      <c r="S84" t="s">
        <v>422</v>
      </c>
      <c r="T84" t="s">
        <v>435</v>
      </c>
      <c r="U84" t="s">
        <v>435</v>
      </c>
    </row>
    <row r="85" spans="1:21" x14ac:dyDescent="0.2">
      <c r="A85" t="s">
        <v>920</v>
      </c>
      <c r="B85" t="s">
        <v>300</v>
      </c>
      <c r="C85" t="s">
        <v>411</v>
      </c>
      <c r="D85" t="s">
        <v>412</v>
      </c>
      <c r="E85" t="s">
        <v>921</v>
      </c>
      <c r="F85" t="s">
        <v>922</v>
      </c>
      <c r="G85" t="s">
        <v>923</v>
      </c>
      <c r="H85" t="s">
        <v>924</v>
      </c>
      <c r="I85" t="s">
        <v>925</v>
      </c>
      <c r="J85" t="s">
        <v>417</v>
      </c>
      <c r="K85">
        <v>28</v>
      </c>
      <c r="L85" t="s">
        <v>422</v>
      </c>
      <c r="M85">
        <v>25</v>
      </c>
      <c r="N85" t="s">
        <v>441</v>
      </c>
      <c r="O85" t="s">
        <v>926</v>
      </c>
      <c r="P85" t="s">
        <v>421</v>
      </c>
      <c r="Q85" t="s">
        <v>421</v>
      </c>
      <c r="R85" t="s">
        <v>421</v>
      </c>
      <c r="S85" t="s">
        <v>422</v>
      </c>
      <c r="T85" t="s">
        <v>423</v>
      </c>
      <c r="U85" t="s">
        <v>913</v>
      </c>
    </row>
    <row r="86" spans="1:21" x14ac:dyDescent="0.2">
      <c r="A86" t="s">
        <v>927</v>
      </c>
      <c r="B86" t="s">
        <v>360</v>
      </c>
      <c r="C86" t="s">
        <v>411</v>
      </c>
      <c r="D86" t="s">
        <v>412</v>
      </c>
      <c r="E86" t="s">
        <v>928</v>
      </c>
      <c r="F86" t="s">
        <v>929</v>
      </c>
      <c r="G86" t="s">
        <v>930</v>
      </c>
      <c r="H86" t="s">
        <v>931</v>
      </c>
      <c r="I86" t="s">
        <v>932</v>
      </c>
      <c r="J86" t="s">
        <v>417</v>
      </c>
      <c r="K86">
        <v>296</v>
      </c>
      <c r="L86" t="s">
        <v>422</v>
      </c>
      <c r="M86">
        <v>29</v>
      </c>
      <c r="N86" t="s">
        <v>419</v>
      </c>
      <c r="O86" t="s">
        <v>448</v>
      </c>
      <c r="P86" t="s">
        <v>421</v>
      </c>
      <c r="Q86" t="s">
        <v>421</v>
      </c>
      <c r="R86" t="s">
        <v>421</v>
      </c>
      <c r="S86" t="s">
        <v>422</v>
      </c>
      <c r="T86" t="s">
        <v>442</v>
      </c>
      <c r="U86" t="s">
        <v>424</v>
      </c>
    </row>
    <row r="87" spans="1:21" x14ac:dyDescent="0.2">
      <c r="A87" t="s">
        <v>933</v>
      </c>
      <c r="B87" t="s">
        <v>265</v>
      </c>
      <c r="C87" t="s">
        <v>411</v>
      </c>
      <c r="D87" t="s">
        <v>412</v>
      </c>
      <c r="E87" t="s">
        <v>934</v>
      </c>
      <c r="F87" t="s">
        <v>935</v>
      </c>
      <c r="G87" t="s">
        <v>936</v>
      </c>
      <c r="H87" t="s">
        <v>937</v>
      </c>
      <c r="I87" t="s">
        <v>687</v>
      </c>
      <c r="J87" t="s">
        <v>417</v>
      </c>
      <c r="K87">
        <v>580</v>
      </c>
      <c r="L87" t="s">
        <v>422</v>
      </c>
      <c r="M87">
        <v>32</v>
      </c>
      <c r="N87" t="s">
        <v>441</v>
      </c>
      <c r="O87" t="s">
        <v>420</v>
      </c>
      <c r="P87" t="s">
        <v>421</v>
      </c>
      <c r="Q87" t="s">
        <v>421</v>
      </c>
      <c r="R87" t="s">
        <v>421</v>
      </c>
      <c r="S87" t="s">
        <v>422</v>
      </c>
      <c r="T87" t="s">
        <v>442</v>
      </c>
      <c r="U87" t="s">
        <v>820</v>
      </c>
    </row>
    <row r="88" spans="1:21" x14ac:dyDescent="0.2">
      <c r="A88" t="s">
        <v>938</v>
      </c>
      <c r="B88" t="s">
        <v>282</v>
      </c>
      <c r="C88" t="s">
        <v>411</v>
      </c>
      <c r="D88" t="s">
        <v>412</v>
      </c>
      <c r="E88" t="s">
        <v>939</v>
      </c>
      <c r="F88" t="s">
        <v>940</v>
      </c>
      <c r="G88" t="s">
        <v>941</v>
      </c>
      <c r="H88" t="s">
        <v>942</v>
      </c>
      <c r="I88" t="s">
        <v>645</v>
      </c>
      <c r="J88" t="s">
        <v>417</v>
      </c>
      <c r="K88">
        <v>687</v>
      </c>
      <c r="L88" t="s">
        <v>422</v>
      </c>
      <c r="M88">
        <v>33</v>
      </c>
      <c r="N88" t="s">
        <v>419</v>
      </c>
      <c r="O88" t="s">
        <v>420</v>
      </c>
      <c r="P88" t="s">
        <v>421</v>
      </c>
      <c r="Q88" t="s">
        <v>421</v>
      </c>
      <c r="R88" t="s">
        <v>421</v>
      </c>
      <c r="S88" t="s">
        <v>422</v>
      </c>
      <c r="T88" t="s">
        <v>442</v>
      </c>
      <c r="U88" t="s">
        <v>424</v>
      </c>
    </row>
    <row r="89" spans="1:21" x14ac:dyDescent="0.2">
      <c r="A89" t="s">
        <v>943</v>
      </c>
      <c r="B89" t="s">
        <v>944</v>
      </c>
      <c r="C89" t="s">
        <v>411</v>
      </c>
      <c r="D89" t="s">
        <v>412</v>
      </c>
      <c r="E89" t="s">
        <v>945</v>
      </c>
      <c r="F89" t="s">
        <v>946</v>
      </c>
      <c r="G89" t="s">
        <v>947</v>
      </c>
      <c r="H89" t="s">
        <v>948</v>
      </c>
      <c r="I89" t="s">
        <v>949</v>
      </c>
      <c r="J89" t="s">
        <v>417</v>
      </c>
      <c r="K89">
        <v>1475</v>
      </c>
      <c r="L89" t="s">
        <v>422</v>
      </c>
      <c r="M89">
        <v>30</v>
      </c>
      <c r="N89" t="s">
        <v>419</v>
      </c>
      <c r="O89" t="s">
        <v>448</v>
      </c>
      <c r="P89" t="s">
        <v>421</v>
      </c>
      <c r="Q89" t="s">
        <v>421</v>
      </c>
      <c r="R89" t="s">
        <v>421</v>
      </c>
      <c r="S89" t="s">
        <v>422</v>
      </c>
      <c r="T89" t="s">
        <v>442</v>
      </c>
      <c r="U89" t="s">
        <v>424</v>
      </c>
    </row>
    <row r="90" spans="1:21" x14ac:dyDescent="0.2">
      <c r="A90" t="s">
        <v>950</v>
      </c>
      <c r="B90" t="s">
        <v>154</v>
      </c>
      <c r="C90" t="s">
        <v>411</v>
      </c>
      <c r="D90" t="s">
        <v>412</v>
      </c>
      <c r="E90" t="s">
        <v>951</v>
      </c>
      <c r="F90" t="s">
        <v>952</v>
      </c>
      <c r="G90" t="s">
        <v>953</v>
      </c>
      <c r="H90" t="s">
        <v>954</v>
      </c>
      <c r="I90" t="s">
        <v>925</v>
      </c>
      <c r="J90" t="s">
        <v>417</v>
      </c>
      <c r="K90">
        <v>1201</v>
      </c>
      <c r="L90" t="s">
        <v>422</v>
      </c>
      <c r="M90">
        <v>28</v>
      </c>
      <c r="N90" t="s">
        <v>441</v>
      </c>
      <c r="O90" t="s">
        <v>420</v>
      </c>
      <c r="P90" t="s">
        <v>421</v>
      </c>
      <c r="Q90" t="s">
        <v>421</v>
      </c>
      <c r="R90" t="s">
        <v>421</v>
      </c>
      <c r="S90" t="s">
        <v>422</v>
      </c>
      <c r="T90" t="s">
        <v>435</v>
      </c>
      <c r="U90" t="s">
        <v>435</v>
      </c>
    </row>
    <row r="91" spans="1:21" x14ac:dyDescent="0.2">
      <c r="A91" t="s">
        <v>955</v>
      </c>
      <c r="B91" t="s">
        <v>269</v>
      </c>
      <c r="C91" t="s">
        <v>411</v>
      </c>
      <c r="D91" t="s">
        <v>412</v>
      </c>
      <c r="E91" t="s">
        <v>956</v>
      </c>
      <c r="F91" t="s">
        <v>957</v>
      </c>
      <c r="G91" t="s">
        <v>958</v>
      </c>
      <c r="H91" t="s">
        <v>959</v>
      </c>
      <c r="I91" t="s">
        <v>960</v>
      </c>
      <c r="J91" t="s">
        <v>417</v>
      </c>
      <c r="K91">
        <v>703</v>
      </c>
      <c r="L91" t="s">
        <v>422</v>
      </c>
      <c r="M91">
        <v>31</v>
      </c>
      <c r="N91" t="s">
        <v>441</v>
      </c>
      <c r="O91" t="s">
        <v>926</v>
      </c>
      <c r="P91" t="s">
        <v>421</v>
      </c>
      <c r="Q91" t="s">
        <v>421</v>
      </c>
      <c r="R91" t="s">
        <v>421</v>
      </c>
      <c r="S91" t="s">
        <v>422</v>
      </c>
      <c r="T91" t="s">
        <v>442</v>
      </c>
      <c r="U91" t="s">
        <v>424</v>
      </c>
    </row>
    <row r="92" spans="1:21" x14ac:dyDescent="0.2">
      <c r="A92" t="s">
        <v>961</v>
      </c>
      <c r="B92" t="s">
        <v>328</v>
      </c>
      <c r="C92" t="s">
        <v>411</v>
      </c>
      <c r="D92" t="s">
        <v>412</v>
      </c>
      <c r="E92" t="s">
        <v>962</v>
      </c>
      <c r="F92" t="s">
        <v>963</v>
      </c>
      <c r="G92" t="s">
        <v>964</v>
      </c>
      <c r="H92" t="s">
        <v>965</v>
      </c>
      <c r="I92" t="s">
        <v>966</v>
      </c>
      <c r="J92" t="s">
        <v>417</v>
      </c>
      <c r="K92">
        <v>92</v>
      </c>
      <c r="L92" t="s">
        <v>422</v>
      </c>
      <c r="M92">
        <v>29</v>
      </c>
      <c r="N92" t="s">
        <v>441</v>
      </c>
      <c r="O92" t="s">
        <v>420</v>
      </c>
      <c r="P92" t="s">
        <v>421</v>
      </c>
      <c r="Q92" t="s">
        <v>421</v>
      </c>
      <c r="R92" t="s">
        <v>421</v>
      </c>
      <c r="S92" t="s">
        <v>422</v>
      </c>
      <c r="T92" t="s">
        <v>442</v>
      </c>
      <c r="U92" t="s">
        <v>424</v>
      </c>
    </row>
    <row r="93" spans="1:21" x14ac:dyDescent="0.2">
      <c r="A93" t="s">
        <v>967</v>
      </c>
      <c r="B93" t="s">
        <v>230</v>
      </c>
      <c r="C93" t="s">
        <v>411</v>
      </c>
      <c r="D93" t="s">
        <v>412</v>
      </c>
      <c r="E93" t="s">
        <v>968</v>
      </c>
      <c r="F93" t="s">
        <v>969</v>
      </c>
      <c r="G93" t="s">
        <v>970</v>
      </c>
      <c r="H93" t="s">
        <v>971</v>
      </c>
      <c r="I93" t="s">
        <v>972</v>
      </c>
      <c r="J93" t="s">
        <v>417</v>
      </c>
      <c r="K93">
        <v>967</v>
      </c>
      <c r="L93" t="s">
        <v>422</v>
      </c>
      <c r="M93">
        <v>26</v>
      </c>
      <c r="N93" t="s">
        <v>441</v>
      </c>
      <c r="O93" t="s">
        <v>420</v>
      </c>
      <c r="P93" t="s">
        <v>421</v>
      </c>
      <c r="Q93" t="s">
        <v>421</v>
      </c>
      <c r="R93" t="s">
        <v>421</v>
      </c>
      <c r="S93" t="s">
        <v>422</v>
      </c>
      <c r="T93" t="s">
        <v>442</v>
      </c>
      <c r="U93" t="s">
        <v>424</v>
      </c>
    </row>
    <row r="94" spans="1:21" x14ac:dyDescent="0.2">
      <c r="A94" t="s">
        <v>973</v>
      </c>
      <c r="B94" t="s">
        <v>176</v>
      </c>
      <c r="C94" t="s">
        <v>411</v>
      </c>
      <c r="D94" t="s">
        <v>412</v>
      </c>
      <c r="E94" t="s">
        <v>974</v>
      </c>
      <c r="F94" t="s">
        <v>975</v>
      </c>
      <c r="G94" t="s">
        <v>976</v>
      </c>
      <c r="H94" t="s">
        <v>977</v>
      </c>
      <c r="I94" t="s">
        <v>978</v>
      </c>
      <c r="J94" t="s">
        <v>417</v>
      </c>
      <c r="K94">
        <v>2445</v>
      </c>
      <c r="L94" t="s">
        <v>422</v>
      </c>
      <c r="M94">
        <v>27</v>
      </c>
      <c r="N94" t="s">
        <v>441</v>
      </c>
      <c r="O94" t="s">
        <v>420</v>
      </c>
      <c r="P94" t="s">
        <v>421</v>
      </c>
      <c r="Q94" t="s">
        <v>421</v>
      </c>
      <c r="R94" t="s">
        <v>421</v>
      </c>
      <c r="S94" t="s">
        <v>422</v>
      </c>
      <c r="T94" t="s">
        <v>442</v>
      </c>
      <c r="U94" t="s">
        <v>478</v>
      </c>
    </row>
    <row r="95" spans="1:21" x14ac:dyDescent="0.2">
      <c r="A95" t="s">
        <v>979</v>
      </c>
      <c r="B95" t="s">
        <v>322</v>
      </c>
      <c r="C95" t="s">
        <v>411</v>
      </c>
      <c r="D95" t="s">
        <v>412</v>
      </c>
      <c r="E95" t="s">
        <v>980</v>
      </c>
      <c r="F95" t="s">
        <v>981</v>
      </c>
      <c r="G95" t="s">
        <v>982</v>
      </c>
      <c r="H95" t="s">
        <v>983</v>
      </c>
      <c r="I95" t="s">
        <v>984</v>
      </c>
      <c r="J95" t="s">
        <v>417</v>
      </c>
      <c r="K95">
        <v>216</v>
      </c>
      <c r="L95" t="s">
        <v>422</v>
      </c>
      <c r="M95">
        <v>30</v>
      </c>
      <c r="N95" t="s">
        <v>441</v>
      </c>
      <c r="O95" t="s">
        <v>420</v>
      </c>
      <c r="P95" t="s">
        <v>421</v>
      </c>
      <c r="Q95" t="s">
        <v>421</v>
      </c>
      <c r="R95" t="s">
        <v>421</v>
      </c>
      <c r="S95" t="s">
        <v>422</v>
      </c>
      <c r="T95" t="s">
        <v>442</v>
      </c>
      <c r="U95" t="s">
        <v>424</v>
      </c>
    </row>
    <row r="96" spans="1:21" x14ac:dyDescent="0.2">
      <c r="A96" t="s">
        <v>985</v>
      </c>
      <c r="B96" t="s">
        <v>134</v>
      </c>
      <c r="C96" t="s">
        <v>411</v>
      </c>
      <c r="D96" t="s">
        <v>412</v>
      </c>
      <c r="E96" t="s">
        <v>986</v>
      </c>
      <c r="F96" t="s">
        <v>987</v>
      </c>
      <c r="G96" t="s">
        <v>988</v>
      </c>
      <c r="H96" t="s">
        <v>989</v>
      </c>
      <c r="I96" t="s">
        <v>990</v>
      </c>
      <c r="J96" t="s">
        <v>417</v>
      </c>
      <c r="K96">
        <v>1583</v>
      </c>
      <c r="L96" t="s">
        <v>422</v>
      </c>
      <c r="M96">
        <v>35</v>
      </c>
      <c r="N96" t="s">
        <v>441</v>
      </c>
      <c r="O96" t="s">
        <v>448</v>
      </c>
      <c r="P96" t="s">
        <v>421</v>
      </c>
      <c r="Q96" t="s">
        <v>421</v>
      </c>
      <c r="R96" t="s">
        <v>421</v>
      </c>
      <c r="S96" t="s">
        <v>422</v>
      </c>
      <c r="T96" t="s">
        <v>442</v>
      </c>
      <c r="U96" t="s">
        <v>913</v>
      </c>
    </row>
    <row r="97" spans="1:21" x14ac:dyDescent="0.2">
      <c r="A97" t="s">
        <v>991</v>
      </c>
      <c r="B97" t="s">
        <v>104</v>
      </c>
      <c r="C97" t="s">
        <v>411</v>
      </c>
      <c r="D97" t="s">
        <v>412</v>
      </c>
      <c r="E97" t="s">
        <v>992</v>
      </c>
      <c r="F97" t="s">
        <v>993</v>
      </c>
      <c r="G97" t="s">
        <v>994</v>
      </c>
      <c r="H97" t="s">
        <v>995</v>
      </c>
      <c r="I97" t="s">
        <v>996</v>
      </c>
      <c r="J97" t="s">
        <v>417</v>
      </c>
      <c r="K97">
        <v>348</v>
      </c>
      <c r="L97" t="s">
        <v>422</v>
      </c>
      <c r="M97">
        <v>33</v>
      </c>
      <c r="N97" t="s">
        <v>441</v>
      </c>
      <c r="O97" t="s">
        <v>420</v>
      </c>
      <c r="P97" t="s">
        <v>421</v>
      </c>
      <c r="Q97" t="s">
        <v>421</v>
      </c>
      <c r="R97" t="s">
        <v>421</v>
      </c>
      <c r="S97" t="s">
        <v>422</v>
      </c>
      <c r="T97" t="s">
        <v>442</v>
      </c>
      <c r="U97" t="s">
        <v>424</v>
      </c>
    </row>
    <row r="98" spans="1:21" x14ac:dyDescent="0.2">
      <c r="A98" t="s">
        <v>997</v>
      </c>
      <c r="B98" t="s">
        <v>200</v>
      </c>
      <c r="C98" t="s">
        <v>411</v>
      </c>
      <c r="D98" t="s">
        <v>412</v>
      </c>
      <c r="E98" t="s">
        <v>998</v>
      </c>
      <c r="F98" t="s">
        <v>999</v>
      </c>
      <c r="G98" t="s">
        <v>1000</v>
      </c>
      <c r="H98" t="s">
        <v>1001</v>
      </c>
      <c r="I98" t="s">
        <v>1002</v>
      </c>
      <c r="J98" t="s">
        <v>417</v>
      </c>
      <c r="K98">
        <v>459</v>
      </c>
      <c r="L98" t="s">
        <v>422</v>
      </c>
      <c r="M98">
        <v>18</v>
      </c>
      <c r="N98" t="s">
        <v>419</v>
      </c>
      <c r="O98" t="s">
        <v>420</v>
      </c>
      <c r="P98" t="s">
        <v>421</v>
      </c>
      <c r="Q98" t="s">
        <v>421</v>
      </c>
      <c r="R98" t="s">
        <v>421</v>
      </c>
      <c r="S98" t="s">
        <v>422</v>
      </c>
      <c r="T98" t="s">
        <v>423</v>
      </c>
      <c r="U98" t="s">
        <v>424</v>
      </c>
    </row>
    <row r="99" spans="1:21" x14ac:dyDescent="0.2">
      <c r="A99" t="s">
        <v>1003</v>
      </c>
      <c r="B99" t="s">
        <v>132</v>
      </c>
      <c r="C99" t="s">
        <v>411</v>
      </c>
      <c r="D99" t="s">
        <v>412</v>
      </c>
      <c r="E99" t="s">
        <v>1004</v>
      </c>
      <c r="F99" t="s">
        <v>1005</v>
      </c>
      <c r="G99" t="s">
        <v>1006</v>
      </c>
      <c r="H99" t="s">
        <v>1007</v>
      </c>
      <c r="I99" t="s">
        <v>1008</v>
      </c>
      <c r="J99" t="s">
        <v>417</v>
      </c>
      <c r="K99">
        <v>804</v>
      </c>
      <c r="L99" t="s">
        <v>422</v>
      </c>
      <c r="M99">
        <v>31</v>
      </c>
      <c r="N99" t="s">
        <v>441</v>
      </c>
      <c r="O99" t="s">
        <v>420</v>
      </c>
      <c r="P99" t="s">
        <v>421</v>
      </c>
      <c r="Q99" t="s">
        <v>421</v>
      </c>
      <c r="R99" t="s">
        <v>421</v>
      </c>
      <c r="S99" t="s">
        <v>422</v>
      </c>
      <c r="T99" t="s">
        <v>423</v>
      </c>
      <c r="U99" t="s">
        <v>424</v>
      </c>
    </row>
    <row r="100" spans="1:21" x14ac:dyDescent="0.2">
      <c r="A100" t="s">
        <v>1009</v>
      </c>
      <c r="B100" t="s">
        <v>314</v>
      </c>
      <c r="C100" t="s">
        <v>411</v>
      </c>
      <c r="D100" t="s">
        <v>412</v>
      </c>
      <c r="E100" t="s">
        <v>1010</v>
      </c>
      <c r="F100" t="s">
        <v>1011</v>
      </c>
      <c r="G100" t="s">
        <v>1012</v>
      </c>
      <c r="H100" t="s">
        <v>1013</v>
      </c>
      <c r="I100" t="s">
        <v>1014</v>
      </c>
      <c r="J100" t="s">
        <v>417</v>
      </c>
      <c r="K100">
        <v>379</v>
      </c>
      <c r="L100" t="s">
        <v>422</v>
      </c>
      <c r="M100">
        <v>32</v>
      </c>
      <c r="N100" t="s">
        <v>419</v>
      </c>
      <c r="O100" t="s">
        <v>420</v>
      </c>
      <c r="P100" t="s">
        <v>421</v>
      </c>
      <c r="Q100" t="s">
        <v>421</v>
      </c>
      <c r="R100" t="s">
        <v>421</v>
      </c>
      <c r="S100" t="s">
        <v>422</v>
      </c>
      <c r="T100" t="s">
        <v>442</v>
      </c>
      <c r="U100" t="s">
        <v>424</v>
      </c>
    </row>
    <row r="101" spans="1:21" x14ac:dyDescent="0.2">
      <c r="A101" t="s">
        <v>1015</v>
      </c>
      <c r="B101" t="s">
        <v>164</v>
      </c>
      <c r="C101" t="s">
        <v>411</v>
      </c>
      <c r="D101" t="s">
        <v>412</v>
      </c>
      <c r="E101" t="s">
        <v>1016</v>
      </c>
      <c r="F101" t="s">
        <v>1017</v>
      </c>
      <c r="G101" t="s">
        <v>1018</v>
      </c>
      <c r="H101" t="s">
        <v>1019</v>
      </c>
      <c r="I101" t="s">
        <v>1020</v>
      </c>
      <c r="J101" t="s">
        <v>417</v>
      </c>
      <c r="K101">
        <v>3336</v>
      </c>
      <c r="L101" t="s">
        <v>422</v>
      </c>
      <c r="M101">
        <v>30</v>
      </c>
      <c r="N101" t="s">
        <v>441</v>
      </c>
      <c r="O101" t="s">
        <v>420</v>
      </c>
      <c r="P101" t="s">
        <v>421</v>
      </c>
      <c r="Q101" t="s">
        <v>421</v>
      </c>
      <c r="R101" t="s">
        <v>421</v>
      </c>
      <c r="S101" t="s">
        <v>422</v>
      </c>
      <c r="T101" t="s">
        <v>423</v>
      </c>
      <c r="U101" t="s">
        <v>424</v>
      </c>
    </row>
    <row r="102" spans="1:21" x14ac:dyDescent="0.2">
      <c r="A102" t="s">
        <v>1021</v>
      </c>
      <c r="B102" t="s">
        <v>128</v>
      </c>
      <c r="C102" t="s">
        <v>411</v>
      </c>
      <c r="D102" t="s">
        <v>412</v>
      </c>
      <c r="E102" t="s">
        <v>1022</v>
      </c>
      <c r="F102" t="s">
        <v>1023</v>
      </c>
      <c r="G102" t="s">
        <v>1024</v>
      </c>
      <c r="H102" t="s">
        <v>1025</v>
      </c>
      <c r="I102" t="s">
        <v>1026</v>
      </c>
      <c r="J102" t="s">
        <v>417</v>
      </c>
      <c r="K102">
        <v>1818</v>
      </c>
      <c r="L102" t="s">
        <v>422</v>
      </c>
      <c r="M102">
        <v>33</v>
      </c>
      <c r="N102" t="s">
        <v>441</v>
      </c>
      <c r="O102" t="s">
        <v>420</v>
      </c>
      <c r="P102" t="s">
        <v>421</v>
      </c>
      <c r="Q102" t="s">
        <v>421</v>
      </c>
      <c r="R102" t="s">
        <v>421</v>
      </c>
      <c r="S102" t="s">
        <v>422</v>
      </c>
      <c r="T102" t="s">
        <v>435</v>
      </c>
      <c r="U102" t="s">
        <v>435</v>
      </c>
    </row>
    <row r="103" spans="1:21" x14ac:dyDescent="0.2">
      <c r="A103" t="s">
        <v>1027</v>
      </c>
      <c r="B103" t="s">
        <v>239</v>
      </c>
      <c r="C103" t="s">
        <v>411</v>
      </c>
      <c r="D103" t="s">
        <v>412</v>
      </c>
      <c r="E103" t="s">
        <v>1028</v>
      </c>
      <c r="F103" t="s">
        <v>1029</v>
      </c>
      <c r="G103" t="s">
        <v>1030</v>
      </c>
      <c r="H103" t="s">
        <v>1031</v>
      </c>
      <c r="I103" t="s">
        <v>745</v>
      </c>
      <c r="J103" t="s">
        <v>417</v>
      </c>
      <c r="K103">
        <v>1551</v>
      </c>
      <c r="L103" t="s">
        <v>422</v>
      </c>
      <c r="M103">
        <v>31</v>
      </c>
      <c r="N103" t="s">
        <v>419</v>
      </c>
      <c r="O103" t="s">
        <v>448</v>
      </c>
      <c r="P103" t="s">
        <v>421</v>
      </c>
      <c r="Q103" t="s">
        <v>421</v>
      </c>
      <c r="R103" t="s">
        <v>421</v>
      </c>
      <c r="S103" t="s">
        <v>422</v>
      </c>
      <c r="T103" t="s">
        <v>442</v>
      </c>
      <c r="U103" t="s">
        <v>424</v>
      </c>
    </row>
    <row r="104" spans="1:21" x14ac:dyDescent="0.2">
      <c r="A104" t="s">
        <v>1032</v>
      </c>
      <c r="B104" t="s">
        <v>251</v>
      </c>
      <c r="C104" t="s">
        <v>411</v>
      </c>
      <c r="D104" t="s">
        <v>412</v>
      </c>
      <c r="E104" t="s">
        <v>1033</v>
      </c>
      <c r="F104" t="s">
        <v>1034</v>
      </c>
      <c r="G104" t="s">
        <v>1035</v>
      </c>
      <c r="H104" t="s">
        <v>1036</v>
      </c>
      <c r="I104" t="s">
        <v>1037</v>
      </c>
      <c r="J104" t="s">
        <v>417</v>
      </c>
      <c r="K104">
        <v>416</v>
      </c>
      <c r="L104" t="s">
        <v>422</v>
      </c>
      <c r="M104">
        <v>28</v>
      </c>
      <c r="N104" t="s">
        <v>441</v>
      </c>
      <c r="O104" t="s">
        <v>420</v>
      </c>
      <c r="P104" t="s">
        <v>421</v>
      </c>
      <c r="Q104" t="s">
        <v>421</v>
      </c>
      <c r="R104" t="s">
        <v>421</v>
      </c>
      <c r="S104" t="s">
        <v>422</v>
      </c>
      <c r="T104" t="s">
        <v>442</v>
      </c>
      <c r="U104" t="s">
        <v>424</v>
      </c>
    </row>
    <row r="105" spans="1:21" x14ac:dyDescent="0.2">
      <c r="A105" t="s">
        <v>1038</v>
      </c>
      <c r="B105" t="s">
        <v>144</v>
      </c>
      <c r="C105" t="s">
        <v>411</v>
      </c>
      <c r="D105" t="s">
        <v>412</v>
      </c>
      <c r="E105" t="s">
        <v>1039</v>
      </c>
      <c r="F105" t="s">
        <v>1040</v>
      </c>
      <c r="G105" t="s">
        <v>1041</v>
      </c>
      <c r="H105" t="s">
        <v>1042</v>
      </c>
      <c r="I105" t="s">
        <v>1043</v>
      </c>
      <c r="J105" t="s">
        <v>417</v>
      </c>
      <c r="K105">
        <v>2768</v>
      </c>
      <c r="L105" t="s">
        <v>470</v>
      </c>
      <c r="M105">
        <v>34</v>
      </c>
      <c r="N105" t="s">
        <v>441</v>
      </c>
      <c r="O105" t="s">
        <v>420</v>
      </c>
      <c r="P105" t="s">
        <v>471</v>
      </c>
      <c r="Q105" t="s">
        <v>421</v>
      </c>
      <c r="R105" t="s">
        <v>471</v>
      </c>
      <c r="S105" t="s">
        <v>472</v>
      </c>
      <c r="T105" t="s">
        <v>442</v>
      </c>
      <c r="U105" t="s">
        <v>478</v>
      </c>
    </row>
    <row r="106" spans="1:21" x14ac:dyDescent="0.2">
      <c r="A106" t="s">
        <v>1044</v>
      </c>
      <c r="B106" t="s">
        <v>286</v>
      </c>
      <c r="C106" t="s">
        <v>411</v>
      </c>
      <c r="D106" t="s">
        <v>412</v>
      </c>
      <c r="E106" t="s">
        <v>1045</v>
      </c>
      <c r="F106" t="s">
        <v>1046</v>
      </c>
      <c r="G106" t="s">
        <v>1047</v>
      </c>
      <c r="H106" t="s">
        <v>1048</v>
      </c>
      <c r="I106" t="s">
        <v>700</v>
      </c>
      <c r="J106" t="s">
        <v>417</v>
      </c>
      <c r="K106">
        <v>246</v>
      </c>
      <c r="L106" t="s">
        <v>1049</v>
      </c>
      <c r="M106">
        <v>27</v>
      </c>
      <c r="N106" t="s">
        <v>419</v>
      </c>
      <c r="O106" t="s">
        <v>420</v>
      </c>
      <c r="P106" t="s">
        <v>421</v>
      </c>
      <c r="Q106" t="s">
        <v>421</v>
      </c>
      <c r="R106" t="s">
        <v>421</v>
      </c>
      <c r="S106" t="s">
        <v>422</v>
      </c>
      <c r="T106" t="s">
        <v>435</v>
      </c>
      <c r="U106" t="s">
        <v>435</v>
      </c>
    </row>
    <row r="107" spans="1:21" x14ac:dyDescent="0.2">
      <c r="A107" t="s">
        <v>1050</v>
      </c>
      <c r="B107" t="s">
        <v>228</v>
      </c>
      <c r="C107" t="s">
        <v>411</v>
      </c>
      <c r="D107" t="s">
        <v>412</v>
      </c>
      <c r="E107" t="s">
        <v>1051</v>
      </c>
      <c r="F107" t="s">
        <v>1052</v>
      </c>
      <c r="G107" t="s">
        <v>1053</v>
      </c>
      <c r="H107" t="s">
        <v>1054</v>
      </c>
      <c r="I107" t="s">
        <v>1055</v>
      </c>
      <c r="J107" t="s">
        <v>417</v>
      </c>
      <c r="K107">
        <v>801</v>
      </c>
      <c r="L107" t="s">
        <v>422</v>
      </c>
      <c r="M107">
        <v>31</v>
      </c>
      <c r="N107" t="s">
        <v>441</v>
      </c>
      <c r="O107" t="s">
        <v>420</v>
      </c>
      <c r="P107" t="s">
        <v>421</v>
      </c>
      <c r="Q107" t="s">
        <v>421</v>
      </c>
      <c r="R107" t="s">
        <v>421</v>
      </c>
      <c r="S107" t="s">
        <v>422</v>
      </c>
      <c r="T107" t="s">
        <v>435</v>
      </c>
      <c r="U107" t="s">
        <v>435</v>
      </c>
    </row>
    <row r="108" spans="1:21" x14ac:dyDescent="0.2">
      <c r="A108" t="s">
        <v>1056</v>
      </c>
      <c r="B108" t="s">
        <v>120</v>
      </c>
      <c r="C108" t="s">
        <v>411</v>
      </c>
      <c r="D108" t="s">
        <v>412</v>
      </c>
      <c r="E108" t="s">
        <v>1057</v>
      </c>
      <c r="F108" t="s">
        <v>1058</v>
      </c>
      <c r="G108" t="s">
        <v>1059</v>
      </c>
      <c r="H108" t="s">
        <v>1060</v>
      </c>
      <c r="I108" t="s">
        <v>1061</v>
      </c>
      <c r="J108" t="s">
        <v>417</v>
      </c>
      <c r="K108">
        <v>1004</v>
      </c>
      <c r="L108" t="s">
        <v>1062</v>
      </c>
      <c r="M108">
        <v>28</v>
      </c>
      <c r="N108" t="s">
        <v>441</v>
      </c>
      <c r="O108" t="s">
        <v>420</v>
      </c>
      <c r="P108" t="s">
        <v>421</v>
      </c>
      <c r="Q108" t="s">
        <v>421</v>
      </c>
      <c r="R108" t="s">
        <v>421</v>
      </c>
      <c r="S108" t="s">
        <v>422</v>
      </c>
      <c r="T108" t="s">
        <v>442</v>
      </c>
      <c r="U108" t="s">
        <v>424</v>
      </c>
    </row>
    <row r="109" spans="1:21" x14ac:dyDescent="0.2">
      <c r="A109" t="s">
        <v>1063</v>
      </c>
      <c r="B109" t="s">
        <v>194</v>
      </c>
      <c r="C109" t="s">
        <v>411</v>
      </c>
      <c r="D109" t="s">
        <v>412</v>
      </c>
      <c r="E109" t="s">
        <v>1064</v>
      </c>
      <c r="F109" t="s">
        <v>1065</v>
      </c>
      <c r="G109" t="s">
        <v>1066</v>
      </c>
      <c r="H109" t="s">
        <v>1067</v>
      </c>
      <c r="I109" t="s">
        <v>1068</v>
      </c>
      <c r="J109" t="s">
        <v>417</v>
      </c>
      <c r="K109">
        <v>1729</v>
      </c>
      <c r="L109" t="s">
        <v>422</v>
      </c>
      <c r="M109">
        <v>27</v>
      </c>
      <c r="N109" t="s">
        <v>419</v>
      </c>
      <c r="O109" t="s">
        <v>420</v>
      </c>
      <c r="P109" t="s">
        <v>421</v>
      </c>
      <c r="Q109" t="s">
        <v>421</v>
      </c>
      <c r="R109" t="s">
        <v>421</v>
      </c>
      <c r="S109" t="s">
        <v>422</v>
      </c>
      <c r="T109" t="s">
        <v>442</v>
      </c>
      <c r="U109" t="s">
        <v>424</v>
      </c>
    </row>
    <row r="110" spans="1:21" x14ac:dyDescent="0.2">
      <c r="A110" t="s">
        <v>1069</v>
      </c>
      <c r="B110" t="s">
        <v>253</v>
      </c>
      <c r="C110" t="s">
        <v>411</v>
      </c>
      <c r="D110" t="s">
        <v>412</v>
      </c>
      <c r="E110" t="s">
        <v>1070</v>
      </c>
      <c r="F110" t="s">
        <v>1071</v>
      </c>
      <c r="G110" t="s">
        <v>1072</v>
      </c>
      <c r="H110" t="s">
        <v>1073</v>
      </c>
      <c r="I110" t="s">
        <v>1074</v>
      </c>
      <c r="J110" t="s">
        <v>417</v>
      </c>
      <c r="K110">
        <v>1334</v>
      </c>
      <c r="L110" t="s">
        <v>1075</v>
      </c>
      <c r="M110">
        <v>35</v>
      </c>
      <c r="N110" t="s">
        <v>441</v>
      </c>
      <c r="O110" t="s">
        <v>420</v>
      </c>
      <c r="P110" t="s">
        <v>421</v>
      </c>
      <c r="Q110" t="s">
        <v>421</v>
      </c>
      <c r="R110" t="s">
        <v>421</v>
      </c>
      <c r="S110" t="s">
        <v>422</v>
      </c>
      <c r="T110" t="s">
        <v>442</v>
      </c>
      <c r="U110" t="s">
        <v>424</v>
      </c>
    </row>
    <row r="111" spans="1:21" x14ac:dyDescent="0.2">
      <c r="A111" t="s">
        <v>1076</v>
      </c>
      <c r="B111" t="s">
        <v>332</v>
      </c>
      <c r="C111" t="s">
        <v>411</v>
      </c>
      <c r="D111" t="s">
        <v>412</v>
      </c>
      <c r="E111" t="s">
        <v>1077</v>
      </c>
      <c r="F111" t="s">
        <v>1078</v>
      </c>
      <c r="G111" t="s">
        <v>1079</v>
      </c>
      <c r="H111" t="s">
        <v>1080</v>
      </c>
      <c r="I111" t="s">
        <v>621</v>
      </c>
      <c r="J111" t="s">
        <v>417</v>
      </c>
      <c r="K111">
        <v>453</v>
      </c>
      <c r="L111" t="s">
        <v>422</v>
      </c>
      <c r="M111">
        <v>20</v>
      </c>
      <c r="N111" t="s">
        <v>419</v>
      </c>
      <c r="O111" t="s">
        <v>448</v>
      </c>
      <c r="P111" t="s">
        <v>421</v>
      </c>
      <c r="Q111" t="s">
        <v>421</v>
      </c>
      <c r="R111" t="s">
        <v>421</v>
      </c>
      <c r="S111" t="s">
        <v>422</v>
      </c>
      <c r="T111" t="s">
        <v>423</v>
      </c>
      <c r="U111" t="s">
        <v>708</v>
      </c>
    </row>
    <row r="112" spans="1:21" x14ac:dyDescent="0.2">
      <c r="A112" t="s">
        <v>1081</v>
      </c>
      <c r="B112" t="s">
        <v>255</v>
      </c>
      <c r="C112" t="s">
        <v>411</v>
      </c>
      <c r="D112" t="s">
        <v>412</v>
      </c>
      <c r="E112" t="s">
        <v>1082</v>
      </c>
      <c r="F112" t="s">
        <v>1083</v>
      </c>
      <c r="G112" t="s">
        <v>1084</v>
      </c>
      <c r="H112" t="s">
        <v>1085</v>
      </c>
      <c r="I112" t="s">
        <v>1086</v>
      </c>
      <c r="J112" t="s">
        <v>417</v>
      </c>
      <c r="K112">
        <v>1000</v>
      </c>
      <c r="L112" t="s">
        <v>422</v>
      </c>
      <c r="M112">
        <v>30</v>
      </c>
      <c r="N112" t="s">
        <v>441</v>
      </c>
      <c r="O112" t="s">
        <v>420</v>
      </c>
      <c r="P112" t="s">
        <v>421</v>
      </c>
      <c r="Q112" t="s">
        <v>421</v>
      </c>
      <c r="R112" t="s">
        <v>421</v>
      </c>
      <c r="S112" t="s">
        <v>422</v>
      </c>
      <c r="T112" t="s">
        <v>442</v>
      </c>
      <c r="U112" t="s">
        <v>424</v>
      </c>
    </row>
    <row r="113" spans="1:21" x14ac:dyDescent="0.2">
      <c r="A113" t="s">
        <v>1087</v>
      </c>
      <c r="B113" t="s">
        <v>275</v>
      </c>
      <c r="C113" t="s">
        <v>411</v>
      </c>
      <c r="D113" t="s">
        <v>412</v>
      </c>
      <c r="E113" t="s">
        <v>1088</v>
      </c>
      <c r="F113" t="s">
        <v>1089</v>
      </c>
      <c r="G113" t="s">
        <v>1090</v>
      </c>
      <c r="H113" t="s">
        <v>1091</v>
      </c>
      <c r="I113" t="s">
        <v>1092</v>
      </c>
      <c r="J113" t="s">
        <v>417</v>
      </c>
      <c r="K113">
        <v>115</v>
      </c>
      <c r="L113" t="s">
        <v>422</v>
      </c>
      <c r="M113">
        <v>25</v>
      </c>
      <c r="N113" t="s">
        <v>441</v>
      </c>
      <c r="O113" t="s">
        <v>420</v>
      </c>
      <c r="P113" t="s">
        <v>421</v>
      </c>
      <c r="Q113" t="s">
        <v>421</v>
      </c>
      <c r="R113" t="s">
        <v>421</v>
      </c>
      <c r="S113" t="s">
        <v>422</v>
      </c>
      <c r="T113" t="s">
        <v>442</v>
      </c>
      <c r="U113" t="s">
        <v>424</v>
      </c>
    </row>
    <row r="114" spans="1:21" x14ac:dyDescent="0.2">
      <c r="A114" t="s">
        <v>1093</v>
      </c>
      <c r="B114" t="s">
        <v>220</v>
      </c>
      <c r="C114" t="s">
        <v>411</v>
      </c>
      <c r="D114" t="s">
        <v>412</v>
      </c>
      <c r="E114" t="s">
        <v>1094</v>
      </c>
      <c r="F114" t="s">
        <v>1095</v>
      </c>
      <c r="G114" t="s">
        <v>1096</v>
      </c>
      <c r="H114" t="s">
        <v>1097</v>
      </c>
      <c r="I114" t="s">
        <v>1098</v>
      </c>
      <c r="J114" t="s">
        <v>417</v>
      </c>
      <c r="K114">
        <v>1031</v>
      </c>
      <c r="L114" t="s">
        <v>422</v>
      </c>
      <c r="M114">
        <v>25</v>
      </c>
      <c r="N114" t="s">
        <v>441</v>
      </c>
      <c r="O114" t="s">
        <v>420</v>
      </c>
      <c r="P114" t="s">
        <v>421</v>
      </c>
      <c r="Q114" t="s">
        <v>421</v>
      </c>
      <c r="R114" t="s">
        <v>421</v>
      </c>
      <c r="S114" t="s">
        <v>422</v>
      </c>
      <c r="T114" t="s">
        <v>442</v>
      </c>
      <c r="U114" t="s">
        <v>424</v>
      </c>
    </row>
    <row r="115" spans="1:21" x14ac:dyDescent="0.2">
      <c r="A115" t="s">
        <v>1099</v>
      </c>
      <c r="B115" t="s">
        <v>172</v>
      </c>
      <c r="C115" t="s">
        <v>411</v>
      </c>
      <c r="D115" t="s">
        <v>412</v>
      </c>
      <c r="E115" t="s">
        <v>1100</v>
      </c>
      <c r="F115" t="s">
        <v>1101</v>
      </c>
      <c r="G115" t="s">
        <v>1102</v>
      </c>
      <c r="H115" t="s">
        <v>1103</v>
      </c>
      <c r="I115" t="s">
        <v>1104</v>
      </c>
      <c r="J115" t="s">
        <v>417</v>
      </c>
      <c r="K115">
        <v>1904</v>
      </c>
      <c r="L115" t="s">
        <v>422</v>
      </c>
      <c r="M115">
        <v>33</v>
      </c>
      <c r="N115" t="s">
        <v>419</v>
      </c>
      <c r="O115" t="s">
        <v>420</v>
      </c>
      <c r="P115" t="s">
        <v>421</v>
      </c>
      <c r="Q115" t="s">
        <v>421</v>
      </c>
      <c r="R115" t="s">
        <v>421</v>
      </c>
      <c r="S115" t="s">
        <v>422</v>
      </c>
      <c r="T115" t="s">
        <v>435</v>
      </c>
      <c r="U115" t="s">
        <v>435</v>
      </c>
    </row>
    <row r="116" spans="1:21" x14ac:dyDescent="0.2">
      <c r="A116" t="s">
        <v>1105</v>
      </c>
      <c r="B116" t="s">
        <v>130</v>
      </c>
      <c r="C116" t="s">
        <v>411</v>
      </c>
      <c r="D116" t="s">
        <v>412</v>
      </c>
      <c r="E116" t="s">
        <v>1106</v>
      </c>
      <c r="F116" t="s">
        <v>1107</v>
      </c>
      <c r="G116" t="s">
        <v>1108</v>
      </c>
      <c r="H116" t="s">
        <v>1109</v>
      </c>
      <c r="I116" t="s">
        <v>1110</v>
      </c>
      <c r="J116" t="s">
        <v>417</v>
      </c>
      <c r="K116">
        <v>3191</v>
      </c>
      <c r="L116" t="s">
        <v>422</v>
      </c>
      <c r="M116">
        <v>23</v>
      </c>
      <c r="N116" t="s">
        <v>441</v>
      </c>
      <c r="O116" t="s">
        <v>420</v>
      </c>
      <c r="P116" t="s">
        <v>421</v>
      </c>
      <c r="Q116" t="s">
        <v>421</v>
      </c>
      <c r="R116" t="s">
        <v>421</v>
      </c>
      <c r="S116" t="s">
        <v>422</v>
      </c>
      <c r="T116" t="s">
        <v>423</v>
      </c>
      <c r="U116" t="s">
        <v>424</v>
      </c>
    </row>
    <row r="117" spans="1:21" x14ac:dyDescent="0.2">
      <c r="A117" t="s">
        <v>1111</v>
      </c>
      <c r="B117" t="s">
        <v>148</v>
      </c>
      <c r="C117" t="s">
        <v>411</v>
      </c>
      <c r="D117" t="s">
        <v>412</v>
      </c>
      <c r="E117" t="s">
        <v>1112</v>
      </c>
      <c r="F117" t="s">
        <v>1113</v>
      </c>
      <c r="G117" t="s">
        <v>1114</v>
      </c>
      <c r="H117" t="s">
        <v>1115</v>
      </c>
      <c r="I117" t="s">
        <v>1116</v>
      </c>
      <c r="J117" t="s">
        <v>417</v>
      </c>
      <c r="K117">
        <v>5146</v>
      </c>
      <c r="L117" t="s">
        <v>1117</v>
      </c>
      <c r="M117">
        <v>27</v>
      </c>
      <c r="N117" t="s">
        <v>441</v>
      </c>
      <c r="O117" t="s">
        <v>420</v>
      </c>
      <c r="P117" t="s">
        <v>421</v>
      </c>
      <c r="Q117" t="s">
        <v>421</v>
      </c>
      <c r="R117" t="s">
        <v>421</v>
      </c>
      <c r="S117" t="s">
        <v>422</v>
      </c>
      <c r="T117" t="s">
        <v>423</v>
      </c>
      <c r="U117" t="s">
        <v>424</v>
      </c>
    </row>
    <row r="118" spans="1:21" x14ac:dyDescent="0.2">
      <c r="A118" t="s">
        <v>1118</v>
      </c>
      <c r="B118" t="s">
        <v>358</v>
      </c>
      <c r="C118" t="s">
        <v>411</v>
      </c>
      <c r="D118" t="s">
        <v>412</v>
      </c>
      <c r="E118" t="s">
        <v>1119</v>
      </c>
      <c r="F118" t="s">
        <v>1120</v>
      </c>
      <c r="G118" t="s">
        <v>1121</v>
      </c>
      <c r="H118" t="s">
        <v>1122</v>
      </c>
      <c r="I118" t="s">
        <v>1123</v>
      </c>
      <c r="J118" t="s">
        <v>417</v>
      </c>
      <c r="K118">
        <v>201</v>
      </c>
      <c r="L118" t="s">
        <v>422</v>
      </c>
      <c r="M118">
        <v>35</v>
      </c>
      <c r="N118" t="s">
        <v>441</v>
      </c>
      <c r="O118" t="s">
        <v>420</v>
      </c>
      <c r="P118" t="s">
        <v>421</v>
      </c>
      <c r="Q118" t="s">
        <v>421</v>
      </c>
      <c r="R118" t="s">
        <v>421</v>
      </c>
      <c r="S118" t="s">
        <v>422</v>
      </c>
      <c r="T118" t="s">
        <v>442</v>
      </c>
      <c r="U118" t="s">
        <v>478</v>
      </c>
    </row>
    <row r="119" spans="1:21" x14ac:dyDescent="0.2">
      <c r="A119" t="s">
        <v>1124</v>
      </c>
      <c r="B119" t="s">
        <v>306</v>
      </c>
      <c r="C119" t="s">
        <v>411</v>
      </c>
      <c r="D119" t="s">
        <v>412</v>
      </c>
      <c r="E119" t="s">
        <v>1125</v>
      </c>
      <c r="F119" t="s">
        <v>1126</v>
      </c>
      <c r="G119" t="s">
        <v>1127</v>
      </c>
      <c r="H119" t="s">
        <v>1128</v>
      </c>
      <c r="I119" t="s">
        <v>1129</v>
      </c>
      <c r="J119" t="s">
        <v>417</v>
      </c>
      <c r="K119">
        <v>97</v>
      </c>
      <c r="L119" t="s">
        <v>422</v>
      </c>
      <c r="M119">
        <v>27</v>
      </c>
      <c r="N119" t="s">
        <v>441</v>
      </c>
      <c r="O119" t="s">
        <v>420</v>
      </c>
      <c r="P119" t="s">
        <v>421</v>
      </c>
      <c r="Q119" t="s">
        <v>421</v>
      </c>
      <c r="R119" t="s">
        <v>421</v>
      </c>
      <c r="S119" t="s">
        <v>422</v>
      </c>
      <c r="T119" t="s">
        <v>423</v>
      </c>
      <c r="U119" t="s">
        <v>424</v>
      </c>
    </row>
    <row r="120" spans="1:21" x14ac:dyDescent="0.2">
      <c r="A120" t="s">
        <v>1130</v>
      </c>
      <c r="B120" t="s">
        <v>271</v>
      </c>
      <c r="C120" t="s">
        <v>411</v>
      </c>
      <c r="D120" t="s">
        <v>412</v>
      </c>
      <c r="E120" t="s">
        <v>1131</v>
      </c>
      <c r="F120" t="s">
        <v>1132</v>
      </c>
      <c r="G120" t="s">
        <v>1133</v>
      </c>
      <c r="H120" t="s">
        <v>1134</v>
      </c>
      <c r="I120" t="s">
        <v>1135</v>
      </c>
      <c r="J120" t="s">
        <v>417</v>
      </c>
      <c r="K120">
        <v>318</v>
      </c>
      <c r="L120" t="s">
        <v>422</v>
      </c>
      <c r="M120">
        <v>33</v>
      </c>
      <c r="N120" t="s">
        <v>441</v>
      </c>
      <c r="O120" t="s">
        <v>420</v>
      </c>
      <c r="P120" t="s">
        <v>471</v>
      </c>
      <c r="Q120" t="s">
        <v>421</v>
      </c>
      <c r="R120" t="s">
        <v>471</v>
      </c>
      <c r="S120" t="s">
        <v>472</v>
      </c>
      <c r="T120" t="s">
        <v>442</v>
      </c>
      <c r="U120" t="s">
        <v>820</v>
      </c>
    </row>
    <row r="121" spans="1:21" x14ac:dyDescent="0.2">
      <c r="A121" t="s">
        <v>1136</v>
      </c>
      <c r="B121" t="s">
        <v>294</v>
      </c>
      <c r="C121" t="s">
        <v>411</v>
      </c>
      <c r="D121" t="s">
        <v>412</v>
      </c>
      <c r="E121" t="s">
        <v>1137</v>
      </c>
      <c r="F121" t="s">
        <v>1138</v>
      </c>
      <c r="G121" t="s">
        <v>1139</v>
      </c>
      <c r="H121" t="s">
        <v>1140</v>
      </c>
      <c r="I121" t="s">
        <v>1141</v>
      </c>
      <c r="J121" t="s">
        <v>417</v>
      </c>
      <c r="K121">
        <v>515</v>
      </c>
      <c r="L121" t="s">
        <v>422</v>
      </c>
      <c r="M121">
        <v>23</v>
      </c>
      <c r="N121" t="s">
        <v>419</v>
      </c>
      <c r="O121" t="s">
        <v>448</v>
      </c>
      <c r="P121" t="s">
        <v>421</v>
      </c>
      <c r="Q121" t="s">
        <v>421</v>
      </c>
      <c r="R121" t="s">
        <v>421</v>
      </c>
      <c r="S121" t="s">
        <v>422</v>
      </c>
      <c r="T121" t="s">
        <v>435</v>
      </c>
      <c r="U121" t="s">
        <v>435</v>
      </c>
    </row>
    <row r="122" spans="1:21" x14ac:dyDescent="0.2">
      <c r="A122" t="s">
        <v>1142</v>
      </c>
      <c r="B122" t="s">
        <v>261</v>
      </c>
      <c r="C122" t="s">
        <v>411</v>
      </c>
      <c r="D122" t="s">
        <v>412</v>
      </c>
      <c r="E122" t="s">
        <v>1143</v>
      </c>
      <c r="F122" t="s">
        <v>1144</v>
      </c>
      <c r="G122" t="s">
        <v>1145</v>
      </c>
      <c r="H122" t="s">
        <v>1146</v>
      </c>
      <c r="I122" t="s">
        <v>1147</v>
      </c>
      <c r="J122" t="s">
        <v>417</v>
      </c>
      <c r="K122">
        <v>760</v>
      </c>
      <c r="L122" t="s">
        <v>422</v>
      </c>
      <c r="M122">
        <v>33</v>
      </c>
      <c r="N122" t="s">
        <v>441</v>
      </c>
      <c r="O122" t="s">
        <v>420</v>
      </c>
      <c r="P122" t="s">
        <v>421</v>
      </c>
      <c r="Q122" t="s">
        <v>421</v>
      </c>
      <c r="R122" t="s">
        <v>421</v>
      </c>
      <c r="S122" t="s">
        <v>422</v>
      </c>
      <c r="T122" t="s">
        <v>442</v>
      </c>
      <c r="U122" t="s">
        <v>424</v>
      </c>
    </row>
    <row r="123" spans="1:21" x14ac:dyDescent="0.2">
      <c r="A123" t="s">
        <v>1148</v>
      </c>
      <c r="B123" t="s">
        <v>302</v>
      </c>
      <c r="C123" t="s">
        <v>411</v>
      </c>
      <c r="D123" t="s">
        <v>412</v>
      </c>
      <c r="E123" t="s">
        <v>1149</v>
      </c>
      <c r="F123" t="s">
        <v>1150</v>
      </c>
      <c r="G123" t="s">
        <v>1151</v>
      </c>
      <c r="H123" t="s">
        <v>1152</v>
      </c>
      <c r="I123" t="s">
        <v>560</v>
      </c>
      <c r="J123" t="s">
        <v>417</v>
      </c>
      <c r="K123">
        <v>57</v>
      </c>
      <c r="L123" t="s">
        <v>1153</v>
      </c>
      <c r="M123">
        <v>21</v>
      </c>
      <c r="N123" t="s">
        <v>441</v>
      </c>
      <c r="O123" t="s">
        <v>420</v>
      </c>
      <c r="P123" t="s">
        <v>421</v>
      </c>
      <c r="Q123" t="s">
        <v>421</v>
      </c>
      <c r="R123" t="s">
        <v>421</v>
      </c>
      <c r="S123" t="s">
        <v>422</v>
      </c>
      <c r="T123" t="s">
        <v>423</v>
      </c>
      <c r="U123" t="s">
        <v>478</v>
      </c>
    </row>
    <row r="124" spans="1:21" x14ac:dyDescent="0.2">
      <c r="A124" t="s">
        <v>1154</v>
      </c>
      <c r="B124" t="s">
        <v>243</v>
      </c>
      <c r="C124" t="s">
        <v>411</v>
      </c>
      <c r="D124" t="s">
        <v>412</v>
      </c>
      <c r="E124" t="s">
        <v>1155</v>
      </c>
      <c r="F124" t="s">
        <v>1156</v>
      </c>
      <c r="G124" t="s">
        <v>1157</v>
      </c>
      <c r="H124" t="s">
        <v>1158</v>
      </c>
      <c r="I124" t="s">
        <v>1159</v>
      </c>
      <c r="J124" t="s">
        <v>417</v>
      </c>
      <c r="K124">
        <v>452</v>
      </c>
      <c r="L124" t="s">
        <v>1062</v>
      </c>
      <c r="M124">
        <v>20</v>
      </c>
      <c r="N124" t="s">
        <v>441</v>
      </c>
      <c r="O124" t="s">
        <v>448</v>
      </c>
      <c r="P124" t="s">
        <v>1160</v>
      </c>
      <c r="Q124" t="s">
        <v>421</v>
      </c>
      <c r="R124" t="s">
        <v>1160</v>
      </c>
      <c r="S124" t="s">
        <v>1161</v>
      </c>
      <c r="T124" t="s">
        <v>442</v>
      </c>
      <c r="U124" t="s">
        <v>913</v>
      </c>
    </row>
    <row r="125" spans="1:21" x14ac:dyDescent="0.2">
      <c r="A125" t="s">
        <v>1162</v>
      </c>
      <c r="B125" t="s">
        <v>106</v>
      </c>
      <c r="C125" t="s">
        <v>411</v>
      </c>
      <c r="D125" t="s">
        <v>412</v>
      </c>
      <c r="E125" t="s">
        <v>1163</v>
      </c>
      <c r="F125" t="s">
        <v>1164</v>
      </c>
      <c r="G125" t="s">
        <v>1165</v>
      </c>
      <c r="H125" t="s">
        <v>1166</v>
      </c>
      <c r="I125" t="s">
        <v>1167</v>
      </c>
      <c r="J125" t="s">
        <v>417</v>
      </c>
      <c r="K125">
        <v>2730</v>
      </c>
      <c r="L125" t="s">
        <v>422</v>
      </c>
      <c r="M125">
        <v>30</v>
      </c>
      <c r="N125" t="s">
        <v>441</v>
      </c>
      <c r="O125" t="s">
        <v>420</v>
      </c>
      <c r="P125" t="s">
        <v>421</v>
      </c>
      <c r="Q125" t="s">
        <v>421</v>
      </c>
      <c r="R125" t="s">
        <v>421</v>
      </c>
      <c r="S125" t="s">
        <v>422</v>
      </c>
      <c r="T125" t="s">
        <v>442</v>
      </c>
      <c r="U125" t="s">
        <v>424</v>
      </c>
    </row>
    <row r="126" spans="1:21" x14ac:dyDescent="0.2">
      <c r="A126" t="s">
        <v>1168</v>
      </c>
      <c r="B126" t="s">
        <v>208</v>
      </c>
      <c r="C126" t="s">
        <v>411</v>
      </c>
      <c r="D126" t="s">
        <v>412</v>
      </c>
      <c r="E126" t="s">
        <v>1169</v>
      </c>
      <c r="F126" t="s">
        <v>1170</v>
      </c>
      <c r="G126" t="s">
        <v>1171</v>
      </c>
      <c r="H126" t="s">
        <v>1172</v>
      </c>
      <c r="I126" t="s">
        <v>1173</v>
      </c>
      <c r="J126" t="s">
        <v>417</v>
      </c>
      <c r="K126">
        <v>1115</v>
      </c>
      <c r="L126" t="s">
        <v>422</v>
      </c>
      <c r="M126">
        <v>34</v>
      </c>
      <c r="N126" t="s">
        <v>419</v>
      </c>
      <c r="O126" t="s">
        <v>420</v>
      </c>
      <c r="P126" t="s">
        <v>421</v>
      </c>
      <c r="Q126" t="s">
        <v>421</v>
      </c>
      <c r="R126" t="s">
        <v>421</v>
      </c>
      <c r="S126" t="s">
        <v>422</v>
      </c>
      <c r="T126" t="s">
        <v>442</v>
      </c>
      <c r="U126" t="s">
        <v>424</v>
      </c>
    </row>
    <row r="127" spans="1:21" x14ac:dyDescent="0.2">
      <c r="A127" t="s">
        <v>1174</v>
      </c>
      <c r="B127" t="s">
        <v>284</v>
      </c>
      <c r="C127" t="s">
        <v>411</v>
      </c>
      <c r="D127" t="s">
        <v>412</v>
      </c>
      <c r="E127" t="s">
        <v>1175</v>
      </c>
      <c r="F127" t="s">
        <v>1176</v>
      </c>
      <c r="G127" t="s">
        <v>1177</v>
      </c>
      <c r="H127" t="s">
        <v>1178</v>
      </c>
      <c r="I127" t="s">
        <v>1179</v>
      </c>
      <c r="J127" t="s">
        <v>417</v>
      </c>
      <c r="K127">
        <v>768</v>
      </c>
      <c r="L127" t="s">
        <v>422</v>
      </c>
      <c r="M127">
        <v>28</v>
      </c>
      <c r="N127" t="s">
        <v>419</v>
      </c>
      <c r="O127" t="s">
        <v>926</v>
      </c>
      <c r="P127" t="s">
        <v>421</v>
      </c>
      <c r="Q127" t="s">
        <v>421</v>
      </c>
      <c r="R127" t="s">
        <v>421</v>
      </c>
      <c r="S127" t="s">
        <v>422</v>
      </c>
      <c r="T127" t="s">
        <v>435</v>
      </c>
      <c r="U127" t="s">
        <v>424</v>
      </c>
    </row>
    <row r="128" spans="1:21" x14ac:dyDescent="0.2">
      <c r="A128" t="s">
        <v>1180</v>
      </c>
      <c r="B128" t="s">
        <v>146</v>
      </c>
      <c r="C128" t="s">
        <v>411</v>
      </c>
      <c r="D128" t="s">
        <v>412</v>
      </c>
      <c r="E128" t="s">
        <v>1181</v>
      </c>
      <c r="F128" t="s">
        <v>1182</v>
      </c>
      <c r="G128" t="s">
        <v>1183</v>
      </c>
      <c r="H128" t="s">
        <v>1184</v>
      </c>
      <c r="I128" t="s">
        <v>715</v>
      </c>
      <c r="J128" t="s">
        <v>417</v>
      </c>
      <c r="K128">
        <v>2971</v>
      </c>
      <c r="L128" t="s">
        <v>422</v>
      </c>
      <c r="M128">
        <v>35</v>
      </c>
      <c r="N128" t="s">
        <v>441</v>
      </c>
      <c r="O128" t="s">
        <v>420</v>
      </c>
      <c r="P128" t="s">
        <v>421</v>
      </c>
      <c r="Q128" t="s">
        <v>421</v>
      </c>
      <c r="R128" t="s">
        <v>421</v>
      </c>
      <c r="S128" t="s">
        <v>422</v>
      </c>
      <c r="T128" t="s">
        <v>442</v>
      </c>
      <c r="U128" t="s">
        <v>424</v>
      </c>
    </row>
    <row r="129" spans="1:21" x14ac:dyDescent="0.2">
      <c r="A129" t="s">
        <v>1185</v>
      </c>
      <c r="B129" t="s">
        <v>342</v>
      </c>
      <c r="C129" t="s">
        <v>411</v>
      </c>
      <c r="D129" t="s">
        <v>412</v>
      </c>
      <c r="E129" t="s">
        <v>1186</v>
      </c>
      <c r="F129" t="s">
        <v>1187</v>
      </c>
      <c r="G129" t="s">
        <v>1188</v>
      </c>
      <c r="H129" t="s">
        <v>1189</v>
      </c>
      <c r="I129" t="s">
        <v>1190</v>
      </c>
      <c r="J129" t="s">
        <v>417</v>
      </c>
      <c r="K129">
        <v>442</v>
      </c>
      <c r="L129" t="s">
        <v>422</v>
      </c>
      <c r="M129">
        <v>31</v>
      </c>
      <c r="N129" t="s">
        <v>441</v>
      </c>
      <c r="O129" t="s">
        <v>448</v>
      </c>
      <c r="P129" t="s">
        <v>421</v>
      </c>
      <c r="Q129" t="s">
        <v>421</v>
      </c>
      <c r="R129" t="s">
        <v>421</v>
      </c>
      <c r="S129" t="s">
        <v>422</v>
      </c>
      <c r="T129" t="s">
        <v>435</v>
      </c>
      <c r="U129" t="s">
        <v>478</v>
      </c>
    </row>
    <row r="130" spans="1:21" x14ac:dyDescent="0.2">
      <c r="A130" t="s">
        <v>1191</v>
      </c>
      <c r="B130" t="s">
        <v>232</v>
      </c>
      <c r="C130" t="s">
        <v>411</v>
      </c>
      <c r="D130" t="s">
        <v>412</v>
      </c>
      <c r="E130" t="s">
        <v>1192</v>
      </c>
      <c r="F130" t="s">
        <v>1193</v>
      </c>
      <c r="G130" t="s">
        <v>1194</v>
      </c>
      <c r="H130" t="s">
        <v>1195</v>
      </c>
      <c r="I130" t="s">
        <v>1196</v>
      </c>
      <c r="J130" t="s">
        <v>417</v>
      </c>
      <c r="K130">
        <v>533</v>
      </c>
      <c r="L130" t="s">
        <v>422</v>
      </c>
      <c r="M130">
        <v>31</v>
      </c>
      <c r="N130" t="s">
        <v>441</v>
      </c>
      <c r="O130" t="s">
        <v>420</v>
      </c>
      <c r="P130" t="s">
        <v>421</v>
      </c>
      <c r="Q130" t="s">
        <v>421</v>
      </c>
      <c r="R130" t="s">
        <v>421</v>
      </c>
      <c r="S130" t="s">
        <v>422</v>
      </c>
      <c r="T130" t="s">
        <v>442</v>
      </c>
      <c r="U130" t="s">
        <v>478</v>
      </c>
    </row>
    <row r="131" spans="1:21" x14ac:dyDescent="0.2">
      <c r="A131" t="s">
        <v>1197</v>
      </c>
      <c r="B131" t="s">
        <v>124</v>
      </c>
      <c r="C131" t="s">
        <v>411</v>
      </c>
      <c r="D131" t="s">
        <v>412</v>
      </c>
      <c r="E131" t="s">
        <v>1198</v>
      </c>
      <c r="F131" t="s">
        <v>1199</v>
      </c>
      <c r="G131" t="s">
        <v>1200</v>
      </c>
      <c r="H131" t="s">
        <v>1201</v>
      </c>
      <c r="I131" t="s">
        <v>1202</v>
      </c>
      <c r="J131" t="s">
        <v>417</v>
      </c>
      <c r="K131">
        <v>2141</v>
      </c>
      <c r="L131" t="s">
        <v>422</v>
      </c>
      <c r="M131">
        <v>28</v>
      </c>
      <c r="N131" t="s">
        <v>419</v>
      </c>
      <c r="O131" t="s">
        <v>420</v>
      </c>
      <c r="P131" t="s">
        <v>421</v>
      </c>
      <c r="Q131" t="s">
        <v>421</v>
      </c>
      <c r="R131" t="s">
        <v>421</v>
      </c>
      <c r="S131" t="s">
        <v>422</v>
      </c>
      <c r="T131" t="s">
        <v>435</v>
      </c>
      <c r="U131" t="s">
        <v>435</v>
      </c>
    </row>
    <row r="132" spans="1:21" x14ac:dyDescent="0.2">
      <c r="A132" t="s">
        <v>1203</v>
      </c>
      <c r="B132" t="s">
        <v>336</v>
      </c>
      <c r="C132" t="s">
        <v>411</v>
      </c>
      <c r="D132" t="s">
        <v>412</v>
      </c>
      <c r="E132" t="s">
        <v>1204</v>
      </c>
      <c r="F132" t="s">
        <v>1205</v>
      </c>
      <c r="G132" t="s">
        <v>1206</v>
      </c>
      <c r="H132" t="s">
        <v>1207</v>
      </c>
      <c r="I132" t="s">
        <v>1208</v>
      </c>
      <c r="J132" t="s">
        <v>417</v>
      </c>
      <c r="K132">
        <v>602</v>
      </c>
      <c r="L132" t="s">
        <v>422</v>
      </c>
      <c r="M132">
        <v>26</v>
      </c>
      <c r="N132" t="s">
        <v>419</v>
      </c>
      <c r="O132" t="s">
        <v>420</v>
      </c>
      <c r="P132" t="s">
        <v>421</v>
      </c>
      <c r="Q132" t="s">
        <v>421</v>
      </c>
      <c r="R132" t="s">
        <v>421</v>
      </c>
      <c r="S132" t="s">
        <v>422</v>
      </c>
      <c r="T132" t="s">
        <v>442</v>
      </c>
      <c r="U132" t="s">
        <v>478</v>
      </c>
    </row>
    <row r="133" spans="1:21" x14ac:dyDescent="0.2">
      <c r="A133" t="s">
        <v>1209</v>
      </c>
      <c r="B133" t="s">
        <v>184</v>
      </c>
      <c r="C133" t="s">
        <v>411</v>
      </c>
      <c r="D133" t="s">
        <v>412</v>
      </c>
      <c r="E133" t="s">
        <v>1210</v>
      </c>
      <c r="F133" t="s">
        <v>1211</v>
      </c>
      <c r="G133" t="s">
        <v>1212</v>
      </c>
      <c r="H133" t="s">
        <v>1213</v>
      </c>
      <c r="I133" t="s">
        <v>1214</v>
      </c>
      <c r="J133" t="s">
        <v>417</v>
      </c>
      <c r="K133">
        <v>1935</v>
      </c>
      <c r="L133" t="s">
        <v>1215</v>
      </c>
      <c r="M133">
        <v>35</v>
      </c>
      <c r="N133" t="s">
        <v>441</v>
      </c>
      <c r="O133" t="s">
        <v>540</v>
      </c>
      <c r="P133" t="s">
        <v>421</v>
      </c>
      <c r="Q133" t="s">
        <v>421</v>
      </c>
      <c r="R133" t="s">
        <v>421</v>
      </c>
      <c r="S133" t="s">
        <v>422</v>
      </c>
      <c r="T133" t="s">
        <v>435</v>
      </c>
      <c r="U133" t="s">
        <v>435</v>
      </c>
    </row>
    <row r="134" spans="1:21" x14ac:dyDescent="0.2">
      <c r="A134" t="s">
        <v>1216</v>
      </c>
      <c r="B134" t="s">
        <v>249</v>
      </c>
      <c r="C134" t="s">
        <v>411</v>
      </c>
      <c r="D134" t="s">
        <v>412</v>
      </c>
      <c r="E134" t="s">
        <v>1217</v>
      </c>
      <c r="F134" t="s">
        <v>1218</v>
      </c>
      <c r="G134" t="s">
        <v>1219</v>
      </c>
      <c r="H134" t="s">
        <v>1220</v>
      </c>
      <c r="I134" t="s">
        <v>1221</v>
      </c>
      <c r="J134" t="s">
        <v>417</v>
      </c>
      <c r="K134">
        <v>99</v>
      </c>
      <c r="L134" t="s">
        <v>1222</v>
      </c>
      <c r="M134">
        <v>34</v>
      </c>
      <c r="N134" t="s">
        <v>419</v>
      </c>
      <c r="O134" t="s">
        <v>420</v>
      </c>
      <c r="P134" t="s">
        <v>1223</v>
      </c>
      <c r="Q134" t="s">
        <v>421</v>
      </c>
      <c r="R134" t="s">
        <v>421</v>
      </c>
      <c r="S134" t="s">
        <v>422</v>
      </c>
      <c r="T134" t="s">
        <v>442</v>
      </c>
      <c r="U134" t="s">
        <v>424</v>
      </c>
    </row>
    <row r="135" spans="1:21" x14ac:dyDescent="0.2">
      <c r="A135" t="s">
        <v>1224</v>
      </c>
      <c r="B135" t="s">
        <v>198</v>
      </c>
      <c r="C135" t="s">
        <v>411</v>
      </c>
      <c r="D135" t="s">
        <v>412</v>
      </c>
      <c r="E135" t="s">
        <v>1225</v>
      </c>
      <c r="F135" t="s">
        <v>1226</v>
      </c>
      <c r="G135" t="s">
        <v>1227</v>
      </c>
      <c r="H135" t="s">
        <v>1228</v>
      </c>
      <c r="I135" t="s">
        <v>1229</v>
      </c>
      <c r="J135" t="s">
        <v>417</v>
      </c>
      <c r="K135">
        <v>2630</v>
      </c>
      <c r="L135" t="s">
        <v>422</v>
      </c>
      <c r="M135">
        <v>32</v>
      </c>
      <c r="N135" t="s">
        <v>419</v>
      </c>
      <c r="O135" t="s">
        <v>420</v>
      </c>
      <c r="P135" t="s">
        <v>421</v>
      </c>
      <c r="Q135" t="s">
        <v>421</v>
      </c>
      <c r="R135" t="s">
        <v>421</v>
      </c>
      <c r="S135" t="s">
        <v>422</v>
      </c>
      <c r="T135" t="s">
        <v>442</v>
      </c>
      <c r="U135" t="s">
        <v>913</v>
      </c>
    </row>
    <row r="136" spans="1:21" x14ac:dyDescent="0.2">
      <c r="A136" t="s">
        <v>1230</v>
      </c>
      <c r="B136" t="s">
        <v>178</v>
      </c>
      <c r="C136" t="s">
        <v>411</v>
      </c>
      <c r="D136" t="s">
        <v>412</v>
      </c>
      <c r="E136" t="s">
        <v>1231</v>
      </c>
      <c r="F136" t="s">
        <v>1232</v>
      </c>
      <c r="G136" t="s">
        <v>1233</v>
      </c>
      <c r="H136" t="s">
        <v>1234</v>
      </c>
      <c r="I136" t="s">
        <v>1235</v>
      </c>
      <c r="J136" t="s">
        <v>417</v>
      </c>
      <c r="K136">
        <v>2616</v>
      </c>
      <c r="L136" t="s">
        <v>422</v>
      </c>
      <c r="M136">
        <v>30</v>
      </c>
      <c r="N136" t="s">
        <v>441</v>
      </c>
      <c r="O136" t="s">
        <v>420</v>
      </c>
      <c r="P136" t="s">
        <v>421</v>
      </c>
      <c r="Q136" t="s">
        <v>421</v>
      </c>
      <c r="R136" t="s">
        <v>421</v>
      </c>
      <c r="S136" t="s">
        <v>422</v>
      </c>
      <c r="T136" t="s">
        <v>423</v>
      </c>
      <c r="U136" t="s">
        <v>424</v>
      </c>
    </row>
    <row r="137" spans="1:21" x14ac:dyDescent="0.2">
      <c r="A137" t="s">
        <v>1236</v>
      </c>
      <c r="B137" t="s">
        <v>344</v>
      </c>
      <c r="C137" t="s">
        <v>411</v>
      </c>
      <c r="D137" t="s">
        <v>412</v>
      </c>
      <c r="E137" t="s">
        <v>1237</v>
      </c>
      <c r="F137" t="s">
        <v>1238</v>
      </c>
      <c r="G137" t="s">
        <v>1239</v>
      </c>
      <c r="H137" t="s">
        <v>1240</v>
      </c>
      <c r="I137" t="s">
        <v>1241</v>
      </c>
      <c r="J137" t="s">
        <v>417</v>
      </c>
      <c r="K137">
        <v>234</v>
      </c>
      <c r="L137" t="s">
        <v>422</v>
      </c>
      <c r="M137">
        <v>19</v>
      </c>
      <c r="N137" t="s">
        <v>441</v>
      </c>
      <c r="O137" t="s">
        <v>420</v>
      </c>
      <c r="P137" t="s">
        <v>421</v>
      </c>
      <c r="Q137" t="s">
        <v>421</v>
      </c>
      <c r="R137" t="s">
        <v>421</v>
      </c>
      <c r="S137" t="s">
        <v>422</v>
      </c>
      <c r="T137" t="s">
        <v>423</v>
      </c>
      <c r="U137" t="s">
        <v>708</v>
      </c>
    </row>
    <row r="138" spans="1:21" x14ac:dyDescent="0.2">
      <c r="A138" t="s">
        <v>1242</v>
      </c>
      <c r="B138" t="s">
        <v>218</v>
      </c>
      <c r="C138" t="s">
        <v>411</v>
      </c>
      <c r="D138" t="s">
        <v>412</v>
      </c>
      <c r="E138" t="s">
        <v>1243</v>
      </c>
      <c r="F138" t="s">
        <v>1244</v>
      </c>
      <c r="G138" t="s">
        <v>1245</v>
      </c>
      <c r="H138" t="s">
        <v>1246</v>
      </c>
      <c r="I138" t="s">
        <v>1247</v>
      </c>
      <c r="J138" t="s">
        <v>417</v>
      </c>
      <c r="K138">
        <v>114</v>
      </c>
      <c r="L138" t="s">
        <v>422</v>
      </c>
      <c r="M138">
        <v>24</v>
      </c>
      <c r="N138" t="s">
        <v>419</v>
      </c>
      <c r="O138" t="s">
        <v>420</v>
      </c>
      <c r="P138" t="s">
        <v>421</v>
      </c>
      <c r="Q138" t="s">
        <v>421</v>
      </c>
      <c r="R138" t="s">
        <v>421</v>
      </c>
      <c r="S138" t="s">
        <v>422</v>
      </c>
      <c r="T138" t="s">
        <v>442</v>
      </c>
      <c r="U138" t="s">
        <v>820</v>
      </c>
    </row>
    <row r="139" spans="1:21" x14ac:dyDescent="0.2">
      <c r="A139" t="s">
        <v>1248</v>
      </c>
      <c r="B139" t="s">
        <v>196</v>
      </c>
      <c r="C139" t="s">
        <v>411</v>
      </c>
      <c r="D139" t="s">
        <v>412</v>
      </c>
      <c r="E139" t="s">
        <v>1249</v>
      </c>
      <c r="F139" t="s">
        <v>1250</v>
      </c>
      <c r="G139" t="s">
        <v>1251</v>
      </c>
      <c r="H139" t="s">
        <v>1252</v>
      </c>
      <c r="I139" t="s">
        <v>1208</v>
      </c>
      <c r="J139" t="s">
        <v>417</v>
      </c>
      <c r="K139">
        <v>1388</v>
      </c>
      <c r="L139" t="s">
        <v>422</v>
      </c>
      <c r="M139">
        <v>30</v>
      </c>
      <c r="N139" t="s">
        <v>419</v>
      </c>
      <c r="O139" t="s">
        <v>420</v>
      </c>
      <c r="P139" t="s">
        <v>421</v>
      </c>
      <c r="Q139" t="s">
        <v>421</v>
      </c>
      <c r="R139" t="s">
        <v>421</v>
      </c>
      <c r="S139" t="s">
        <v>422</v>
      </c>
      <c r="T139" t="s">
        <v>442</v>
      </c>
      <c r="U139" t="s">
        <v>435</v>
      </c>
    </row>
    <row r="140" spans="1:21" x14ac:dyDescent="0.2">
      <c r="A140" t="s">
        <v>1253</v>
      </c>
      <c r="B140" t="s">
        <v>214</v>
      </c>
      <c r="C140" t="s">
        <v>411</v>
      </c>
      <c r="D140" t="s">
        <v>412</v>
      </c>
      <c r="E140" t="s">
        <v>1254</v>
      </c>
      <c r="F140" t="s">
        <v>1255</v>
      </c>
      <c r="G140" t="s">
        <v>1256</v>
      </c>
      <c r="H140" t="s">
        <v>1257</v>
      </c>
      <c r="I140" t="s">
        <v>1258</v>
      </c>
      <c r="J140" t="s">
        <v>417</v>
      </c>
      <c r="K140">
        <v>910</v>
      </c>
      <c r="L140" t="s">
        <v>1259</v>
      </c>
      <c r="M140">
        <v>27</v>
      </c>
      <c r="N140" t="s">
        <v>419</v>
      </c>
      <c r="O140" t="s">
        <v>420</v>
      </c>
      <c r="P140" t="s">
        <v>1260</v>
      </c>
      <c r="Q140" t="s">
        <v>421</v>
      </c>
      <c r="R140" t="s">
        <v>421</v>
      </c>
      <c r="S140" t="s">
        <v>422</v>
      </c>
      <c r="T140" t="s">
        <v>442</v>
      </c>
      <c r="U140" t="s">
        <v>424</v>
      </c>
    </row>
    <row r="141" spans="1:21" x14ac:dyDescent="0.2">
      <c r="A141" t="s">
        <v>1261</v>
      </c>
      <c r="B141" t="s">
        <v>308</v>
      </c>
      <c r="C141" t="s">
        <v>411</v>
      </c>
      <c r="D141" t="s">
        <v>412</v>
      </c>
      <c r="E141" t="s">
        <v>1262</v>
      </c>
      <c r="F141" t="s">
        <v>1263</v>
      </c>
      <c r="G141" t="s">
        <v>1264</v>
      </c>
      <c r="H141" t="s">
        <v>1265</v>
      </c>
      <c r="I141" t="s">
        <v>745</v>
      </c>
      <c r="J141" t="s">
        <v>417</v>
      </c>
      <c r="K141">
        <v>554</v>
      </c>
      <c r="L141" t="s">
        <v>422</v>
      </c>
      <c r="M141">
        <v>28</v>
      </c>
      <c r="N141" t="s">
        <v>441</v>
      </c>
      <c r="O141" t="s">
        <v>420</v>
      </c>
      <c r="P141" t="s">
        <v>421</v>
      </c>
      <c r="Q141" t="s">
        <v>421</v>
      </c>
      <c r="R141" t="s">
        <v>421</v>
      </c>
      <c r="S141" t="s">
        <v>422</v>
      </c>
      <c r="T141" t="s">
        <v>442</v>
      </c>
      <c r="U141" t="s">
        <v>424</v>
      </c>
    </row>
    <row r="142" spans="1:21" x14ac:dyDescent="0.2">
      <c r="A142" t="s">
        <v>1266</v>
      </c>
      <c r="B142" t="s">
        <v>346</v>
      </c>
      <c r="C142" t="s">
        <v>411</v>
      </c>
      <c r="D142" t="s">
        <v>412</v>
      </c>
      <c r="E142" t="s">
        <v>1267</v>
      </c>
      <c r="F142" t="s">
        <v>1268</v>
      </c>
      <c r="G142" t="s">
        <v>1269</v>
      </c>
      <c r="H142" t="s">
        <v>1270</v>
      </c>
      <c r="I142" t="s">
        <v>1271</v>
      </c>
      <c r="J142" t="s">
        <v>417</v>
      </c>
      <c r="K142">
        <v>412</v>
      </c>
      <c r="L142" t="s">
        <v>422</v>
      </c>
      <c r="M142">
        <v>27</v>
      </c>
      <c r="N142" t="s">
        <v>441</v>
      </c>
      <c r="O142" t="s">
        <v>420</v>
      </c>
      <c r="P142" t="s">
        <v>421</v>
      </c>
      <c r="Q142" t="s">
        <v>421</v>
      </c>
      <c r="R142" t="s">
        <v>421</v>
      </c>
      <c r="S142" t="s">
        <v>422</v>
      </c>
      <c r="T142" t="s">
        <v>423</v>
      </c>
      <c r="U142" t="s">
        <v>424</v>
      </c>
    </row>
    <row r="143" spans="1:21" x14ac:dyDescent="0.2">
      <c r="A143" t="s">
        <v>1272</v>
      </c>
      <c r="B143" t="s">
        <v>237</v>
      </c>
      <c r="C143" t="s">
        <v>411</v>
      </c>
      <c r="D143" t="s">
        <v>412</v>
      </c>
      <c r="E143" t="s">
        <v>1273</v>
      </c>
      <c r="F143" t="s">
        <v>1274</v>
      </c>
      <c r="G143" t="s">
        <v>1275</v>
      </c>
      <c r="H143" t="s">
        <v>1276</v>
      </c>
      <c r="I143" t="s">
        <v>1277</v>
      </c>
      <c r="J143" t="s">
        <v>417</v>
      </c>
      <c r="K143">
        <v>688</v>
      </c>
      <c r="L143" t="s">
        <v>422</v>
      </c>
      <c r="M143">
        <v>30</v>
      </c>
      <c r="N143" t="s">
        <v>441</v>
      </c>
      <c r="O143" t="s">
        <v>420</v>
      </c>
      <c r="P143" t="s">
        <v>421</v>
      </c>
      <c r="Q143" t="s">
        <v>421</v>
      </c>
      <c r="R143" t="s">
        <v>421</v>
      </c>
      <c r="S143" t="s">
        <v>422</v>
      </c>
      <c r="T143" t="s">
        <v>442</v>
      </c>
      <c r="U143" t="s">
        <v>424</v>
      </c>
    </row>
    <row r="144" spans="1:21" x14ac:dyDescent="0.2">
      <c r="A144" t="s">
        <v>1278</v>
      </c>
      <c r="B144" t="s">
        <v>324</v>
      </c>
      <c r="C144" t="s">
        <v>411</v>
      </c>
      <c r="D144" t="s">
        <v>412</v>
      </c>
      <c r="E144" t="s">
        <v>1279</v>
      </c>
      <c r="F144" t="s">
        <v>1280</v>
      </c>
      <c r="G144" t="s">
        <v>1281</v>
      </c>
      <c r="H144" t="s">
        <v>1282</v>
      </c>
      <c r="I144" t="s">
        <v>1283</v>
      </c>
      <c r="J144" t="s">
        <v>417</v>
      </c>
      <c r="K144">
        <v>76</v>
      </c>
      <c r="L144" t="s">
        <v>422</v>
      </c>
      <c r="M144">
        <v>35</v>
      </c>
      <c r="N144" t="s">
        <v>441</v>
      </c>
      <c r="O144" t="s">
        <v>420</v>
      </c>
      <c r="P144" t="s">
        <v>421</v>
      </c>
      <c r="Q144" t="s">
        <v>421</v>
      </c>
      <c r="R144" t="s">
        <v>421</v>
      </c>
      <c r="S144" t="s">
        <v>422</v>
      </c>
      <c r="T144" t="s">
        <v>442</v>
      </c>
      <c r="U144" t="s">
        <v>424</v>
      </c>
    </row>
    <row r="145" spans="1:21" x14ac:dyDescent="0.2">
      <c r="A145" t="s">
        <v>1284</v>
      </c>
      <c r="B145" t="s">
        <v>118</v>
      </c>
      <c r="C145" t="s">
        <v>411</v>
      </c>
      <c r="D145" t="s">
        <v>412</v>
      </c>
      <c r="E145" t="s">
        <v>1285</v>
      </c>
      <c r="F145" t="s">
        <v>1286</v>
      </c>
      <c r="G145" t="s">
        <v>1287</v>
      </c>
      <c r="H145" t="s">
        <v>1288</v>
      </c>
      <c r="I145" t="s">
        <v>1289</v>
      </c>
      <c r="J145" t="s">
        <v>417</v>
      </c>
      <c r="K145">
        <v>682</v>
      </c>
      <c r="L145" t="s">
        <v>422</v>
      </c>
      <c r="M145">
        <v>34</v>
      </c>
      <c r="N145" t="s">
        <v>419</v>
      </c>
      <c r="O145" t="s">
        <v>420</v>
      </c>
      <c r="P145" t="s">
        <v>421</v>
      </c>
      <c r="Q145" t="s">
        <v>421</v>
      </c>
      <c r="R145" t="s">
        <v>421</v>
      </c>
      <c r="S145" t="s">
        <v>422</v>
      </c>
      <c r="T145" t="s">
        <v>442</v>
      </c>
      <c r="U145" t="s">
        <v>424</v>
      </c>
    </row>
    <row r="146" spans="1:21" x14ac:dyDescent="0.2">
      <c r="A146" t="s">
        <v>1290</v>
      </c>
      <c r="B146" t="s">
        <v>122</v>
      </c>
      <c r="C146" t="s">
        <v>411</v>
      </c>
      <c r="D146" t="s">
        <v>412</v>
      </c>
      <c r="E146" t="s">
        <v>1291</v>
      </c>
      <c r="F146" t="s">
        <v>1292</v>
      </c>
      <c r="G146" t="s">
        <v>1293</v>
      </c>
      <c r="H146" t="s">
        <v>1294</v>
      </c>
      <c r="I146" t="s">
        <v>1295</v>
      </c>
      <c r="J146" t="s">
        <v>417</v>
      </c>
      <c r="K146">
        <v>501</v>
      </c>
      <c r="L146" t="s">
        <v>422</v>
      </c>
      <c r="M146">
        <v>25</v>
      </c>
      <c r="N146" t="s">
        <v>441</v>
      </c>
      <c r="O146" t="s">
        <v>420</v>
      </c>
      <c r="P146" t="s">
        <v>421</v>
      </c>
      <c r="Q146" t="s">
        <v>421</v>
      </c>
      <c r="R146" t="s">
        <v>421</v>
      </c>
      <c r="S146" t="s">
        <v>422</v>
      </c>
      <c r="T146" t="s">
        <v>442</v>
      </c>
      <c r="U146" t="s">
        <v>424</v>
      </c>
    </row>
    <row r="147" spans="1:21" x14ac:dyDescent="0.2">
      <c r="A147" t="s">
        <v>1296</v>
      </c>
      <c r="B147" t="s">
        <v>160</v>
      </c>
      <c r="C147" t="s">
        <v>411</v>
      </c>
      <c r="D147" t="s">
        <v>412</v>
      </c>
      <c r="E147" t="s">
        <v>1297</v>
      </c>
      <c r="F147" t="s">
        <v>1298</v>
      </c>
      <c r="G147" t="s">
        <v>1299</v>
      </c>
      <c r="H147" t="s">
        <v>1300</v>
      </c>
      <c r="I147" t="s">
        <v>1301</v>
      </c>
      <c r="J147" t="s">
        <v>417</v>
      </c>
      <c r="K147">
        <v>452</v>
      </c>
      <c r="L147" t="s">
        <v>422</v>
      </c>
      <c r="M147">
        <v>28</v>
      </c>
      <c r="N147" t="s">
        <v>419</v>
      </c>
      <c r="O147" t="s">
        <v>420</v>
      </c>
      <c r="P147" t="s">
        <v>421</v>
      </c>
      <c r="Q147" t="s">
        <v>421</v>
      </c>
      <c r="R147" t="s">
        <v>421</v>
      </c>
      <c r="S147" t="s">
        <v>422</v>
      </c>
      <c r="T147" t="s">
        <v>423</v>
      </c>
      <c r="U147" t="s">
        <v>820</v>
      </c>
    </row>
    <row r="148" spans="1:21" x14ac:dyDescent="0.2">
      <c r="A148" t="s">
        <v>1302</v>
      </c>
      <c r="B148" t="s">
        <v>352</v>
      </c>
      <c r="C148" t="s">
        <v>411</v>
      </c>
      <c r="D148" t="s">
        <v>412</v>
      </c>
      <c r="E148" t="s">
        <v>1303</v>
      </c>
      <c r="F148" t="s">
        <v>1304</v>
      </c>
      <c r="G148" t="s">
        <v>1305</v>
      </c>
      <c r="H148" t="s">
        <v>1306</v>
      </c>
      <c r="I148" t="s">
        <v>919</v>
      </c>
      <c r="J148" t="s">
        <v>417</v>
      </c>
      <c r="K148">
        <v>579</v>
      </c>
      <c r="L148" t="s">
        <v>422</v>
      </c>
      <c r="M148">
        <v>32</v>
      </c>
      <c r="N148" t="s">
        <v>441</v>
      </c>
      <c r="O148" t="s">
        <v>420</v>
      </c>
      <c r="P148" t="s">
        <v>1307</v>
      </c>
      <c r="Q148" t="s">
        <v>421</v>
      </c>
      <c r="R148" t="s">
        <v>421</v>
      </c>
      <c r="S148" t="s">
        <v>422</v>
      </c>
      <c r="T148" t="s">
        <v>435</v>
      </c>
      <c r="U148" t="s">
        <v>424</v>
      </c>
    </row>
    <row r="149" spans="1:21" x14ac:dyDescent="0.2">
      <c r="A149" t="s">
        <v>1308</v>
      </c>
      <c r="B149" t="s">
        <v>318</v>
      </c>
      <c r="C149" t="s">
        <v>411</v>
      </c>
      <c r="D149" t="s">
        <v>412</v>
      </c>
      <c r="E149" t="s">
        <v>1309</v>
      </c>
      <c r="F149" t="s">
        <v>1310</v>
      </c>
      <c r="G149" t="s">
        <v>1311</v>
      </c>
      <c r="H149" t="s">
        <v>1312</v>
      </c>
      <c r="I149" t="s">
        <v>1196</v>
      </c>
      <c r="J149" t="s">
        <v>417</v>
      </c>
      <c r="K149">
        <v>73</v>
      </c>
      <c r="L149" t="s">
        <v>1313</v>
      </c>
      <c r="M149">
        <v>23</v>
      </c>
      <c r="N149" t="s">
        <v>441</v>
      </c>
      <c r="O149" t="s">
        <v>420</v>
      </c>
      <c r="P149" t="s">
        <v>421</v>
      </c>
      <c r="Q149" t="s">
        <v>421</v>
      </c>
      <c r="R149" t="s">
        <v>421</v>
      </c>
      <c r="S149" t="s">
        <v>422</v>
      </c>
      <c r="T149" t="s">
        <v>423</v>
      </c>
      <c r="U149" t="s">
        <v>1314</v>
      </c>
    </row>
    <row r="150" spans="1:21" x14ac:dyDescent="0.2">
      <c r="A150" t="s">
        <v>1315</v>
      </c>
      <c r="B150" t="s">
        <v>235</v>
      </c>
      <c r="C150" t="s">
        <v>411</v>
      </c>
      <c r="D150" t="s">
        <v>412</v>
      </c>
      <c r="E150" t="s">
        <v>1316</v>
      </c>
      <c r="F150" t="s">
        <v>1317</v>
      </c>
      <c r="G150" t="s">
        <v>1318</v>
      </c>
      <c r="H150" t="s">
        <v>1319</v>
      </c>
      <c r="I150" t="s">
        <v>1283</v>
      </c>
      <c r="J150" t="s">
        <v>417</v>
      </c>
      <c r="K150">
        <v>237</v>
      </c>
      <c r="L150" t="s">
        <v>1320</v>
      </c>
      <c r="M150">
        <v>31</v>
      </c>
      <c r="N150" t="s">
        <v>419</v>
      </c>
      <c r="O150" t="s">
        <v>420</v>
      </c>
      <c r="P150" t="s">
        <v>421</v>
      </c>
      <c r="Q150" t="s">
        <v>421</v>
      </c>
      <c r="R150" t="s">
        <v>421</v>
      </c>
      <c r="S150" t="s">
        <v>422</v>
      </c>
      <c r="T150" t="s">
        <v>442</v>
      </c>
      <c r="U150" t="s">
        <v>424</v>
      </c>
    </row>
    <row r="151" spans="1:21" x14ac:dyDescent="0.2">
      <c r="A151" t="s">
        <v>1321</v>
      </c>
      <c r="B151" s="7" t="s">
        <v>212</v>
      </c>
      <c r="C151" t="s">
        <v>411</v>
      </c>
      <c r="D151" t="s">
        <v>412</v>
      </c>
      <c r="E151" t="s">
        <v>1322</v>
      </c>
      <c r="F151" t="s">
        <v>1323</v>
      </c>
      <c r="G151" t="s">
        <v>1324</v>
      </c>
      <c r="H151" t="s">
        <v>1325</v>
      </c>
      <c r="I151" t="s">
        <v>1326</v>
      </c>
      <c r="J151" t="s">
        <v>417</v>
      </c>
      <c r="K151">
        <v>2500</v>
      </c>
      <c r="L151" t="s">
        <v>422</v>
      </c>
      <c r="M151">
        <v>33</v>
      </c>
      <c r="N151" t="s">
        <v>419</v>
      </c>
      <c r="O151" t="s">
        <v>448</v>
      </c>
      <c r="P151" t="s">
        <v>421</v>
      </c>
      <c r="Q151" t="s">
        <v>421</v>
      </c>
      <c r="R151" t="s">
        <v>421</v>
      </c>
      <c r="S151" t="s">
        <v>422</v>
      </c>
      <c r="T151" t="s">
        <v>442</v>
      </c>
      <c r="U151" t="s">
        <v>424</v>
      </c>
    </row>
    <row r="152" spans="1:21" x14ac:dyDescent="0.2">
      <c r="A152" t="s">
        <v>1327</v>
      </c>
      <c r="B152" t="s">
        <v>150</v>
      </c>
      <c r="C152" t="s">
        <v>411</v>
      </c>
      <c r="D152" t="s">
        <v>412</v>
      </c>
      <c r="E152" t="s">
        <v>1328</v>
      </c>
      <c r="F152" t="s">
        <v>1329</v>
      </c>
      <c r="G152" t="s">
        <v>1330</v>
      </c>
      <c r="H152" t="s">
        <v>1331</v>
      </c>
      <c r="I152" t="s">
        <v>1110</v>
      </c>
      <c r="J152" t="s">
        <v>417</v>
      </c>
      <c r="K152">
        <v>1092</v>
      </c>
      <c r="L152" t="s">
        <v>422</v>
      </c>
      <c r="M152">
        <v>21</v>
      </c>
      <c r="N152" t="s">
        <v>419</v>
      </c>
      <c r="O152" t="s">
        <v>420</v>
      </c>
      <c r="P152" t="s">
        <v>421</v>
      </c>
      <c r="Q152" t="s">
        <v>421</v>
      </c>
      <c r="R152" t="s">
        <v>421</v>
      </c>
      <c r="S152" t="s">
        <v>422</v>
      </c>
      <c r="T152" t="s">
        <v>423</v>
      </c>
      <c r="U152" t="s">
        <v>435</v>
      </c>
    </row>
    <row r="153" spans="1:21" x14ac:dyDescent="0.2">
      <c r="A153" t="s">
        <v>1332</v>
      </c>
      <c r="B153" t="s">
        <v>140</v>
      </c>
      <c r="C153" t="s">
        <v>411</v>
      </c>
      <c r="D153" t="s">
        <v>412</v>
      </c>
      <c r="E153" t="s">
        <v>1333</v>
      </c>
      <c r="F153" t="s">
        <v>1334</v>
      </c>
      <c r="G153" t="s">
        <v>1335</v>
      </c>
      <c r="H153" t="s">
        <v>1336</v>
      </c>
      <c r="I153" t="s">
        <v>1337</v>
      </c>
      <c r="J153" t="s">
        <v>417</v>
      </c>
      <c r="K153">
        <v>1672</v>
      </c>
      <c r="L153" t="s">
        <v>422</v>
      </c>
      <c r="M153">
        <v>31</v>
      </c>
      <c r="N153" t="s">
        <v>441</v>
      </c>
      <c r="O153" t="s">
        <v>420</v>
      </c>
      <c r="P153" t="s">
        <v>421</v>
      </c>
      <c r="Q153" t="s">
        <v>421</v>
      </c>
      <c r="R153" t="s">
        <v>421</v>
      </c>
      <c r="S153" t="s">
        <v>422</v>
      </c>
      <c r="T153" t="s">
        <v>442</v>
      </c>
      <c r="U153" t="s">
        <v>424</v>
      </c>
    </row>
    <row r="154" spans="1:21" x14ac:dyDescent="0.2">
      <c r="A154" t="s">
        <v>1450</v>
      </c>
      <c r="B154" t="s">
        <v>1374</v>
      </c>
      <c r="C154" t="s">
        <v>411</v>
      </c>
      <c r="D154" t="s">
        <v>412</v>
      </c>
      <c r="E154" t="s">
        <v>1451</v>
      </c>
      <c r="F154" t="s">
        <v>1452</v>
      </c>
      <c r="G154" t="s">
        <v>1453</v>
      </c>
      <c r="H154" t="s">
        <v>1454</v>
      </c>
      <c r="I154" t="s">
        <v>1455</v>
      </c>
      <c r="J154" t="s">
        <v>417</v>
      </c>
      <c r="K154">
        <v>908</v>
      </c>
      <c r="L154" t="s">
        <v>422</v>
      </c>
      <c r="M154">
        <v>30</v>
      </c>
      <c r="N154" t="s">
        <v>419</v>
      </c>
      <c r="O154" t="s">
        <v>420</v>
      </c>
      <c r="P154" t="s">
        <v>421</v>
      </c>
      <c r="Q154" t="s">
        <v>421</v>
      </c>
      <c r="R154" t="s">
        <v>421</v>
      </c>
      <c r="S154" t="s">
        <v>422</v>
      </c>
      <c r="T154" t="s">
        <v>442</v>
      </c>
      <c r="U154" t="s">
        <v>1314</v>
      </c>
    </row>
    <row r="155" spans="1:21" x14ac:dyDescent="0.2">
      <c r="A155" t="s">
        <v>1456</v>
      </c>
      <c r="B155" t="s">
        <v>1407</v>
      </c>
      <c r="C155" t="s">
        <v>411</v>
      </c>
      <c r="D155" t="s">
        <v>412</v>
      </c>
      <c r="E155" t="s">
        <v>1457</v>
      </c>
      <c r="F155" t="s">
        <v>1458</v>
      </c>
      <c r="G155" t="s">
        <v>1459</v>
      </c>
      <c r="H155" t="s">
        <v>1460</v>
      </c>
      <c r="I155" t="s">
        <v>1461</v>
      </c>
      <c r="J155" t="s">
        <v>417</v>
      </c>
      <c r="K155">
        <v>2014</v>
      </c>
      <c r="L155" t="s">
        <v>422</v>
      </c>
      <c r="M155">
        <v>28</v>
      </c>
      <c r="N155" t="s">
        <v>441</v>
      </c>
      <c r="O155" t="s">
        <v>420</v>
      </c>
      <c r="P155" t="s">
        <v>421</v>
      </c>
      <c r="Q155" t="s">
        <v>421</v>
      </c>
      <c r="R155" t="s">
        <v>421</v>
      </c>
      <c r="S155" t="s">
        <v>422</v>
      </c>
      <c r="T155" t="s">
        <v>423</v>
      </c>
      <c r="U155" t="s">
        <v>424</v>
      </c>
    </row>
    <row r="156" spans="1:21" x14ac:dyDescent="0.2">
      <c r="A156" t="s">
        <v>1462</v>
      </c>
      <c r="B156" t="s">
        <v>1411</v>
      </c>
      <c r="C156" t="s">
        <v>411</v>
      </c>
      <c r="D156" t="s">
        <v>412</v>
      </c>
      <c r="E156" t="s">
        <v>1463</v>
      </c>
      <c r="F156" t="s">
        <v>1464</v>
      </c>
      <c r="G156" t="s">
        <v>1465</v>
      </c>
      <c r="H156" t="s">
        <v>1466</v>
      </c>
      <c r="I156" t="s">
        <v>1467</v>
      </c>
      <c r="J156" t="s">
        <v>417</v>
      </c>
      <c r="K156">
        <v>2428</v>
      </c>
      <c r="L156" t="s">
        <v>422</v>
      </c>
      <c r="M156">
        <v>35</v>
      </c>
      <c r="N156" t="s">
        <v>419</v>
      </c>
      <c r="O156" t="s">
        <v>420</v>
      </c>
      <c r="P156" t="s">
        <v>421</v>
      </c>
      <c r="Q156" t="s">
        <v>421</v>
      </c>
      <c r="R156" t="s">
        <v>421</v>
      </c>
      <c r="S156" t="s">
        <v>422</v>
      </c>
      <c r="T156" t="s">
        <v>442</v>
      </c>
      <c r="U156" t="s">
        <v>424</v>
      </c>
    </row>
    <row r="157" spans="1:21" x14ac:dyDescent="0.2">
      <c r="A157" t="s">
        <v>1468</v>
      </c>
      <c r="B157" t="s">
        <v>1380</v>
      </c>
      <c r="C157" t="s">
        <v>411</v>
      </c>
      <c r="D157" t="s">
        <v>412</v>
      </c>
      <c r="E157" t="s">
        <v>1469</v>
      </c>
      <c r="F157" t="s">
        <v>1470</v>
      </c>
      <c r="G157" t="s">
        <v>1471</v>
      </c>
      <c r="H157" t="s">
        <v>1472</v>
      </c>
      <c r="I157" t="s">
        <v>1473</v>
      </c>
      <c r="J157" t="s">
        <v>417</v>
      </c>
      <c r="K157">
        <v>2525</v>
      </c>
      <c r="L157" t="s">
        <v>422</v>
      </c>
      <c r="M157">
        <v>30</v>
      </c>
      <c r="N157" t="s">
        <v>419</v>
      </c>
      <c r="O157" t="s">
        <v>420</v>
      </c>
      <c r="P157" t="s">
        <v>421</v>
      </c>
      <c r="Q157" t="s">
        <v>421</v>
      </c>
      <c r="R157" t="s">
        <v>421</v>
      </c>
      <c r="S157" t="s">
        <v>422</v>
      </c>
      <c r="T157" t="s">
        <v>442</v>
      </c>
      <c r="U157" t="s">
        <v>424</v>
      </c>
    </row>
    <row r="158" spans="1:21" x14ac:dyDescent="0.2">
      <c r="A158" t="s">
        <v>1474</v>
      </c>
      <c r="B158" t="s">
        <v>1409</v>
      </c>
      <c r="C158" t="s">
        <v>411</v>
      </c>
      <c r="D158" t="s">
        <v>412</v>
      </c>
      <c r="E158" t="s">
        <v>1475</v>
      </c>
      <c r="F158" t="s">
        <v>1476</v>
      </c>
      <c r="G158" t="s">
        <v>1477</v>
      </c>
      <c r="H158" t="s">
        <v>1478</v>
      </c>
      <c r="I158" t="s">
        <v>1479</v>
      </c>
      <c r="J158" t="s">
        <v>417</v>
      </c>
      <c r="K158">
        <v>1852</v>
      </c>
      <c r="L158" t="s">
        <v>422</v>
      </c>
      <c r="M158">
        <v>28</v>
      </c>
      <c r="N158" t="s">
        <v>419</v>
      </c>
      <c r="O158" t="s">
        <v>420</v>
      </c>
      <c r="P158" t="s">
        <v>421</v>
      </c>
      <c r="Q158" t="s">
        <v>421</v>
      </c>
      <c r="R158" t="s">
        <v>421</v>
      </c>
      <c r="S158" t="s">
        <v>422</v>
      </c>
      <c r="T158" t="s">
        <v>442</v>
      </c>
      <c r="U158" t="s">
        <v>708</v>
      </c>
    </row>
    <row r="159" spans="1:21" x14ac:dyDescent="0.2">
      <c r="A159" t="s">
        <v>1480</v>
      </c>
      <c r="B159" t="s">
        <v>1398</v>
      </c>
      <c r="C159" t="s">
        <v>411</v>
      </c>
      <c r="D159" t="s">
        <v>412</v>
      </c>
      <c r="E159" t="s">
        <v>1481</v>
      </c>
      <c r="F159" t="s">
        <v>1482</v>
      </c>
      <c r="G159" t="s">
        <v>1483</v>
      </c>
      <c r="H159" t="s">
        <v>1484</v>
      </c>
      <c r="I159" t="s">
        <v>912</v>
      </c>
      <c r="J159" t="s">
        <v>417</v>
      </c>
      <c r="K159">
        <v>606</v>
      </c>
      <c r="L159" t="s">
        <v>422</v>
      </c>
      <c r="M159">
        <v>26</v>
      </c>
      <c r="N159" t="s">
        <v>441</v>
      </c>
      <c r="O159" t="s">
        <v>420</v>
      </c>
      <c r="P159" t="s">
        <v>421</v>
      </c>
      <c r="Q159" t="s">
        <v>421</v>
      </c>
      <c r="R159" t="s">
        <v>421</v>
      </c>
      <c r="S159" t="s">
        <v>422</v>
      </c>
      <c r="T159" t="s">
        <v>442</v>
      </c>
      <c r="U159" t="s">
        <v>424</v>
      </c>
    </row>
    <row r="160" spans="1:21" x14ac:dyDescent="0.2">
      <c r="A160" t="s">
        <v>1485</v>
      </c>
      <c r="B160" t="s">
        <v>1441</v>
      </c>
      <c r="C160" t="s">
        <v>411</v>
      </c>
      <c r="D160" t="s">
        <v>412</v>
      </c>
      <c r="E160" t="s">
        <v>1486</v>
      </c>
      <c r="F160" t="s">
        <v>1487</v>
      </c>
      <c r="G160" t="s">
        <v>1488</v>
      </c>
      <c r="H160" t="s">
        <v>1489</v>
      </c>
      <c r="I160" t="s">
        <v>1490</v>
      </c>
      <c r="J160" t="s">
        <v>417</v>
      </c>
      <c r="K160">
        <v>397</v>
      </c>
      <c r="L160" t="s">
        <v>1491</v>
      </c>
      <c r="M160">
        <v>25</v>
      </c>
      <c r="N160" t="s">
        <v>441</v>
      </c>
      <c r="O160" t="s">
        <v>540</v>
      </c>
      <c r="P160" t="s">
        <v>1492</v>
      </c>
      <c r="Q160" t="s">
        <v>421</v>
      </c>
      <c r="R160" t="s">
        <v>421</v>
      </c>
      <c r="S160" t="s">
        <v>1493</v>
      </c>
      <c r="T160" t="s">
        <v>442</v>
      </c>
      <c r="U160" t="s">
        <v>424</v>
      </c>
    </row>
    <row r="161" spans="1:21" x14ac:dyDescent="0.2">
      <c r="A161" t="s">
        <v>1494</v>
      </c>
      <c r="B161" t="s">
        <v>1382</v>
      </c>
      <c r="C161" t="s">
        <v>411</v>
      </c>
      <c r="D161" t="s">
        <v>412</v>
      </c>
      <c r="E161" t="s">
        <v>1495</v>
      </c>
      <c r="F161" t="s">
        <v>1496</v>
      </c>
      <c r="G161" t="s">
        <v>1497</v>
      </c>
      <c r="H161" t="s">
        <v>1498</v>
      </c>
      <c r="I161" t="s">
        <v>932</v>
      </c>
      <c r="J161" t="s">
        <v>417</v>
      </c>
      <c r="K161">
        <v>1462</v>
      </c>
      <c r="L161" t="s">
        <v>422</v>
      </c>
      <c r="M161">
        <v>34</v>
      </c>
      <c r="N161" t="s">
        <v>419</v>
      </c>
      <c r="O161" t="s">
        <v>420</v>
      </c>
      <c r="P161" t="s">
        <v>421</v>
      </c>
      <c r="Q161" t="s">
        <v>421</v>
      </c>
      <c r="R161" t="s">
        <v>421</v>
      </c>
      <c r="S161" t="s">
        <v>422</v>
      </c>
      <c r="T161" t="s">
        <v>435</v>
      </c>
      <c r="U161" t="s">
        <v>435</v>
      </c>
    </row>
    <row r="162" spans="1:21" x14ac:dyDescent="0.2">
      <c r="A162" t="s">
        <v>1499</v>
      </c>
      <c r="B162" t="s">
        <v>1368</v>
      </c>
      <c r="C162" t="s">
        <v>411</v>
      </c>
      <c r="D162" t="s">
        <v>412</v>
      </c>
      <c r="E162" t="s">
        <v>1500</v>
      </c>
      <c r="F162" t="s">
        <v>1501</v>
      </c>
      <c r="G162" t="s">
        <v>1502</v>
      </c>
      <c r="H162" t="s">
        <v>1503</v>
      </c>
      <c r="I162" t="s">
        <v>1504</v>
      </c>
      <c r="J162" t="s">
        <v>417</v>
      </c>
      <c r="K162">
        <v>1132</v>
      </c>
      <c r="L162" t="s">
        <v>422</v>
      </c>
      <c r="M162">
        <v>31</v>
      </c>
      <c r="N162" t="s">
        <v>441</v>
      </c>
      <c r="O162" t="s">
        <v>540</v>
      </c>
      <c r="P162" t="s">
        <v>421</v>
      </c>
      <c r="Q162" t="s">
        <v>421</v>
      </c>
      <c r="R162" t="s">
        <v>421</v>
      </c>
      <c r="S162" t="s">
        <v>1505</v>
      </c>
      <c r="T162" t="s">
        <v>435</v>
      </c>
      <c r="U162" t="s">
        <v>435</v>
      </c>
    </row>
    <row r="163" spans="1:21" x14ac:dyDescent="0.2">
      <c r="A163" t="s">
        <v>1506</v>
      </c>
      <c r="B163" t="s">
        <v>1365</v>
      </c>
      <c r="C163" t="s">
        <v>411</v>
      </c>
      <c r="D163" t="s">
        <v>412</v>
      </c>
      <c r="E163" t="s">
        <v>1507</v>
      </c>
      <c r="F163" t="s">
        <v>1508</v>
      </c>
      <c r="G163" t="s">
        <v>1509</v>
      </c>
      <c r="H163" t="s">
        <v>1510</v>
      </c>
      <c r="I163" t="s">
        <v>1511</v>
      </c>
      <c r="J163" t="s">
        <v>417</v>
      </c>
      <c r="K163">
        <v>1400</v>
      </c>
      <c r="L163" t="s">
        <v>422</v>
      </c>
      <c r="M163">
        <v>34</v>
      </c>
      <c r="N163" t="s">
        <v>419</v>
      </c>
      <c r="O163" t="s">
        <v>420</v>
      </c>
      <c r="P163" t="s">
        <v>421</v>
      </c>
      <c r="Q163" t="s">
        <v>421</v>
      </c>
      <c r="R163" t="s">
        <v>421</v>
      </c>
      <c r="S163" t="s">
        <v>422</v>
      </c>
      <c r="T163" t="s">
        <v>442</v>
      </c>
      <c r="U163" t="s">
        <v>424</v>
      </c>
    </row>
    <row r="164" spans="1:21" x14ac:dyDescent="0.2">
      <c r="A164" t="s">
        <v>1512</v>
      </c>
      <c r="B164" t="s">
        <v>1362</v>
      </c>
      <c r="C164" t="s">
        <v>411</v>
      </c>
      <c r="D164" t="s">
        <v>412</v>
      </c>
      <c r="E164" t="s">
        <v>1513</v>
      </c>
      <c r="F164" t="s">
        <v>1514</v>
      </c>
      <c r="G164" t="s">
        <v>1515</v>
      </c>
      <c r="H164" t="s">
        <v>1516</v>
      </c>
      <c r="I164" t="s">
        <v>1517</v>
      </c>
      <c r="J164" t="s">
        <v>417</v>
      </c>
      <c r="K164">
        <v>1203</v>
      </c>
      <c r="L164" t="s">
        <v>1518</v>
      </c>
      <c r="M164">
        <v>27</v>
      </c>
      <c r="N164" t="s">
        <v>419</v>
      </c>
      <c r="O164" t="s">
        <v>540</v>
      </c>
      <c r="P164" t="s">
        <v>421</v>
      </c>
      <c r="Q164" t="s">
        <v>421</v>
      </c>
      <c r="R164" t="s">
        <v>421</v>
      </c>
      <c r="S164" t="s">
        <v>422</v>
      </c>
      <c r="T164" t="s">
        <v>435</v>
      </c>
      <c r="U164" t="s">
        <v>435</v>
      </c>
    </row>
    <row r="165" spans="1:21" x14ac:dyDescent="0.2">
      <c r="A165" t="s">
        <v>1519</v>
      </c>
      <c r="B165" t="s">
        <v>1432</v>
      </c>
      <c r="C165" t="s">
        <v>411</v>
      </c>
      <c r="D165" t="s">
        <v>412</v>
      </c>
      <c r="E165" t="s">
        <v>1520</v>
      </c>
      <c r="F165" t="s">
        <v>1521</v>
      </c>
      <c r="G165" t="s">
        <v>1522</v>
      </c>
      <c r="H165" t="s">
        <v>1523</v>
      </c>
      <c r="I165" t="s">
        <v>1524</v>
      </c>
      <c r="J165" t="s">
        <v>417</v>
      </c>
      <c r="K165">
        <v>305</v>
      </c>
      <c r="L165" t="s">
        <v>422</v>
      </c>
      <c r="M165">
        <v>27</v>
      </c>
      <c r="N165" t="s">
        <v>441</v>
      </c>
      <c r="O165" t="s">
        <v>420</v>
      </c>
      <c r="P165" t="s">
        <v>421</v>
      </c>
      <c r="Q165" t="s">
        <v>421</v>
      </c>
      <c r="R165" t="s">
        <v>421</v>
      </c>
      <c r="S165" t="s">
        <v>422</v>
      </c>
      <c r="T165" t="s">
        <v>442</v>
      </c>
      <c r="U165" t="s">
        <v>424</v>
      </c>
    </row>
    <row r="166" spans="1:21" x14ac:dyDescent="0.2">
      <c r="A166" t="s">
        <v>1525</v>
      </c>
      <c r="B166" t="s">
        <v>1445</v>
      </c>
      <c r="C166" t="s">
        <v>411</v>
      </c>
      <c r="D166" t="s">
        <v>412</v>
      </c>
      <c r="E166" t="s">
        <v>1526</v>
      </c>
      <c r="F166" t="s">
        <v>1527</v>
      </c>
      <c r="G166" t="s">
        <v>1528</v>
      </c>
      <c r="H166" t="s">
        <v>1529</v>
      </c>
      <c r="I166" t="s">
        <v>1530</v>
      </c>
      <c r="J166" t="s">
        <v>417</v>
      </c>
      <c r="K166">
        <v>227</v>
      </c>
      <c r="L166" t="s">
        <v>422</v>
      </c>
      <c r="M166">
        <v>27</v>
      </c>
      <c r="N166" t="s">
        <v>441</v>
      </c>
      <c r="O166" t="s">
        <v>420</v>
      </c>
      <c r="P166" t="s">
        <v>421</v>
      </c>
      <c r="Q166" t="s">
        <v>421</v>
      </c>
      <c r="R166" t="s">
        <v>421</v>
      </c>
      <c r="S166" t="s">
        <v>422</v>
      </c>
      <c r="T166" t="s">
        <v>442</v>
      </c>
      <c r="U166" t="s">
        <v>424</v>
      </c>
    </row>
    <row r="167" spans="1:21" x14ac:dyDescent="0.2">
      <c r="A167" t="s">
        <v>1531</v>
      </c>
      <c r="B167" t="s">
        <v>1443</v>
      </c>
      <c r="C167" t="s">
        <v>411</v>
      </c>
      <c r="D167" t="s">
        <v>412</v>
      </c>
      <c r="E167" t="s">
        <v>1532</v>
      </c>
      <c r="F167" t="s">
        <v>1533</v>
      </c>
      <c r="G167" t="s">
        <v>1534</v>
      </c>
      <c r="H167" t="s">
        <v>1535</v>
      </c>
      <c r="I167" t="s">
        <v>1536</v>
      </c>
      <c r="J167" t="s">
        <v>417</v>
      </c>
      <c r="K167">
        <v>24</v>
      </c>
      <c r="L167" t="s">
        <v>422</v>
      </c>
      <c r="M167">
        <v>32</v>
      </c>
      <c r="N167" t="s">
        <v>441</v>
      </c>
      <c r="O167" t="s">
        <v>420</v>
      </c>
      <c r="P167" t="s">
        <v>421</v>
      </c>
      <c r="Q167" t="s">
        <v>421</v>
      </c>
      <c r="R167" t="s">
        <v>421</v>
      </c>
      <c r="S167" t="s">
        <v>422</v>
      </c>
      <c r="T167" t="s">
        <v>442</v>
      </c>
      <c r="U167" t="s">
        <v>424</v>
      </c>
    </row>
    <row r="168" spans="1:21" x14ac:dyDescent="0.2">
      <c r="A168" t="s">
        <v>1537</v>
      </c>
      <c r="B168" t="s">
        <v>1371</v>
      </c>
      <c r="C168" t="s">
        <v>411</v>
      </c>
      <c r="D168" t="s">
        <v>412</v>
      </c>
      <c r="E168" t="s">
        <v>1538</v>
      </c>
      <c r="F168" t="s">
        <v>1539</v>
      </c>
      <c r="G168" t="s">
        <v>1540</v>
      </c>
      <c r="H168" t="s">
        <v>1541</v>
      </c>
      <c r="I168" t="s">
        <v>1542</v>
      </c>
      <c r="J168" t="s">
        <v>417</v>
      </c>
      <c r="K168">
        <v>373</v>
      </c>
      <c r="L168" t="s">
        <v>422</v>
      </c>
      <c r="M168">
        <v>29</v>
      </c>
      <c r="N168" t="s">
        <v>441</v>
      </c>
      <c r="O168" t="s">
        <v>420</v>
      </c>
      <c r="P168" t="s">
        <v>421</v>
      </c>
      <c r="Q168" t="s">
        <v>421</v>
      </c>
      <c r="R168" t="s">
        <v>421</v>
      </c>
      <c r="S168" t="s">
        <v>422</v>
      </c>
      <c r="T168" t="s">
        <v>442</v>
      </c>
      <c r="U168" t="s">
        <v>424</v>
      </c>
    </row>
    <row r="169" spans="1:21" x14ac:dyDescent="0.2">
      <c r="A169" t="s">
        <v>1543</v>
      </c>
      <c r="B169" t="s">
        <v>1359</v>
      </c>
      <c r="C169" t="s">
        <v>411</v>
      </c>
      <c r="D169" t="s">
        <v>412</v>
      </c>
      <c r="E169" t="s">
        <v>1544</v>
      </c>
      <c r="F169" t="s">
        <v>1545</v>
      </c>
      <c r="G169" t="s">
        <v>1546</v>
      </c>
      <c r="H169" t="s">
        <v>1547</v>
      </c>
      <c r="I169" t="s">
        <v>1548</v>
      </c>
      <c r="J169" t="s">
        <v>417</v>
      </c>
      <c r="K169">
        <v>655</v>
      </c>
      <c r="L169" t="s">
        <v>422</v>
      </c>
      <c r="M169">
        <v>29</v>
      </c>
      <c r="N169" t="s">
        <v>419</v>
      </c>
      <c r="O169" t="s">
        <v>420</v>
      </c>
      <c r="P169" t="s">
        <v>421</v>
      </c>
      <c r="Q169" t="s">
        <v>421</v>
      </c>
      <c r="R169" t="s">
        <v>421</v>
      </c>
      <c r="S169" t="s">
        <v>422</v>
      </c>
      <c r="T169" t="s">
        <v>442</v>
      </c>
      <c r="U169" t="s">
        <v>820</v>
      </c>
    </row>
    <row r="170" spans="1:21" x14ac:dyDescent="0.2">
      <c r="A170" t="s">
        <v>1549</v>
      </c>
      <c r="B170" t="s">
        <v>1400</v>
      </c>
      <c r="C170" t="s">
        <v>411</v>
      </c>
      <c r="D170" t="s">
        <v>412</v>
      </c>
      <c r="E170" t="s">
        <v>1550</v>
      </c>
      <c r="F170" t="s">
        <v>1551</v>
      </c>
      <c r="G170" t="s">
        <v>1552</v>
      </c>
      <c r="H170" t="s">
        <v>1553</v>
      </c>
      <c r="I170" t="s">
        <v>1554</v>
      </c>
      <c r="J170" t="s">
        <v>417</v>
      </c>
      <c r="K170">
        <v>2944</v>
      </c>
      <c r="L170" t="s">
        <v>422</v>
      </c>
      <c r="M170">
        <v>29</v>
      </c>
      <c r="N170" t="s">
        <v>419</v>
      </c>
      <c r="O170" t="s">
        <v>420</v>
      </c>
      <c r="P170" t="s">
        <v>421</v>
      </c>
      <c r="Q170" t="s">
        <v>421</v>
      </c>
      <c r="R170" t="s">
        <v>421</v>
      </c>
      <c r="S170" t="s">
        <v>422</v>
      </c>
      <c r="T170" t="s">
        <v>442</v>
      </c>
      <c r="U170" t="s">
        <v>424</v>
      </c>
    </row>
    <row r="171" spans="1:21" x14ac:dyDescent="0.2">
      <c r="A171" t="s">
        <v>1555</v>
      </c>
      <c r="B171" t="s">
        <v>1387</v>
      </c>
      <c r="C171" t="s">
        <v>411</v>
      </c>
      <c r="D171" t="s">
        <v>412</v>
      </c>
      <c r="E171" t="s">
        <v>1556</v>
      </c>
      <c r="F171" t="s">
        <v>1557</v>
      </c>
      <c r="G171" t="s">
        <v>1558</v>
      </c>
      <c r="H171" t="s">
        <v>1559</v>
      </c>
      <c r="I171" t="s">
        <v>1560</v>
      </c>
      <c r="J171" t="s">
        <v>417</v>
      </c>
      <c r="K171">
        <v>2091</v>
      </c>
      <c r="L171" t="s">
        <v>422</v>
      </c>
      <c r="M171">
        <v>25</v>
      </c>
      <c r="N171" t="s">
        <v>419</v>
      </c>
      <c r="O171" t="s">
        <v>420</v>
      </c>
      <c r="P171" t="s">
        <v>421</v>
      </c>
      <c r="Q171" t="s">
        <v>421</v>
      </c>
      <c r="R171" t="s">
        <v>421</v>
      </c>
      <c r="S171" t="s">
        <v>422</v>
      </c>
      <c r="T171" t="s">
        <v>442</v>
      </c>
      <c r="U171" t="s">
        <v>424</v>
      </c>
    </row>
    <row r="172" spans="1:21" x14ac:dyDescent="0.2">
      <c r="A172" t="s">
        <v>1561</v>
      </c>
      <c r="B172" s="7" t="s">
        <v>1416</v>
      </c>
      <c r="C172" t="s">
        <v>411</v>
      </c>
      <c r="D172" t="s">
        <v>412</v>
      </c>
      <c r="E172" t="s">
        <v>1562</v>
      </c>
      <c r="F172" t="s">
        <v>1563</v>
      </c>
      <c r="G172" t="s">
        <v>1564</v>
      </c>
      <c r="H172" t="s">
        <v>1565</v>
      </c>
      <c r="I172" t="s">
        <v>639</v>
      </c>
      <c r="J172" t="s">
        <v>417</v>
      </c>
      <c r="K172">
        <v>2430</v>
      </c>
      <c r="L172" t="s">
        <v>422</v>
      </c>
      <c r="M172">
        <v>33</v>
      </c>
      <c r="N172" t="s">
        <v>419</v>
      </c>
      <c r="O172" t="s">
        <v>420</v>
      </c>
      <c r="P172" t="s">
        <v>421</v>
      </c>
      <c r="Q172" t="s">
        <v>421</v>
      </c>
      <c r="R172" t="s">
        <v>421</v>
      </c>
      <c r="S172" t="s">
        <v>422</v>
      </c>
      <c r="T172" t="s">
        <v>423</v>
      </c>
      <c r="U172" t="s">
        <v>424</v>
      </c>
    </row>
    <row r="173" spans="1:21" x14ac:dyDescent="0.2">
      <c r="A173" t="s">
        <v>1566</v>
      </c>
      <c r="B173" t="s">
        <v>1377</v>
      </c>
      <c r="C173" t="s">
        <v>411</v>
      </c>
      <c r="D173" t="s">
        <v>412</v>
      </c>
      <c r="E173" t="s">
        <v>1567</v>
      </c>
      <c r="F173" t="s">
        <v>1568</v>
      </c>
      <c r="G173" t="s">
        <v>1569</v>
      </c>
      <c r="H173" t="s">
        <v>1570</v>
      </c>
      <c r="I173" t="s">
        <v>1571</v>
      </c>
      <c r="J173" t="s">
        <v>417</v>
      </c>
      <c r="K173">
        <v>6024</v>
      </c>
      <c r="L173" t="s">
        <v>422</v>
      </c>
      <c r="M173">
        <v>33</v>
      </c>
      <c r="N173" t="s">
        <v>419</v>
      </c>
      <c r="O173" t="s">
        <v>420</v>
      </c>
      <c r="P173" t="s">
        <v>1572</v>
      </c>
      <c r="Q173" t="s">
        <v>421</v>
      </c>
      <c r="R173" t="s">
        <v>1572</v>
      </c>
      <c r="S173" t="s">
        <v>422</v>
      </c>
      <c r="T173" t="s">
        <v>423</v>
      </c>
      <c r="U173" t="s">
        <v>424</v>
      </c>
    </row>
    <row r="174" spans="1:21" x14ac:dyDescent="0.2">
      <c r="A174" t="s">
        <v>1573</v>
      </c>
      <c r="B174" t="s">
        <v>1393</v>
      </c>
      <c r="C174" t="s">
        <v>411</v>
      </c>
      <c r="D174" t="s">
        <v>412</v>
      </c>
      <c r="E174" t="s">
        <v>1574</v>
      </c>
      <c r="F174" t="s">
        <v>1575</v>
      </c>
      <c r="G174" t="s">
        <v>1576</v>
      </c>
      <c r="H174" t="s">
        <v>1577</v>
      </c>
      <c r="I174" t="s">
        <v>1578</v>
      </c>
      <c r="J174" t="s">
        <v>417</v>
      </c>
      <c r="K174">
        <v>1077</v>
      </c>
      <c r="L174" t="s">
        <v>422</v>
      </c>
      <c r="M174">
        <v>31</v>
      </c>
      <c r="N174" t="s">
        <v>419</v>
      </c>
      <c r="O174" t="s">
        <v>420</v>
      </c>
      <c r="P174" t="s">
        <v>421</v>
      </c>
      <c r="Q174" t="s">
        <v>421</v>
      </c>
      <c r="R174" t="s">
        <v>421</v>
      </c>
      <c r="S174" t="s">
        <v>422</v>
      </c>
      <c r="T174" t="s">
        <v>442</v>
      </c>
      <c r="U174" t="s">
        <v>435</v>
      </c>
    </row>
    <row r="175" spans="1:21" x14ac:dyDescent="0.2">
      <c r="A175" t="s">
        <v>1579</v>
      </c>
      <c r="B175" t="s">
        <v>1427</v>
      </c>
      <c r="C175" t="s">
        <v>411</v>
      </c>
      <c r="D175" t="s">
        <v>412</v>
      </c>
      <c r="E175" t="s">
        <v>1580</v>
      </c>
      <c r="F175" t="s">
        <v>1581</v>
      </c>
      <c r="G175" t="s">
        <v>1582</v>
      </c>
      <c r="H175" t="s">
        <v>1583</v>
      </c>
      <c r="I175" t="s">
        <v>1584</v>
      </c>
      <c r="J175" t="s">
        <v>417</v>
      </c>
      <c r="K175">
        <v>336</v>
      </c>
      <c r="L175" t="s">
        <v>422</v>
      </c>
      <c r="M175">
        <v>20</v>
      </c>
      <c r="N175" t="s">
        <v>419</v>
      </c>
      <c r="O175" t="s">
        <v>420</v>
      </c>
      <c r="P175" t="s">
        <v>421</v>
      </c>
      <c r="Q175" t="s">
        <v>421</v>
      </c>
      <c r="R175" t="s">
        <v>421</v>
      </c>
      <c r="S175" t="s">
        <v>422</v>
      </c>
      <c r="T175" t="s">
        <v>423</v>
      </c>
      <c r="U175" t="s">
        <v>478</v>
      </c>
    </row>
    <row r="176" spans="1:21" x14ac:dyDescent="0.2">
      <c r="A176" t="s">
        <v>1585</v>
      </c>
      <c r="B176" t="s">
        <v>1425</v>
      </c>
      <c r="C176" t="s">
        <v>411</v>
      </c>
      <c r="D176" t="s">
        <v>412</v>
      </c>
      <c r="E176" t="s">
        <v>1586</v>
      </c>
      <c r="F176" t="s">
        <v>1587</v>
      </c>
      <c r="G176" t="s">
        <v>1588</v>
      </c>
      <c r="H176" t="s">
        <v>1589</v>
      </c>
      <c r="I176" t="s">
        <v>1590</v>
      </c>
      <c r="J176" t="s">
        <v>417</v>
      </c>
      <c r="K176">
        <v>934</v>
      </c>
      <c r="L176" t="s">
        <v>1591</v>
      </c>
      <c r="M176">
        <v>27</v>
      </c>
      <c r="N176" t="s">
        <v>441</v>
      </c>
      <c r="O176" t="s">
        <v>540</v>
      </c>
      <c r="P176" t="s">
        <v>1592</v>
      </c>
      <c r="Q176" t="s">
        <v>421</v>
      </c>
      <c r="R176" t="s">
        <v>421</v>
      </c>
      <c r="S176" t="s">
        <v>422</v>
      </c>
      <c r="T176" t="s">
        <v>442</v>
      </c>
      <c r="U176" t="s">
        <v>478</v>
      </c>
    </row>
    <row r="177" spans="1:21" x14ac:dyDescent="0.2">
      <c r="A177" t="s">
        <v>1593</v>
      </c>
      <c r="B177" t="s">
        <v>1395</v>
      </c>
      <c r="C177" t="s">
        <v>411</v>
      </c>
      <c r="D177" t="s">
        <v>412</v>
      </c>
      <c r="E177" t="s">
        <v>1594</v>
      </c>
      <c r="F177" t="s">
        <v>1595</v>
      </c>
      <c r="G177" t="s">
        <v>1596</v>
      </c>
      <c r="H177" t="s">
        <v>1597</v>
      </c>
      <c r="I177" t="s">
        <v>1598</v>
      </c>
      <c r="J177" t="s">
        <v>417</v>
      </c>
      <c r="K177">
        <v>2034</v>
      </c>
      <c r="L177" t="s">
        <v>422</v>
      </c>
      <c r="M177">
        <v>33</v>
      </c>
      <c r="N177" t="s">
        <v>441</v>
      </c>
      <c r="O177" t="s">
        <v>420</v>
      </c>
      <c r="P177" t="s">
        <v>421</v>
      </c>
      <c r="Q177" t="s">
        <v>421</v>
      </c>
      <c r="R177" t="s">
        <v>421</v>
      </c>
      <c r="S177" t="s">
        <v>422</v>
      </c>
      <c r="T177" t="s">
        <v>442</v>
      </c>
      <c r="U177" t="s">
        <v>913</v>
      </c>
    </row>
    <row r="178" spans="1:21" x14ac:dyDescent="0.2">
      <c r="A178" t="s">
        <v>1599</v>
      </c>
      <c r="B178" t="s">
        <v>1413</v>
      </c>
      <c r="C178" t="s">
        <v>411</v>
      </c>
      <c r="D178" t="s">
        <v>412</v>
      </c>
      <c r="E178" t="s">
        <v>1600</v>
      </c>
      <c r="F178" t="s">
        <v>1601</v>
      </c>
      <c r="G178" t="s">
        <v>1602</v>
      </c>
      <c r="H178" t="s">
        <v>1603</v>
      </c>
      <c r="I178" t="s">
        <v>1301</v>
      </c>
      <c r="J178" t="s">
        <v>417</v>
      </c>
      <c r="K178">
        <v>833</v>
      </c>
      <c r="L178" t="s">
        <v>422</v>
      </c>
      <c r="M178">
        <v>30</v>
      </c>
      <c r="N178" t="s">
        <v>419</v>
      </c>
      <c r="O178" t="s">
        <v>420</v>
      </c>
      <c r="P178" t="s">
        <v>421</v>
      </c>
      <c r="Q178" t="s">
        <v>421</v>
      </c>
      <c r="R178" t="s">
        <v>421</v>
      </c>
      <c r="S178" t="s">
        <v>422</v>
      </c>
      <c r="T178" t="s">
        <v>423</v>
      </c>
      <c r="U178" t="s">
        <v>424</v>
      </c>
    </row>
    <row r="179" spans="1:21" x14ac:dyDescent="0.2">
      <c r="A179" t="s">
        <v>1604</v>
      </c>
      <c r="B179" t="s">
        <v>1423</v>
      </c>
      <c r="C179" t="s">
        <v>411</v>
      </c>
      <c r="D179" t="s">
        <v>412</v>
      </c>
      <c r="E179" t="s">
        <v>1605</v>
      </c>
      <c r="F179" t="s">
        <v>1606</v>
      </c>
      <c r="G179" t="s">
        <v>1607</v>
      </c>
      <c r="H179" t="s">
        <v>1608</v>
      </c>
      <c r="I179" t="s">
        <v>1609</v>
      </c>
      <c r="J179" t="s">
        <v>417</v>
      </c>
      <c r="K179">
        <v>1495</v>
      </c>
      <c r="L179" t="s">
        <v>422</v>
      </c>
      <c r="M179">
        <v>31</v>
      </c>
      <c r="N179" t="s">
        <v>419</v>
      </c>
      <c r="O179" t="s">
        <v>420</v>
      </c>
      <c r="P179" t="s">
        <v>421</v>
      </c>
      <c r="Q179" t="s">
        <v>421</v>
      </c>
      <c r="R179" t="s">
        <v>421</v>
      </c>
      <c r="S179" t="s">
        <v>422</v>
      </c>
      <c r="T179" t="s">
        <v>442</v>
      </c>
      <c r="U179" t="s">
        <v>424</v>
      </c>
    </row>
    <row r="180" spans="1:21" x14ac:dyDescent="0.2">
      <c r="A180" t="s">
        <v>1610</v>
      </c>
      <c r="B180" t="s">
        <v>1448</v>
      </c>
      <c r="C180" t="s">
        <v>411</v>
      </c>
      <c r="D180" t="s">
        <v>412</v>
      </c>
      <c r="E180" t="s">
        <v>1611</v>
      </c>
      <c r="F180" t="s">
        <v>1612</v>
      </c>
      <c r="G180" t="s">
        <v>1613</v>
      </c>
      <c r="H180" t="s">
        <v>1614</v>
      </c>
      <c r="I180" t="s">
        <v>1615</v>
      </c>
      <c r="J180" t="s">
        <v>417</v>
      </c>
      <c r="K180">
        <v>74</v>
      </c>
      <c r="L180" t="s">
        <v>422</v>
      </c>
      <c r="M180">
        <v>27</v>
      </c>
      <c r="N180" t="s">
        <v>419</v>
      </c>
      <c r="O180" t="s">
        <v>448</v>
      </c>
      <c r="P180" t="s">
        <v>435</v>
      </c>
      <c r="Q180" t="s">
        <v>421</v>
      </c>
      <c r="R180" t="s">
        <v>421</v>
      </c>
      <c r="S180" t="s">
        <v>422</v>
      </c>
      <c r="T180" t="s">
        <v>435</v>
      </c>
      <c r="U180" t="s">
        <v>424</v>
      </c>
    </row>
    <row r="181" spans="1:21" x14ac:dyDescent="0.2">
      <c r="A181" t="s">
        <v>1616</v>
      </c>
      <c r="B181" t="s">
        <v>1384</v>
      </c>
      <c r="C181" t="s">
        <v>411</v>
      </c>
      <c r="D181" t="s">
        <v>412</v>
      </c>
      <c r="E181" t="s">
        <v>1617</v>
      </c>
      <c r="F181" t="s">
        <v>1618</v>
      </c>
      <c r="G181" t="s">
        <v>1619</v>
      </c>
      <c r="H181" t="s">
        <v>1620</v>
      </c>
      <c r="I181" t="s">
        <v>1473</v>
      </c>
      <c r="J181" t="s">
        <v>417</v>
      </c>
      <c r="K181">
        <v>361</v>
      </c>
      <c r="L181" t="s">
        <v>422</v>
      </c>
      <c r="M181">
        <v>20</v>
      </c>
      <c r="N181" t="s">
        <v>419</v>
      </c>
      <c r="O181" t="s">
        <v>926</v>
      </c>
      <c r="P181" t="s">
        <v>421</v>
      </c>
      <c r="Q181" t="s">
        <v>421</v>
      </c>
      <c r="R181" t="s">
        <v>421</v>
      </c>
      <c r="S181" t="s">
        <v>422</v>
      </c>
      <c r="T181" t="s">
        <v>423</v>
      </c>
      <c r="U181" t="s">
        <v>913</v>
      </c>
    </row>
    <row r="182" spans="1:21" x14ac:dyDescent="0.2">
      <c r="A182" t="s">
        <v>1621</v>
      </c>
      <c r="B182" t="s">
        <v>1439</v>
      </c>
      <c r="C182" t="s">
        <v>411</v>
      </c>
      <c r="D182" t="s">
        <v>412</v>
      </c>
      <c r="E182" t="s">
        <v>1622</v>
      </c>
      <c r="F182" t="s">
        <v>1623</v>
      </c>
      <c r="G182" t="s">
        <v>1624</v>
      </c>
      <c r="H182" t="s">
        <v>1625</v>
      </c>
      <c r="I182" t="s">
        <v>1626</v>
      </c>
      <c r="J182" t="s">
        <v>417</v>
      </c>
      <c r="K182">
        <v>560</v>
      </c>
      <c r="L182" t="s">
        <v>422</v>
      </c>
      <c r="M182">
        <v>35</v>
      </c>
      <c r="N182" t="s">
        <v>419</v>
      </c>
      <c r="O182" t="s">
        <v>420</v>
      </c>
      <c r="P182" t="s">
        <v>421</v>
      </c>
      <c r="Q182" t="s">
        <v>421</v>
      </c>
      <c r="R182" t="s">
        <v>421</v>
      </c>
      <c r="S182" t="s">
        <v>422</v>
      </c>
      <c r="T182" t="s">
        <v>442</v>
      </c>
      <c r="U182" t="s">
        <v>424</v>
      </c>
    </row>
    <row r="183" spans="1:21" x14ac:dyDescent="0.2">
      <c r="A183" t="s">
        <v>1627</v>
      </c>
      <c r="B183" t="s">
        <v>1420</v>
      </c>
      <c r="C183" t="s">
        <v>411</v>
      </c>
      <c r="D183" t="s">
        <v>412</v>
      </c>
      <c r="E183" t="s">
        <v>1628</v>
      </c>
      <c r="F183" t="s">
        <v>1629</v>
      </c>
      <c r="G183" t="s">
        <v>1630</v>
      </c>
      <c r="H183" t="s">
        <v>1631</v>
      </c>
      <c r="I183" t="s">
        <v>1536</v>
      </c>
      <c r="J183" t="s">
        <v>417</v>
      </c>
      <c r="K183">
        <v>1452</v>
      </c>
      <c r="L183" t="s">
        <v>422</v>
      </c>
      <c r="M183">
        <v>30</v>
      </c>
      <c r="N183" t="s">
        <v>441</v>
      </c>
      <c r="O183" t="s">
        <v>420</v>
      </c>
      <c r="P183" t="s">
        <v>421</v>
      </c>
      <c r="Q183" t="s">
        <v>421</v>
      </c>
      <c r="R183" t="s">
        <v>421</v>
      </c>
      <c r="S183" t="s">
        <v>422</v>
      </c>
      <c r="T183" t="s">
        <v>442</v>
      </c>
      <c r="U183" t="s">
        <v>424</v>
      </c>
    </row>
    <row r="184" spans="1:21" x14ac:dyDescent="0.2">
      <c r="A184" t="s">
        <v>1632</v>
      </c>
      <c r="B184" t="s">
        <v>1390</v>
      </c>
      <c r="C184" t="s">
        <v>411</v>
      </c>
      <c r="D184" t="s">
        <v>412</v>
      </c>
      <c r="E184" t="s">
        <v>1633</v>
      </c>
      <c r="F184" t="s">
        <v>1634</v>
      </c>
      <c r="G184" t="s">
        <v>1635</v>
      </c>
      <c r="H184" t="s">
        <v>1636</v>
      </c>
      <c r="I184" t="s">
        <v>1637</v>
      </c>
      <c r="J184" t="s">
        <v>417</v>
      </c>
      <c r="K184">
        <v>403</v>
      </c>
      <c r="L184" t="s">
        <v>422</v>
      </c>
      <c r="M184">
        <v>23</v>
      </c>
      <c r="N184" t="s">
        <v>441</v>
      </c>
      <c r="O184" t="s">
        <v>420</v>
      </c>
      <c r="P184" t="s">
        <v>421</v>
      </c>
      <c r="Q184" t="s">
        <v>421</v>
      </c>
      <c r="R184" t="s">
        <v>421</v>
      </c>
      <c r="S184" t="s">
        <v>1638</v>
      </c>
      <c r="T184" t="s">
        <v>442</v>
      </c>
      <c r="U184" t="s">
        <v>424</v>
      </c>
    </row>
    <row r="185" spans="1:21" x14ac:dyDescent="0.2">
      <c r="A185" t="s">
        <v>1639</v>
      </c>
      <c r="B185" s="7" t="s">
        <v>1403</v>
      </c>
      <c r="C185" t="s">
        <v>411</v>
      </c>
      <c r="D185" t="s">
        <v>412</v>
      </c>
      <c r="E185" t="s">
        <v>1640</v>
      </c>
      <c r="F185" t="s">
        <v>1641</v>
      </c>
      <c r="G185" t="s">
        <v>1642</v>
      </c>
      <c r="H185" t="s">
        <v>1643</v>
      </c>
      <c r="I185" t="s">
        <v>1644</v>
      </c>
      <c r="J185" t="s">
        <v>417</v>
      </c>
      <c r="K185">
        <v>474</v>
      </c>
      <c r="L185" t="s">
        <v>422</v>
      </c>
      <c r="M185">
        <v>23</v>
      </c>
      <c r="N185" t="s">
        <v>441</v>
      </c>
      <c r="O185" t="s">
        <v>420</v>
      </c>
      <c r="P185" t="s">
        <v>421</v>
      </c>
      <c r="Q185" t="s">
        <v>421</v>
      </c>
      <c r="R185" t="s">
        <v>421</v>
      </c>
      <c r="S185" t="s">
        <v>422</v>
      </c>
      <c r="T185" t="s">
        <v>442</v>
      </c>
      <c r="U185" t="s">
        <v>424</v>
      </c>
    </row>
    <row r="186" spans="1:21" x14ac:dyDescent="0.2">
      <c r="A186" t="s">
        <v>1645</v>
      </c>
      <c r="B186" t="s">
        <v>1435</v>
      </c>
      <c r="C186" t="s">
        <v>411</v>
      </c>
      <c r="D186" t="s">
        <v>412</v>
      </c>
      <c r="E186" t="s">
        <v>1646</v>
      </c>
      <c r="F186" t="s">
        <v>1647</v>
      </c>
      <c r="G186" t="s">
        <v>1648</v>
      </c>
      <c r="H186" t="s">
        <v>1649</v>
      </c>
      <c r="I186" t="s">
        <v>503</v>
      </c>
      <c r="J186" t="s">
        <v>417</v>
      </c>
      <c r="K186">
        <v>119</v>
      </c>
      <c r="L186" t="s">
        <v>422</v>
      </c>
      <c r="M186">
        <v>18</v>
      </c>
      <c r="N186" t="s">
        <v>441</v>
      </c>
      <c r="O186" t="s">
        <v>420</v>
      </c>
      <c r="P186" t="s">
        <v>421</v>
      </c>
      <c r="Q186" t="s">
        <v>421</v>
      </c>
      <c r="R186" t="s">
        <v>421</v>
      </c>
      <c r="S186" t="s">
        <v>422</v>
      </c>
      <c r="T186" t="s">
        <v>423</v>
      </c>
      <c r="U186" t="s">
        <v>913</v>
      </c>
    </row>
    <row r="187" spans="1:21" x14ac:dyDescent="0.2">
      <c r="A187" t="s">
        <v>1650</v>
      </c>
      <c r="B187" t="s">
        <v>1405</v>
      </c>
      <c r="C187" t="s">
        <v>411</v>
      </c>
      <c r="D187" t="s">
        <v>412</v>
      </c>
      <c r="E187" t="s">
        <v>1651</v>
      </c>
      <c r="F187" t="s">
        <v>1652</v>
      </c>
      <c r="G187" t="s">
        <v>1653</v>
      </c>
      <c r="H187" t="s">
        <v>1654</v>
      </c>
      <c r="I187" t="s">
        <v>1655</v>
      </c>
      <c r="J187" t="s">
        <v>417</v>
      </c>
      <c r="K187">
        <v>944</v>
      </c>
      <c r="L187" t="s">
        <v>422</v>
      </c>
      <c r="M187">
        <v>34</v>
      </c>
      <c r="N187" t="s">
        <v>441</v>
      </c>
      <c r="O187" t="s">
        <v>420</v>
      </c>
      <c r="P187" t="s">
        <v>421</v>
      </c>
      <c r="Q187" t="s">
        <v>421</v>
      </c>
      <c r="R187" t="s">
        <v>421</v>
      </c>
      <c r="S187" t="s">
        <v>422</v>
      </c>
      <c r="T187" t="s">
        <v>423</v>
      </c>
      <c r="U187" t="s">
        <v>424</v>
      </c>
    </row>
    <row r="188" spans="1:21" x14ac:dyDescent="0.2">
      <c r="A188" t="s">
        <v>1656</v>
      </c>
      <c r="B188" t="s">
        <v>1429</v>
      </c>
      <c r="C188" t="s">
        <v>411</v>
      </c>
      <c r="D188" t="s">
        <v>412</v>
      </c>
      <c r="E188" t="s">
        <v>1657</v>
      </c>
      <c r="F188" t="s">
        <v>1658</v>
      </c>
      <c r="G188" t="s">
        <v>1659</v>
      </c>
      <c r="H188" t="s">
        <v>1660</v>
      </c>
      <c r="I188" t="s">
        <v>727</v>
      </c>
      <c r="J188" t="s">
        <v>417</v>
      </c>
      <c r="K188">
        <v>1461</v>
      </c>
      <c r="L188" t="s">
        <v>1661</v>
      </c>
      <c r="M188">
        <v>28</v>
      </c>
      <c r="N188" t="s">
        <v>441</v>
      </c>
      <c r="O188" t="s">
        <v>420</v>
      </c>
      <c r="P188" t="s">
        <v>421</v>
      </c>
      <c r="Q188" t="s">
        <v>421</v>
      </c>
      <c r="R188" t="s">
        <v>421</v>
      </c>
      <c r="S188" t="s">
        <v>422</v>
      </c>
      <c r="T188" t="s">
        <v>423</v>
      </c>
      <c r="U188" t="s">
        <v>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81"/>
  <sheetViews>
    <sheetView tabSelected="1" topLeftCell="C1" zoomScale="101" workbookViewId="0">
      <pane ySplit="1" topLeftCell="A170" activePane="bottomLeft" state="frozen"/>
      <selection pane="bottomLeft" activeCell="E174" sqref="E174"/>
    </sheetView>
  </sheetViews>
  <sheetFormatPr baseColWidth="10" defaultRowHeight="16" x14ac:dyDescent="0.2"/>
  <cols>
    <col min="1" max="1" width="25.5" style="12" bestFit="1" customWidth="1"/>
    <col min="2" max="5" width="12.83203125" style="5" customWidth="1"/>
    <col min="6" max="9" width="12.83203125" style="6" customWidth="1"/>
    <col min="10" max="10" width="12.83203125" style="5" customWidth="1"/>
    <col min="11" max="18" width="12.83203125" style="6" customWidth="1"/>
    <col min="19" max="19" width="10.83203125" style="6"/>
  </cols>
  <sheetData>
    <row r="1" spans="1:26" s="4" customFormat="1" ht="51" customHeight="1" x14ac:dyDescent="0.2">
      <c r="A1" s="8" t="s">
        <v>1338</v>
      </c>
      <c r="B1" s="8" t="s">
        <v>364</v>
      </c>
      <c r="C1" s="8" t="s">
        <v>365</v>
      </c>
      <c r="D1" s="8" t="s">
        <v>1339</v>
      </c>
      <c r="E1" s="9" t="s">
        <v>1340</v>
      </c>
      <c r="F1" s="10" t="s">
        <v>1341</v>
      </c>
      <c r="G1" s="10" t="s">
        <v>1342</v>
      </c>
      <c r="H1" s="10" t="s">
        <v>1343</v>
      </c>
      <c r="I1" s="10" t="s">
        <v>1344</v>
      </c>
      <c r="J1" s="9" t="s">
        <v>8</v>
      </c>
      <c r="K1" s="11" t="s">
        <v>1345</v>
      </c>
      <c r="L1" s="11" t="s">
        <v>84</v>
      </c>
      <c r="M1" s="11" t="s">
        <v>1346</v>
      </c>
      <c r="N1" s="11" t="s">
        <v>82</v>
      </c>
      <c r="O1" s="11" t="s">
        <v>80</v>
      </c>
      <c r="P1" s="11" t="s">
        <v>1354</v>
      </c>
      <c r="Q1" s="11" t="s">
        <v>1347</v>
      </c>
      <c r="R1" s="11" t="s">
        <v>1348</v>
      </c>
      <c r="S1" s="11" t="s">
        <v>1349</v>
      </c>
      <c r="T1" s="8" t="s">
        <v>1350</v>
      </c>
      <c r="U1" s="8" t="s">
        <v>401</v>
      </c>
      <c r="V1" s="8" t="s">
        <v>402</v>
      </c>
      <c r="W1" s="8" t="s">
        <v>1351</v>
      </c>
      <c r="X1" s="8" t="s">
        <v>1352</v>
      </c>
      <c r="Y1" s="8" t="s">
        <v>1353</v>
      </c>
      <c r="Z1" s="8" t="s">
        <v>406</v>
      </c>
    </row>
    <row r="2" spans="1:26" x14ac:dyDescent="0.2">
      <c r="A2" s="12" t="str">
        <f>'Raw Data - STAIS PANAS Modif.'!C2</f>
        <v>572f526c3c27e7000e0b8aaa</v>
      </c>
      <c r="B2" s="5" t="str">
        <f>'Raw Data - STAIS PANAS Modif.'!D2</f>
        <v>DG</v>
      </c>
      <c r="C2" s="5" t="str">
        <f>IF('Raw Data - STAIS PANAS Modif.'!F2=12,"Low start",IF('Raw Data - STAIS PANAS Modif.'!F2=33,"Low end","Low middle"))</f>
        <v>Low start</v>
      </c>
      <c r="D2" s="5">
        <f>'Raw Data - STAIS PANAS Modif.'!E2</f>
        <v>4</v>
      </c>
      <c r="E2" s="6">
        <f>IFERROR(AVERAGE('Raw Data - STAIS PANAS Modif.'!F2:F11),"")</f>
        <v>24</v>
      </c>
      <c r="F2" s="6">
        <f>IFERROR(AVERAGE('Raw Data - STAIS PANAS Modif.'!G2:G11),"")</f>
        <v>36</v>
      </c>
      <c r="G2" s="6" t="str">
        <f>IFERROR(AVERAGE('Raw Data - STAIS PANAS Modif.'!H2:H11),"")</f>
        <v/>
      </c>
      <c r="H2" s="6">
        <f>IFERROR(AVERAGE('Raw Data - STAIS PANAS Modif.'!I2:I11),"")</f>
        <v>36</v>
      </c>
      <c r="I2" s="6">
        <f t="shared" ref="I2:I33" si="0">E2/3</f>
        <v>8</v>
      </c>
      <c r="J2" s="5">
        <f>'Raw Data - STAIS PANAS Modif.'!J2</f>
        <v>0.72</v>
      </c>
      <c r="K2" s="6">
        <f>'Raw Data - STAIS PANAS Modif.'!N5+'Raw Data - STAIS PANAS Modif.'!P5+'Raw Data - STAIS PANAS Modif.'!R5+'Raw Data - STAIS PANAS Modif.'!V5+'Raw Data - STAIS PANAS Modif.'!W5+'Raw Data - STAIS PANAS Modif.'!Y5+'Raw Data - STAIS PANAS Modif.'!AA5+'Raw Data - STAIS PANAS Modif.'!AC5+'Raw Data - STAIS PANAS Modif.'!AD5+'Raw Data - STAIS PANAS Modif.'!AF5-'Raw Data - STAIS PANAS Modif.'!O5-'Raw Data - STAIS PANAS Modif.'!Q5-'Raw Data - STAIS PANAS Modif.'!S5-'Raw Data - STAIS PANAS Modif.'!T5-'Raw Data - STAIS PANAS Modif.'!U5-'Raw Data - STAIS PANAS Modif.'!X5-'Raw Data - STAIS PANAS Modif.'!Z5-'Raw Data - STAIS PANAS Modif.'!AB5-'Raw Data - STAIS PANAS Modif.'!AE5-'Raw Data - STAIS PANAS Modif.'!AG5</f>
        <v>25</v>
      </c>
      <c r="L2" s="6">
        <f>'Raw Data - STAIS PANAS Modif.'!N6+'Raw Data - STAIS PANAS Modif.'!P6+'Raw Data - STAIS PANAS Modif.'!R6+'Raw Data - STAIS PANAS Modif.'!V6+'Raw Data - STAIS PANAS Modif.'!W6+'Raw Data - STAIS PANAS Modif.'!Y6+'Raw Data - STAIS PANAS Modif.'!AA6+'Raw Data - STAIS PANAS Modif.'!AC6+'Raw Data - STAIS PANAS Modif.'!AD6+'Raw Data - STAIS PANAS Modif.'!AF6-'Raw Data - STAIS PANAS Modif.'!O6-'Raw Data - STAIS PANAS Modif.'!Q6-'Raw Data - STAIS PANAS Modif.'!S6-'Raw Data - STAIS PANAS Modif.'!T6-'Raw Data - STAIS PANAS Modif.'!U6-'Raw Data - STAIS PANAS Modif.'!X6-'Raw Data - STAIS PANAS Modif.'!Z6-'Raw Data - STAIS PANAS Modif.'!AB6-'Raw Data - STAIS PANAS Modif.'!AE6-'Raw Data - STAIS PANAS Modif.'!AG6</f>
        <v>29</v>
      </c>
      <c r="M2" s="6">
        <f>SUM('Raw Data - STAIS PANAS Modif.'!AH3:AQ3)</f>
        <v>12</v>
      </c>
      <c r="N2" s="6">
        <f>SUM('Raw Data - STAIS PANAS Modif.'!AH4:AQ4)</f>
        <v>11</v>
      </c>
      <c r="O2" s="6">
        <f>AVERAGE('Raw Data - STAIS PANAS Modif.'!AR2:BA2)</f>
        <v>2.9</v>
      </c>
      <c r="P2" s="6">
        <f t="shared" ref="P2:P33" si="1">L2-K2</f>
        <v>4</v>
      </c>
      <c r="Q2" s="6">
        <f t="shared" ref="Q2:Q33" si="2">N2-M2</f>
        <v>-1</v>
      </c>
      <c r="R2" s="6">
        <f t="shared" ref="R2:R33" si="3">I2-D2</f>
        <v>4</v>
      </c>
      <c r="S2" s="6">
        <f t="shared" ref="S2:S33" si="4">I2</f>
        <v>8</v>
      </c>
      <c r="T2" t="str">
        <f>VLOOKUP($A2,'Demographic Data'!$B:$U,11,0)</f>
        <v>English</v>
      </c>
      <c r="U2">
        <f>VLOOKUP($A2,'Demographic Data'!$B:$U,12,0)</f>
        <v>35</v>
      </c>
      <c r="V2" t="str">
        <f>VLOOKUP($A2,'Demographic Data'!$B:$U,13,0)</f>
        <v>Male</v>
      </c>
      <c r="W2" t="str">
        <f>VLOOKUP($A2,'Demographic Data'!$B:$U,14,0)</f>
        <v>White</v>
      </c>
      <c r="X2" t="str">
        <f>VLOOKUP($A2,'Demographic Data'!$B:$U,15,0)</f>
        <v>United Kingdom</v>
      </c>
      <c r="Y2" t="str">
        <f>VLOOKUP($A2,'Demographic Data'!$B:$U,16,0)</f>
        <v>United Kingdom</v>
      </c>
      <c r="Z2" t="str">
        <f>VLOOKUP($A2,'Demographic Data'!$B:$U,17,0)</f>
        <v>United Kingdom</v>
      </c>
    </row>
    <row r="3" spans="1:26" x14ac:dyDescent="0.2">
      <c r="A3" s="12" t="str">
        <f>'Raw Data - STAIS PANAS Modif.'!C12</f>
        <v>5b6db242d2eae00001934fd9</v>
      </c>
      <c r="B3" s="5" t="str">
        <f>'Raw Data - STAIS PANAS Modif.'!D12</f>
        <v>DG</v>
      </c>
      <c r="C3" s="5" t="str">
        <f>IF('Raw Data - STAIS PANAS Modif.'!F12=12,"Low start",IF('Raw Data - STAIS PANAS Modif.'!F12=33,"Low end","Low middle"))</f>
        <v>Low end</v>
      </c>
      <c r="D3" s="5">
        <f>'Raw Data - STAIS PANAS Modif.'!E12</f>
        <v>12</v>
      </c>
      <c r="E3" s="6">
        <f>IFERROR(AVERAGE('Raw Data - STAIS PANAS Modif.'!F12:F21),"")</f>
        <v>24</v>
      </c>
      <c r="F3" s="6">
        <f>IFERROR(AVERAGE('Raw Data - STAIS PANAS Modif.'!G12:G21),"")</f>
        <v>36</v>
      </c>
      <c r="G3" s="6" t="str">
        <f>IFERROR(AVERAGE('Raw Data - STAIS PANAS Modif.'!H12:H21),"")</f>
        <v/>
      </c>
      <c r="H3" s="6">
        <f>IFERROR(AVERAGE('Raw Data - STAIS PANAS Modif.'!I12:I21),"")</f>
        <v>36</v>
      </c>
      <c r="I3" s="6">
        <f t="shared" si="0"/>
        <v>8</v>
      </c>
      <c r="J3" s="5">
        <f>'Raw Data - STAIS PANAS Modif.'!J12</f>
        <v>0.72</v>
      </c>
      <c r="K3" s="6">
        <f>'Raw Data - STAIS PANAS Modif.'!N15+'Raw Data - STAIS PANAS Modif.'!P15+'Raw Data - STAIS PANAS Modif.'!R15+'Raw Data - STAIS PANAS Modif.'!V15+'Raw Data - STAIS PANAS Modif.'!W15+'Raw Data - STAIS PANAS Modif.'!Y15+'Raw Data - STAIS PANAS Modif.'!AA15+'Raw Data - STAIS PANAS Modif.'!AC15+'Raw Data - STAIS PANAS Modif.'!AD15+'Raw Data - STAIS PANAS Modif.'!AF15-'Raw Data - STAIS PANAS Modif.'!O15-'Raw Data - STAIS PANAS Modif.'!Q15-'Raw Data - STAIS PANAS Modif.'!S15-'Raw Data - STAIS PANAS Modif.'!T15-'Raw Data - STAIS PANAS Modif.'!U15-'Raw Data - STAIS PANAS Modif.'!X15-'Raw Data - STAIS PANAS Modif.'!Z15-'Raw Data - STAIS PANAS Modif.'!AB15-'Raw Data - STAIS PANAS Modif.'!AE15-'Raw Data - STAIS PANAS Modif.'!AG15</f>
        <v>16</v>
      </c>
      <c r="L3" s="6">
        <f>'Raw Data - STAIS PANAS Modif.'!N16+'Raw Data - STAIS PANAS Modif.'!P16+'Raw Data - STAIS PANAS Modif.'!R16+'Raw Data - STAIS PANAS Modif.'!V16+'Raw Data - STAIS PANAS Modif.'!W16+'Raw Data - STAIS PANAS Modif.'!Y16+'Raw Data - STAIS PANAS Modif.'!AA16+'Raw Data - STAIS PANAS Modif.'!AC16+'Raw Data - STAIS PANAS Modif.'!AD16+'Raw Data - STAIS PANAS Modif.'!AF16-'Raw Data - STAIS PANAS Modif.'!O16-'Raw Data - STAIS PANAS Modif.'!Q16-'Raw Data - STAIS PANAS Modif.'!S16-'Raw Data - STAIS PANAS Modif.'!T16-'Raw Data - STAIS PANAS Modif.'!U16-'Raw Data - STAIS PANAS Modif.'!X16-'Raw Data - STAIS PANAS Modif.'!Z16-'Raw Data - STAIS PANAS Modif.'!AB16-'Raw Data - STAIS PANAS Modif.'!AE16-'Raw Data - STAIS PANAS Modif.'!AG16</f>
        <v>19</v>
      </c>
      <c r="M3" s="6">
        <f>SUM('Raw Data - STAIS PANAS Modif.'!AH13:AQ13)</f>
        <v>17</v>
      </c>
      <c r="N3" s="6">
        <f>SUM('Raw Data - STAIS PANAS Modif.'!AH14:AQ14)</f>
        <v>13</v>
      </c>
      <c r="O3" s="6">
        <f>AVERAGE('Raw Data - STAIS PANAS Modif.'!AR12:BA12)</f>
        <v>1.8</v>
      </c>
      <c r="P3" s="6">
        <f t="shared" si="1"/>
        <v>3</v>
      </c>
      <c r="Q3" s="6">
        <f t="shared" si="2"/>
        <v>-4</v>
      </c>
      <c r="R3" s="6">
        <f t="shared" si="3"/>
        <v>-4</v>
      </c>
      <c r="S3" s="6">
        <f t="shared" si="4"/>
        <v>8</v>
      </c>
      <c r="T3" t="str">
        <f>VLOOKUP($A3,'Demographic Data'!$B:$U,11,0)</f>
        <v>English</v>
      </c>
      <c r="U3">
        <f>VLOOKUP($A3,'Demographic Data'!$B:$U,12,0)</f>
        <v>33</v>
      </c>
      <c r="V3" t="str">
        <f>VLOOKUP($A3,'Demographic Data'!$B:$U,13,0)</f>
        <v>Female</v>
      </c>
      <c r="W3" t="str">
        <f>VLOOKUP($A3,'Demographic Data'!$B:$U,14,0)</f>
        <v>White</v>
      </c>
      <c r="X3" t="str">
        <f>VLOOKUP($A3,'Demographic Data'!$B:$U,15,0)</f>
        <v>United Kingdom</v>
      </c>
      <c r="Y3" t="str">
        <f>VLOOKUP($A3,'Demographic Data'!$B:$U,16,0)</f>
        <v>United Kingdom</v>
      </c>
      <c r="Z3" t="str">
        <f>VLOOKUP($A3,'Demographic Data'!$B:$U,17,0)</f>
        <v>United Kingdom</v>
      </c>
    </row>
    <row r="4" spans="1:26" x14ac:dyDescent="0.2">
      <c r="A4" s="12" t="str">
        <f>'Raw Data - STAIS PANAS Modif.'!C22</f>
        <v>5eaac1b48d712102356b170f</v>
      </c>
      <c r="B4" s="5" t="str">
        <f>'Raw Data - STAIS PANAS Modif.'!D22</f>
        <v>TG</v>
      </c>
      <c r="C4" s="5" t="str">
        <f>IF('Raw Data - STAIS PANAS Modif.'!F22=12,"Low start",IF('Raw Data - STAIS PANAS Modif.'!F22=33,"Low end","Low middle"))</f>
        <v>Low middle</v>
      </c>
      <c r="D4" s="5">
        <f>'Raw Data - STAIS PANAS Modif.'!E22</f>
        <v>6</v>
      </c>
      <c r="E4" s="6">
        <f>IFERROR(AVERAGE('Raw Data - STAIS PANAS Modif.'!F22:F31),"")</f>
        <v>24</v>
      </c>
      <c r="F4" s="6">
        <f>IFERROR(AVERAGE('Raw Data - STAIS PANAS Modif.'!G22:G31),"")</f>
        <v>36</v>
      </c>
      <c r="G4" s="6">
        <f>IFERROR(AVERAGE('Raw Data - STAIS PANAS Modif.'!H22:H31),"")</f>
        <v>10.6</v>
      </c>
      <c r="H4" s="6">
        <f>IFERROR(AVERAGE('Raw Data - STAIS PANAS Modif.'!I22:I31),"")</f>
        <v>25.4</v>
      </c>
      <c r="I4" s="6">
        <f t="shared" si="0"/>
        <v>8</v>
      </c>
      <c r="J4" s="5">
        <f>'Raw Data - STAIS PANAS Modif.'!J22</f>
        <v>0.51</v>
      </c>
      <c r="K4" s="6">
        <f>'Raw Data - STAIS PANAS Modif.'!N25+'Raw Data - STAIS PANAS Modif.'!P25+'Raw Data - STAIS PANAS Modif.'!R25+'Raw Data - STAIS PANAS Modif.'!V25+'Raw Data - STAIS PANAS Modif.'!W25+'Raw Data - STAIS PANAS Modif.'!Y25+'Raw Data - STAIS PANAS Modif.'!AA25+'Raw Data - STAIS PANAS Modif.'!AC25+'Raw Data - STAIS PANAS Modif.'!AD25+'Raw Data - STAIS PANAS Modif.'!AF25-'Raw Data - STAIS PANAS Modif.'!O25-'Raw Data - STAIS PANAS Modif.'!Q25-'Raw Data - STAIS PANAS Modif.'!S25-'Raw Data - STAIS PANAS Modif.'!T25-'Raw Data - STAIS PANAS Modif.'!U25-'Raw Data - STAIS PANAS Modif.'!X25-'Raw Data - STAIS PANAS Modif.'!Z25-'Raw Data - STAIS PANAS Modif.'!AB25-'Raw Data - STAIS PANAS Modif.'!AE25-'Raw Data - STAIS PANAS Modif.'!AG25</f>
        <v>15</v>
      </c>
      <c r="L4" s="6">
        <f>'Raw Data - STAIS PANAS Modif.'!N26+'Raw Data - STAIS PANAS Modif.'!P26+'Raw Data - STAIS PANAS Modif.'!R26+'Raw Data - STAIS PANAS Modif.'!V26+'Raw Data - STAIS PANAS Modif.'!W26+'Raw Data - STAIS PANAS Modif.'!Y26+'Raw Data - STAIS PANAS Modif.'!AA26+'Raw Data - STAIS PANAS Modif.'!AC26+'Raw Data - STAIS PANAS Modif.'!AD26+'Raw Data - STAIS PANAS Modif.'!AF26-'Raw Data - STAIS PANAS Modif.'!O26-'Raw Data - STAIS PANAS Modif.'!Q26-'Raw Data - STAIS PANAS Modif.'!S26-'Raw Data - STAIS PANAS Modif.'!T26-'Raw Data - STAIS PANAS Modif.'!U26-'Raw Data - STAIS PANAS Modif.'!X26-'Raw Data - STAIS PANAS Modif.'!Z26-'Raw Data - STAIS PANAS Modif.'!AB26-'Raw Data - STAIS PANAS Modif.'!AE26-'Raw Data - STAIS PANAS Modif.'!AG26</f>
        <v>12</v>
      </c>
      <c r="M4" s="6">
        <f>SUM('Raw Data - STAIS PANAS Modif.'!AH23:AQ23)</f>
        <v>14</v>
      </c>
      <c r="N4" s="6">
        <f>SUM('Raw Data - STAIS PANAS Modif.'!AH24:AQ24)</f>
        <v>13</v>
      </c>
      <c r="O4" s="6">
        <f>AVERAGE('Raw Data - STAIS PANAS Modif.'!AR22:BA22)</f>
        <v>2.2999999999999998</v>
      </c>
      <c r="P4" s="6">
        <f t="shared" si="1"/>
        <v>-3</v>
      </c>
      <c r="Q4" s="6">
        <f t="shared" si="2"/>
        <v>-1</v>
      </c>
      <c r="R4" s="6">
        <f t="shared" si="3"/>
        <v>2</v>
      </c>
      <c r="S4" s="6">
        <f t="shared" si="4"/>
        <v>8</v>
      </c>
      <c r="T4" t="str">
        <f>VLOOKUP($A4,'Demographic Data'!$B:$U,11,0)</f>
        <v>English</v>
      </c>
      <c r="U4">
        <f>VLOOKUP($A4,'Demographic Data'!$B:$U,12,0)</f>
        <v>26</v>
      </c>
      <c r="V4" t="str">
        <f>VLOOKUP($A4,'Demographic Data'!$B:$U,13,0)</f>
        <v>Female</v>
      </c>
      <c r="W4" t="str">
        <f>VLOOKUP($A4,'Demographic Data'!$B:$U,14,0)</f>
        <v>Black</v>
      </c>
      <c r="X4" t="str">
        <f>VLOOKUP($A4,'Demographic Data'!$B:$U,15,0)</f>
        <v>United Kingdom</v>
      </c>
      <c r="Y4" t="str">
        <f>VLOOKUP($A4,'Demographic Data'!$B:$U,16,0)</f>
        <v>United Kingdom</v>
      </c>
      <c r="Z4" t="str">
        <f>VLOOKUP($A4,'Demographic Data'!$B:$U,17,0)</f>
        <v>United Kingdom</v>
      </c>
    </row>
    <row r="5" spans="1:26" x14ac:dyDescent="0.2">
      <c r="A5" s="12" t="str">
        <f>'Raw Data - STAIS PANAS Modif.'!C32</f>
        <v>61673b692a55fba0f6b8abf1</v>
      </c>
      <c r="B5" s="5" t="str">
        <f>'Raw Data - STAIS PANAS Modif.'!D32</f>
        <v>DG</v>
      </c>
      <c r="C5" s="5" t="str">
        <f>IF('Raw Data - STAIS PANAS Modif.'!F32=12,"Low start",IF('Raw Data - STAIS PANAS Modif.'!F32=33,"Low end","Low middle"))</f>
        <v>Low start</v>
      </c>
      <c r="D5" s="5">
        <f>'Raw Data - STAIS PANAS Modif.'!E32</f>
        <v>2</v>
      </c>
      <c r="E5" s="6">
        <f>AVERAGE('Raw Data - STAIS PANAS Modif.'!F32:F41)</f>
        <v>24</v>
      </c>
      <c r="F5" s="6">
        <f>AVERAGE('Raw Data - STAIS PANAS Modif.'!G32:G41)</f>
        <v>36</v>
      </c>
      <c r="G5" s="6" t="str">
        <f>IFERROR(AVERAGE('Raw Data - STAIS PANAS Modif.'!H32:H41), "")</f>
        <v/>
      </c>
      <c r="H5" s="6">
        <f>IFERROR(AVERAGE('Raw Data - STAIS PANAS Modif.'!I32:I41), "")</f>
        <v>36</v>
      </c>
      <c r="I5" s="6">
        <f t="shared" si="0"/>
        <v>8</v>
      </c>
      <c r="J5" s="5">
        <f>'Raw Data - STAIS PANAS Modif.'!J32</f>
        <v>0.72</v>
      </c>
      <c r="K5" s="6">
        <f>'Raw Data - STAIS PANAS Modif.'!N35+'Raw Data - STAIS PANAS Modif.'!P35+'Raw Data - STAIS PANAS Modif.'!R35+'Raw Data - STAIS PANAS Modif.'!V35+'Raw Data - STAIS PANAS Modif.'!W35+'Raw Data - STAIS PANAS Modif.'!Y35+'Raw Data - STAIS PANAS Modif.'!AA35+'Raw Data - STAIS PANAS Modif.'!AC35+'Raw Data - STAIS PANAS Modif.'!AD35+'Raw Data - STAIS PANAS Modif.'!AF35-'Raw Data - STAIS PANAS Modif.'!O35-'Raw Data - STAIS PANAS Modif.'!Q35-'Raw Data - STAIS PANAS Modif.'!S35-'Raw Data - STAIS PANAS Modif.'!T35-'Raw Data - STAIS PANAS Modif.'!U35-'Raw Data - STAIS PANAS Modif.'!X35-'Raw Data - STAIS PANAS Modif.'!Z35-'Raw Data - STAIS PANAS Modif.'!AB35-'Raw Data - STAIS PANAS Modif.'!AE35-'Raw Data - STAIS PANAS Modif.'!AG35</f>
        <v>12</v>
      </c>
      <c r="L5" s="6">
        <f>'Raw Data - STAIS PANAS Modif.'!N36+'Raw Data - STAIS PANAS Modif.'!P36+'Raw Data - STAIS PANAS Modif.'!R36+'Raw Data - STAIS PANAS Modif.'!V36+'Raw Data - STAIS PANAS Modif.'!W36+'Raw Data - STAIS PANAS Modif.'!Y36+'Raw Data - STAIS PANAS Modif.'!AA36+'Raw Data - STAIS PANAS Modif.'!AC36+'Raw Data - STAIS PANAS Modif.'!AD36+'Raw Data - STAIS PANAS Modif.'!AF36-'Raw Data - STAIS PANAS Modif.'!O36-'Raw Data - STAIS PANAS Modif.'!Q36-'Raw Data - STAIS PANAS Modif.'!S36-'Raw Data - STAIS PANAS Modif.'!T36-'Raw Data - STAIS PANAS Modif.'!U36-'Raw Data - STAIS PANAS Modif.'!X36-'Raw Data - STAIS PANAS Modif.'!Z36-'Raw Data - STAIS PANAS Modif.'!AB36-'Raw Data - STAIS PANAS Modif.'!AE36-'Raw Data - STAIS PANAS Modif.'!AG36</f>
        <v>12</v>
      </c>
      <c r="M5" s="6">
        <f>SUM('Raw Data - STAIS PANAS Modif.'!AH33:AQ33)</f>
        <v>11</v>
      </c>
      <c r="N5" s="6">
        <f>SUM('Raw Data - STAIS PANAS Modif.'!AH34:AQ34)</f>
        <v>11</v>
      </c>
      <c r="O5" s="6">
        <f>AVERAGE('Raw Data - STAIS PANAS Modif.'!AR32:BA32)</f>
        <v>2.8</v>
      </c>
      <c r="P5" s="6">
        <f t="shared" si="1"/>
        <v>0</v>
      </c>
      <c r="Q5" s="6">
        <f t="shared" si="2"/>
        <v>0</v>
      </c>
      <c r="R5" s="6">
        <f t="shared" si="3"/>
        <v>6</v>
      </c>
      <c r="S5" s="6">
        <f t="shared" si="4"/>
        <v>8</v>
      </c>
      <c r="T5" t="str">
        <f>VLOOKUP($A5,'Demographic Data'!$B:$U,11,0)</f>
        <v>Bulgarian, English</v>
      </c>
      <c r="U5">
        <f>VLOOKUP($A5,'Demographic Data'!$B:$U,12,0)</f>
        <v>32</v>
      </c>
      <c r="V5" t="str">
        <f>VLOOKUP($A5,'Demographic Data'!$B:$U,13,0)</f>
        <v>Female</v>
      </c>
      <c r="W5" t="str">
        <f>VLOOKUP($A5,'Demographic Data'!$B:$U,14,0)</f>
        <v>White</v>
      </c>
      <c r="X5" t="str">
        <f>VLOOKUP($A5,'Demographic Data'!$B:$U,15,0)</f>
        <v>Bulgaria</v>
      </c>
      <c r="Y5" t="str">
        <f>VLOOKUP($A5,'Demographic Data'!$B:$U,16,0)</f>
        <v>United Kingdom</v>
      </c>
      <c r="Z5" t="str">
        <f>VLOOKUP($A5,'Demographic Data'!$B:$U,17,0)</f>
        <v>Bulgaria</v>
      </c>
    </row>
    <row r="6" spans="1:26" x14ac:dyDescent="0.2">
      <c r="A6" s="12" t="str">
        <f>'Raw Data - STAIS PANAS Modif.'!C42</f>
        <v>6658b838fa019e8f175c7bf4</v>
      </c>
      <c r="B6" s="5" t="str">
        <f>'Raw Data - STAIS PANAS Modif.'!D42</f>
        <v>TG</v>
      </c>
      <c r="C6" s="5" t="str">
        <f>IF('Raw Data - STAIS PANAS Modif.'!F42=12,"Low start",IF('Raw Data - STAIS PANAS Modif.'!F42=33,"Low end","Low middle"))</f>
        <v>Low middle</v>
      </c>
      <c r="D6" s="5">
        <f>'Raw Data - STAIS PANAS Modif.'!E42</f>
        <v>12</v>
      </c>
      <c r="E6" s="6">
        <f>AVERAGE('Raw Data - STAIS PANAS Modif.'!F42:F51)</f>
        <v>24</v>
      </c>
      <c r="F6" s="6">
        <f>AVERAGE('Raw Data - STAIS PANAS Modif.'!G42:G51)</f>
        <v>36</v>
      </c>
      <c r="G6" s="6">
        <f>IFERROR(AVERAGE('Raw Data - STAIS PANAS Modif.'!H42:H51), "")</f>
        <v>8.6</v>
      </c>
      <c r="H6" s="6">
        <f>IFERROR(AVERAGE('Raw Data - STAIS PANAS Modif.'!I42:I51), "")</f>
        <v>27.4</v>
      </c>
      <c r="I6" s="6">
        <f t="shared" si="0"/>
        <v>8</v>
      </c>
      <c r="J6" s="5">
        <f>'Raw Data - STAIS PANAS Modif.'!J42</f>
        <v>0.55000000000000004</v>
      </c>
      <c r="K6" s="6">
        <f>'Raw Data - STAIS PANAS Modif.'!N45+'Raw Data - STAIS PANAS Modif.'!P45+'Raw Data - STAIS PANAS Modif.'!R45+'Raw Data - STAIS PANAS Modif.'!V45+'Raw Data - STAIS PANAS Modif.'!W45+'Raw Data - STAIS PANAS Modif.'!Y45+'Raw Data - STAIS PANAS Modif.'!AA45+'Raw Data - STAIS PANAS Modif.'!AC45+'Raw Data - STAIS PANAS Modif.'!AD45+'Raw Data - STAIS PANAS Modif.'!AF45-'Raw Data - STAIS PANAS Modif.'!O45-'Raw Data - STAIS PANAS Modif.'!Q45-'Raw Data - STAIS PANAS Modif.'!S45-'Raw Data - STAIS PANAS Modif.'!T45-'Raw Data - STAIS PANAS Modif.'!U45-'Raw Data - STAIS PANAS Modif.'!X45-'Raw Data - STAIS PANAS Modif.'!Z45-'Raw Data - STAIS PANAS Modif.'!AB45-'Raw Data - STAIS PANAS Modif.'!AE45-'Raw Data - STAIS PANAS Modif.'!AG45</f>
        <v>20</v>
      </c>
      <c r="L6" s="6">
        <f>'Raw Data - STAIS PANAS Modif.'!N46+'Raw Data - STAIS PANAS Modif.'!P46+'Raw Data - STAIS PANAS Modif.'!R46+'Raw Data - STAIS PANAS Modif.'!V46+'Raw Data - STAIS PANAS Modif.'!W46+'Raw Data - STAIS PANAS Modif.'!Y46+'Raw Data - STAIS PANAS Modif.'!AA46+'Raw Data - STAIS PANAS Modif.'!AC46+'Raw Data - STAIS PANAS Modif.'!AD46+'Raw Data - STAIS PANAS Modif.'!AF46-'Raw Data - STAIS PANAS Modif.'!O46-'Raw Data - STAIS PANAS Modif.'!Q46-'Raw Data - STAIS PANAS Modif.'!S46-'Raw Data - STAIS PANAS Modif.'!T46-'Raw Data - STAIS PANAS Modif.'!U46-'Raw Data - STAIS PANAS Modif.'!X46-'Raw Data - STAIS PANAS Modif.'!Z46-'Raw Data - STAIS PANAS Modif.'!AB46-'Raw Data - STAIS PANAS Modif.'!AE46-'Raw Data - STAIS PANAS Modif.'!AG46</f>
        <v>20</v>
      </c>
      <c r="M6" s="6">
        <f>SUM('Raw Data - STAIS PANAS Modif.'!AH43:AQ43)</f>
        <v>20</v>
      </c>
      <c r="N6" s="6">
        <f>SUM('Raw Data - STAIS PANAS Modif.'!AH44:AQ44)</f>
        <v>15</v>
      </c>
      <c r="O6" s="6">
        <f>AVERAGE('Raw Data - STAIS PANAS Modif.'!AR42:BA42)</f>
        <v>3</v>
      </c>
      <c r="P6" s="6">
        <f t="shared" si="1"/>
        <v>0</v>
      </c>
      <c r="Q6" s="6">
        <f t="shared" si="2"/>
        <v>-5</v>
      </c>
      <c r="R6" s="6">
        <f t="shared" si="3"/>
        <v>-4</v>
      </c>
      <c r="S6" s="6">
        <f t="shared" si="4"/>
        <v>8</v>
      </c>
      <c r="T6" t="str">
        <f>VLOOKUP($A6,'Demographic Data'!$B:$U,11,0)</f>
        <v>English, Welsh</v>
      </c>
      <c r="U6">
        <f>VLOOKUP($A6,'Demographic Data'!$B:$U,12,0)</f>
        <v>27</v>
      </c>
      <c r="V6" t="str">
        <f>VLOOKUP($A6,'Demographic Data'!$B:$U,13,0)</f>
        <v>Male</v>
      </c>
      <c r="W6" t="str">
        <f>VLOOKUP($A6,'Demographic Data'!$B:$U,14,0)</f>
        <v>White</v>
      </c>
      <c r="X6" t="str">
        <f>VLOOKUP($A6,'Demographic Data'!$B:$U,15,0)</f>
        <v>United Kingdom</v>
      </c>
      <c r="Y6" t="str">
        <f>VLOOKUP($A6,'Demographic Data'!$B:$U,16,0)</f>
        <v>United Kingdom</v>
      </c>
      <c r="Z6" t="str">
        <f>VLOOKUP($A6,'Demographic Data'!$B:$U,17,0)</f>
        <v>United Kingdom</v>
      </c>
    </row>
    <row r="7" spans="1:26" x14ac:dyDescent="0.2">
      <c r="A7" s="12" t="str">
        <f>'Raw Data - STAIS PANAS Modif.'!C52</f>
        <v>6658c4239af9537eefdfbcc9</v>
      </c>
      <c r="B7" s="5" t="str">
        <f>'Raw Data - STAIS PANAS Modif.'!D52</f>
        <v>DG</v>
      </c>
      <c r="C7" s="5" t="str">
        <f>IF('Raw Data - STAIS PANAS Modif.'!F52=12,"Low start",IF('Raw Data - STAIS PANAS Modif.'!F52=33,"Low end","Low middle"))</f>
        <v>Low start</v>
      </c>
      <c r="D7" s="5">
        <f>'Raw Data - STAIS PANAS Modif.'!E52</f>
        <v>4</v>
      </c>
      <c r="E7" s="6">
        <f>AVERAGE('Raw Data - STAIS PANAS Modif.'!F52:F61)</f>
        <v>24</v>
      </c>
      <c r="F7" s="6">
        <f>AVERAGE('Raw Data - STAIS PANAS Modif.'!G52:G61)</f>
        <v>36</v>
      </c>
      <c r="G7" s="6" t="str">
        <f>IFERROR(AVERAGE('Raw Data - STAIS PANAS Modif.'!H52:H61), "")</f>
        <v/>
      </c>
      <c r="H7" s="6">
        <f>IFERROR(AVERAGE('Raw Data - STAIS PANAS Modif.'!I52:I61), "")</f>
        <v>36</v>
      </c>
      <c r="I7" s="6">
        <f t="shared" si="0"/>
        <v>8</v>
      </c>
      <c r="J7" s="5">
        <f>'Raw Data - STAIS PANAS Modif.'!J52</f>
        <v>0.72</v>
      </c>
      <c r="K7" s="6">
        <f>'Raw Data - STAIS PANAS Modif.'!N55+'Raw Data - STAIS PANAS Modif.'!P55+'Raw Data - STAIS PANAS Modif.'!R55+'Raw Data - STAIS PANAS Modif.'!V55+'Raw Data - STAIS PANAS Modif.'!W55+'Raw Data - STAIS PANAS Modif.'!Y55+'Raw Data - STAIS PANAS Modif.'!AA55+'Raw Data - STAIS PANAS Modif.'!AC55+'Raw Data - STAIS PANAS Modif.'!AD55+'Raw Data - STAIS PANAS Modif.'!AF55-'Raw Data - STAIS PANAS Modif.'!O55-'Raw Data - STAIS PANAS Modif.'!Q55-'Raw Data - STAIS PANAS Modif.'!S55-'Raw Data - STAIS PANAS Modif.'!T55-'Raw Data - STAIS PANAS Modif.'!U55-'Raw Data - STAIS PANAS Modif.'!X55-'Raw Data - STAIS PANAS Modif.'!Z55-'Raw Data - STAIS PANAS Modif.'!AB55-'Raw Data - STAIS PANAS Modif.'!AE55-'Raw Data - STAIS PANAS Modif.'!AG55</f>
        <v>13</v>
      </c>
      <c r="L7" s="6">
        <f>'Raw Data - STAIS PANAS Modif.'!N56+'Raw Data - STAIS PANAS Modif.'!P56+'Raw Data - STAIS PANAS Modif.'!R56+'Raw Data - STAIS PANAS Modif.'!V56+'Raw Data - STAIS PANAS Modif.'!W56+'Raw Data - STAIS PANAS Modif.'!Y56+'Raw Data - STAIS PANAS Modif.'!AA56+'Raw Data - STAIS PANAS Modif.'!AC56+'Raw Data - STAIS PANAS Modif.'!AD56+'Raw Data - STAIS PANAS Modif.'!AF56-'Raw Data - STAIS PANAS Modif.'!O56-'Raw Data - STAIS PANAS Modif.'!Q56-'Raw Data - STAIS PANAS Modif.'!S56-'Raw Data - STAIS PANAS Modif.'!T56-'Raw Data - STAIS PANAS Modif.'!U56-'Raw Data - STAIS PANAS Modif.'!X56-'Raw Data - STAIS PANAS Modif.'!Z56-'Raw Data - STAIS PANAS Modif.'!AB56-'Raw Data - STAIS PANAS Modif.'!AE56-'Raw Data - STAIS PANAS Modif.'!AG56</f>
        <v>16</v>
      </c>
      <c r="M7" s="6">
        <f>SUM('Raw Data - STAIS PANAS Modif.'!AH53:AQ53)</f>
        <v>20</v>
      </c>
      <c r="N7" s="6">
        <f>SUM('Raw Data - STAIS PANAS Modif.'!AH54:AQ54)</f>
        <v>18</v>
      </c>
      <c r="O7" s="6">
        <f>AVERAGE('Raw Data - STAIS PANAS Modif.'!AR52:BA52)</f>
        <v>2.7</v>
      </c>
      <c r="P7" s="6">
        <f t="shared" si="1"/>
        <v>3</v>
      </c>
      <c r="Q7" s="6">
        <f t="shared" si="2"/>
        <v>-2</v>
      </c>
      <c r="R7" s="6">
        <f t="shared" si="3"/>
        <v>4</v>
      </c>
      <c r="S7" s="6">
        <f t="shared" si="4"/>
        <v>8</v>
      </c>
      <c r="T7" t="str">
        <f>VLOOKUP($A7,'Demographic Data'!$B:$U,11,0)</f>
        <v>English</v>
      </c>
      <c r="U7">
        <f>VLOOKUP($A7,'Demographic Data'!$B:$U,12,0)</f>
        <v>32</v>
      </c>
      <c r="V7" t="str">
        <f>VLOOKUP($A7,'Demographic Data'!$B:$U,13,0)</f>
        <v>Female</v>
      </c>
      <c r="W7" t="str">
        <f>VLOOKUP($A7,'Demographic Data'!$B:$U,14,0)</f>
        <v>White</v>
      </c>
      <c r="X7" t="str">
        <f>VLOOKUP($A7,'Demographic Data'!$B:$U,15,0)</f>
        <v>United Kingdom</v>
      </c>
      <c r="Y7" t="str">
        <f>VLOOKUP($A7,'Demographic Data'!$B:$U,16,0)</f>
        <v>United Kingdom</v>
      </c>
      <c r="Z7" t="str">
        <f>VLOOKUP($A7,'Demographic Data'!$B:$U,17,0)</f>
        <v>United Kingdom</v>
      </c>
    </row>
    <row r="8" spans="1:26" x14ac:dyDescent="0.2">
      <c r="A8" s="12" t="str">
        <f>'Raw Data - STAIS PANAS Modif.'!C62</f>
        <v>665adfcc9f26520c4307e228</v>
      </c>
      <c r="B8" s="5" t="str">
        <f>'Raw Data - STAIS PANAS Modif.'!D62</f>
        <v>TG</v>
      </c>
      <c r="C8" s="5" t="str">
        <f>IF('Raw Data - STAIS PANAS Modif.'!F62=12,"Low start",IF('Raw Data - STAIS PANAS Modif.'!F62=33,"Low end","Low middle"))</f>
        <v>Low middle</v>
      </c>
      <c r="D8" s="5">
        <f>'Raw Data - STAIS PANAS Modif.'!E62</f>
        <v>8</v>
      </c>
      <c r="E8" s="6">
        <f>AVERAGE('Raw Data - STAIS PANAS Modif.'!F62:F71)</f>
        <v>24</v>
      </c>
      <c r="F8" s="6">
        <f>AVERAGE('Raw Data - STAIS PANAS Modif.'!G62:G71)</f>
        <v>36</v>
      </c>
      <c r="G8" s="6">
        <f>IFERROR(AVERAGE('Raw Data - STAIS PANAS Modif.'!H62:H71), "")</f>
        <v>17.7</v>
      </c>
      <c r="H8" s="6">
        <f>IFERROR(AVERAGE('Raw Data - STAIS PANAS Modif.'!I62:I71), "")</f>
        <v>18.3</v>
      </c>
      <c r="I8" s="6">
        <f t="shared" si="0"/>
        <v>8</v>
      </c>
      <c r="J8" s="5">
        <f>'Raw Data - STAIS PANAS Modif.'!J62</f>
        <v>0.37</v>
      </c>
      <c r="K8" s="6">
        <f>'Raw Data - STAIS PANAS Modif.'!N65+'Raw Data - STAIS PANAS Modif.'!P65+'Raw Data - STAIS PANAS Modif.'!R65+'Raw Data - STAIS PANAS Modif.'!V65+'Raw Data - STAIS PANAS Modif.'!W65+'Raw Data - STAIS PANAS Modif.'!Y65+'Raw Data - STAIS PANAS Modif.'!AA65+'Raw Data - STAIS PANAS Modif.'!AC65+'Raw Data - STAIS PANAS Modif.'!AD65+'Raw Data - STAIS PANAS Modif.'!AF65-'Raw Data - STAIS PANAS Modif.'!O65-'Raw Data - STAIS PANAS Modif.'!Q65-'Raw Data - STAIS PANAS Modif.'!S65-'Raw Data - STAIS PANAS Modif.'!T65-'Raw Data - STAIS PANAS Modif.'!U65-'Raw Data - STAIS PANAS Modif.'!X65-'Raw Data - STAIS PANAS Modif.'!Z65-'Raw Data - STAIS PANAS Modif.'!AB65-'Raw Data - STAIS PANAS Modif.'!AE65-'Raw Data - STAIS PANAS Modif.'!AG65</f>
        <v>22</v>
      </c>
      <c r="L8" s="6">
        <f>'Raw Data - STAIS PANAS Modif.'!N66+'Raw Data - STAIS PANAS Modif.'!P66+'Raw Data - STAIS PANAS Modif.'!R66+'Raw Data - STAIS PANAS Modif.'!V66+'Raw Data - STAIS PANAS Modif.'!W66+'Raw Data - STAIS PANAS Modif.'!Y66+'Raw Data - STAIS PANAS Modif.'!AA66+'Raw Data - STAIS PANAS Modif.'!AC66+'Raw Data - STAIS PANAS Modif.'!AD66+'Raw Data - STAIS PANAS Modif.'!AF66-'Raw Data - STAIS PANAS Modif.'!O66-'Raw Data - STAIS PANAS Modif.'!Q66-'Raw Data - STAIS PANAS Modif.'!S66-'Raw Data - STAIS PANAS Modif.'!T66-'Raw Data - STAIS PANAS Modif.'!U66-'Raw Data - STAIS PANAS Modif.'!X66-'Raw Data - STAIS PANAS Modif.'!Z66-'Raw Data - STAIS PANAS Modif.'!AB66-'Raw Data - STAIS PANAS Modif.'!AE66-'Raw Data - STAIS PANAS Modif.'!AG66</f>
        <v>20</v>
      </c>
      <c r="M8" s="6">
        <f>SUM('Raw Data - STAIS PANAS Modif.'!AH63:AQ63)</f>
        <v>12</v>
      </c>
      <c r="N8" s="6">
        <f>SUM('Raw Data - STAIS PANAS Modif.'!AH64:AQ64)</f>
        <v>11</v>
      </c>
      <c r="O8" s="6">
        <f>AVERAGE('Raw Data - STAIS PANAS Modif.'!AR62:BA62)</f>
        <v>3</v>
      </c>
      <c r="P8" s="6">
        <f t="shared" si="1"/>
        <v>-2</v>
      </c>
      <c r="Q8" s="6">
        <f t="shared" si="2"/>
        <v>-1</v>
      </c>
      <c r="R8" s="6">
        <f t="shared" si="3"/>
        <v>0</v>
      </c>
      <c r="S8" s="6">
        <f t="shared" si="4"/>
        <v>8</v>
      </c>
      <c r="T8" t="str">
        <f>VLOOKUP($A8,'Demographic Data'!$B:$U,11,0)</f>
        <v>English</v>
      </c>
      <c r="U8">
        <f>VLOOKUP($A8,'Demographic Data'!$B:$U,12,0)</f>
        <v>31</v>
      </c>
      <c r="V8" t="str">
        <f>VLOOKUP($A8,'Demographic Data'!$B:$U,13,0)</f>
        <v>Male</v>
      </c>
      <c r="W8" t="str">
        <f>VLOOKUP($A8,'Demographic Data'!$B:$U,14,0)</f>
        <v>Black</v>
      </c>
      <c r="X8" t="str">
        <f>VLOOKUP($A8,'Demographic Data'!$B:$U,15,0)</f>
        <v>United Kingdom</v>
      </c>
      <c r="Y8" t="str">
        <f>VLOOKUP($A8,'Demographic Data'!$B:$U,16,0)</f>
        <v>United Kingdom</v>
      </c>
      <c r="Z8" t="str">
        <f>VLOOKUP($A8,'Demographic Data'!$B:$U,17,0)</f>
        <v>United Kingdom</v>
      </c>
    </row>
    <row r="9" spans="1:26" x14ac:dyDescent="0.2">
      <c r="A9" s="12" t="str">
        <f>'Raw Data - STAIS PANAS Modif.'!C72</f>
        <v>66904bbd1eb9bb790b9b0f6f</v>
      </c>
      <c r="B9" s="5" t="str">
        <f>'Raw Data - STAIS PANAS Modif.'!D72</f>
        <v>TG</v>
      </c>
      <c r="C9" s="5" t="str">
        <f>IF('Raw Data - STAIS PANAS Modif.'!F72=12,"Low start",IF('Raw Data - STAIS PANAS Modif.'!F72=33,"Low end","Low middle"))</f>
        <v>Low middle</v>
      </c>
      <c r="D9" s="5">
        <f>'Raw Data - STAIS PANAS Modif.'!E72</f>
        <v>10</v>
      </c>
      <c r="E9" s="6">
        <f>AVERAGE('Raw Data - STAIS PANAS Modif.'!F72:F81)</f>
        <v>24</v>
      </c>
      <c r="F9" s="6">
        <f>AVERAGE('Raw Data - STAIS PANAS Modif.'!G72:G81)</f>
        <v>36</v>
      </c>
      <c r="G9" s="6">
        <f>IFERROR(AVERAGE('Raw Data - STAIS PANAS Modif.'!H72:H81), "")</f>
        <v>16.399999999999999</v>
      </c>
      <c r="H9" s="6">
        <f>IFERROR(AVERAGE('Raw Data - STAIS PANAS Modif.'!I72:I81), "")</f>
        <v>19.600000000000001</v>
      </c>
      <c r="I9" s="6">
        <f t="shared" si="0"/>
        <v>8</v>
      </c>
      <c r="J9" s="5">
        <f>'Raw Data - STAIS PANAS Modif.'!J72</f>
        <v>0.39</v>
      </c>
      <c r="K9" s="6">
        <f>'Raw Data - STAIS PANAS Modif.'!N75+'Raw Data - STAIS PANAS Modif.'!P75+'Raw Data - STAIS PANAS Modif.'!R75+'Raw Data - STAIS PANAS Modif.'!V75+'Raw Data - STAIS PANAS Modif.'!W75+'Raw Data - STAIS PANAS Modif.'!Y75+'Raw Data - STAIS PANAS Modif.'!AA75+'Raw Data - STAIS PANAS Modif.'!AC75+'Raw Data - STAIS PANAS Modif.'!AD75+'Raw Data - STAIS PANAS Modif.'!AF75-'Raw Data - STAIS PANAS Modif.'!O75-'Raw Data - STAIS PANAS Modif.'!Q75-'Raw Data - STAIS PANAS Modif.'!S75-'Raw Data - STAIS PANAS Modif.'!T75-'Raw Data - STAIS PANAS Modif.'!U75-'Raw Data - STAIS PANAS Modif.'!X75-'Raw Data - STAIS PANAS Modif.'!Z75-'Raw Data - STAIS PANAS Modif.'!AB75-'Raw Data - STAIS PANAS Modif.'!AE75-'Raw Data - STAIS PANAS Modif.'!AG75</f>
        <v>23</v>
      </c>
      <c r="L9" s="6">
        <f>'Raw Data - STAIS PANAS Modif.'!N76+'Raw Data - STAIS PANAS Modif.'!P76+'Raw Data - STAIS PANAS Modif.'!R76+'Raw Data - STAIS PANAS Modif.'!V76+'Raw Data - STAIS PANAS Modif.'!W76+'Raw Data - STAIS PANAS Modif.'!Y76+'Raw Data - STAIS PANAS Modif.'!AA76+'Raw Data - STAIS PANAS Modif.'!AC76+'Raw Data - STAIS PANAS Modif.'!AD76+'Raw Data - STAIS PANAS Modif.'!AF76-'Raw Data - STAIS PANAS Modif.'!O76-'Raw Data - STAIS PANAS Modif.'!Q76-'Raw Data - STAIS PANAS Modif.'!S76-'Raw Data - STAIS PANAS Modif.'!T76-'Raw Data - STAIS PANAS Modif.'!U76-'Raw Data - STAIS PANAS Modif.'!X76-'Raw Data - STAIS PANAS Modif.'!Z76-'Raw Data - STAIS PANAS Modif.'!AB76-'Raw Data - STAIS PANAS Modif.'!AE76-'Raw Data - STAIS PANAS Modif.'!AG76</f>
        <v>22</v>
      </c>
      <c r="M9" s="6">
        <f>SUM('Raw Data - STAIS PANAS Modif.'!AH73:AQ73)</f>
        <v>15</v>
      </c>
      <c r="N9" s="6">
        <f>SUM('Raw Data - STAIS PANAS Modif.'!AH74:AQ74)</f>
        <v>13</v>
      </c>
      <c r="O9" s="6">
        <f>AVERAGE('Raw Data - STAIS PANAS Modif.'!AR72:BA72)</f>
        <v>3.4</v>
      </c>
      <c r="P9" s="6">
        <f t="shared" si="1"/>
        <v>-1</v>
      </c>
      <c r="Q9" s="6">
        <f t="shared" si="2"/>
        <v>-2</v>
      </c>
      <c r="R9" s="6">
        <f t="shared" si="3"/>
        <v>-2</v>
      </c>
      <c r="S9" s="6">
        <f t="shared" si="4"/>
        <v>8</v>
      </c>
      <c r="T9" t="str">
        <f>VLOOKUP($A9,'Demographic Data'!$B:$U,11,0)</f>
        <v>English</v>
      </c>
      <c r="U9">
        <f>VLOOKUP($A9,'Demographic Data'!$B:$U,12,0)</f>
        <v>20</v>
      </c>
      <c r="V9" t="str">
        <f>VLOOKUP($A9,'Demographic Data'!$B:$U,13,0)</f>
        <v>Male</v>
      </c>
      <c r="W9" t="str">
        <f>VLOOKUP($A9,'Demographic Data'!$B:$U,14,0)</f>
        <v>White</v>
      </c>
      <c r="X9" t="str">
        <f>VLOOKUP($A9,'Demographic Data'!$B:$U,15,0)</f>
        <v>United Kingdom</v>
      </c>
      <c r="Y9" t="str">
        <f>VLOOKUP($A9,'Demographic Data'!$B:$U,16,0)</f>
        <v>United Kingdom</v>
      </c>
      <c r="Z9" t="str">
        <f>VLOOKUP($A9,'Demographic Data'!$B:$U,17,0)</f>
        <v>United Kingdom</v>
      </c>
    </row>
    <row r="10" spans="1:26" x14ac:dyDescent="0.2">
      <c r="A10" s="12" t="str">
        <f>'Raw Data - STAIS PANAS Modif.'!C82</f>
        <v>669822e8dc9cf1a2a30dc3e5</v>
      </c>
      <c r="B10" s="5" t="str">
        <f>'Raw Data - STAIS PANAS Modif.'!D82</f>
        <v>TG</v>
      </c>
      <c r="C10" s="5" t="str">
        <f>IF('Raw Data - STAIS PANAS Modif.'!F82=12,"Low start",IF('Raw Data - STAIS PANAS Modif.'!F82=33,"Low end","Low middle"))</f>
        <v>Low end</v>
      </c>
      <c r="D10" s="5">
        <f>'Raw Data - STAIS PANAS Modif.'!E82</f>
        <v>6</v>
      </c>
      <c r="E10" s="6">
        <f>AVERAGE('Raw Data - STAIS PANAS Modif.'!F82:F91)</f>
        <v>24</v>
      </c>
      <c r="F10" s="6">
        <f>AVERAGE('Raw Data - STAIS PANAS Modif.'!G82:G91)</f>
        <v>36</v>
      </c>
      <c r="G10" s="6">
        <f>IFERROR(AVERAGE('Raw Data - STAIS PANAS Modif.'!H82:H91), "")</f>
        <v>14.6</v>
      </c>
      <c r="H10" s="6">
        <f>IFERROR(AVERAGE('Raw Data - STAIS PANAS Modif.'!I82:I91), "")</f>
        <v>21.4</v>
      </c>
      <c r="I10" s="6">
        <f t="shared" si="0"/>
        <v>8</v>
      </c>
      <c r="J10" s="5">
        <f>'Raw Data - STAIS PANAS Modif.'!J82</f>
        <v>0.43</v>
      </c>
      <c r="K10" s="6">
        <f>'Raw Data - STAIS PANAS Modif.'!N85+'Raw Data - STAIS PANAS Modif.'!P85+'Raw Data - STAIS PANAS Modif.'!R85+'Raw Data - STAIS PANAS Modif.'!V85+'Raw Data - STAIS PANAS Modif.'!W85+'Raw Data - STAIS PANAS Modif.'!Y85+'Raw Data - STAIS PANAS Modif.'!AA85+'Raw Data - STAIS PANAS Modif.'!AC85+'Raw Data - STAIS PANAS Modif.'!AD85+'Raw Data - STAIS PANAS Modif.'!AF85-'Raw Data - STAIS PANAS Modif.'!O85-'Raw Data - STAIS PANAS Modif.'!Q85-'Raw Data - STAIS PANAS Modif.'!S85-'Raw Data - STAIS PANAS Modif.'!T85-'Raw Data - STAIS PANAS Modif.'!U85-'Raw Data - STAIS PANAS Modif.'!X85-'Raw Data - STAIS PANAS Modif.'!Z85-'Raw Data - STAIS PANAS Modif.'!AB85-'Raw Data - STAIS PANAS Modif.'!AE85-'Raw Data - STAIS PANAS Modif.'!AG85</f>
        <v>10</v>
      </c>
      <c r="L10" s="6">
        <f>'Raw Data - STAIS PANAS Modif.'!N86+'Raw Data - STAIS PANAS Modif.'!P86+'Raw Data - STAIS PANAS Modif.'!R86+'Raw Data - STAIS PANAS Modif.'!V86+'Raw Data - STAIS PANAS Modif.'!W86+'Raw Data - STAIS PANAS Modif.'!Y86+'Raw Data - STAIS PANAS Modif.'!AA86+'Raw Data - STAIS PANAS Modif.'!AC86+'Raw Data - STAIS PANAS Modif.'!AD86+'Raw Data - STAIS PANAS Modif.'!AF86-'Raw Data - STAIS PANAS Modif.'!O86-'Raw Data - STAIS PANAS Modif.'!Q86-'Raw Data - STAIS PANAS Modif.'!S86-'Raw Data - STAIS PANAS Modif.'!T86-'Raw Data - STAIS PANAS Modif.'!U86-'Raw Data - STAIS PANAS Modif.'!X86-'Raw Data - STAIS PANAS Modif.'!Z86-'Raw Data - STAIS PANAS Modif.'!AB86-'Raw Data - STAIS PANAS Modif.'!AE86-'Raw Data - STAIS PANAS Modif.'!AG86</f>
        <v>13</v>
      </c>
      <c r="M10" s="6">
        <f>SUM('Raw Data - STAIS PANAS Modif.'!AH83:AQ83)</f>
        <v>17</v>
      </c>
      <c r="N10" s="6">
        <f>SUM('Raw Data - STAIS PANAS Modif.'!AH84:AQ84)</f>
        <v>20</v>
      </c>
      <c r="O10" s="6">
        <f>AVERAGE('Raw Data - STAIS PANAS Modif.'!AR82:BA82)</f>
        <v>2.1</v>
      </c>
      <c r="P10" s="6">
        <f t="shared" si="1"/>
        <v>3</v>
      </c>
      <c r="Q10" s="6">
        <f t="shared" si="2"/>
        <v>3</v>
      </c>
      <c r="R10" s="6">
        <f t="shared" si="3"/>
        <v>2</v>
      </c>
      <c r="S10" s="6">
        <f t="shared" si="4"/>
        <v>8</v>
      </c>
      <c r="T10" t="str">
        <f>VLOOKUP($A10,'Demographic Data'!$B:$U,11,0)</f>
        <v>English</v>
      </c>
      <c r="U10">
        <f>VLOOKUP($A10,'Demographic Data'!$B:$U,12,0)</f>
        <v>33</v>
      </c>
      <c r="V10" t="str">
        <f>VLOOKUP($A10,'Demographic Data'!$B:$U,13,0)</f>
        <v>Female</v>
      </c>
      <c r="W10" t="str">
        <f>VLOOKUP($A10,'Demographic Data'!$B:$U,14,0)</f>
        <v>White</v>
      </c>
      <c r="X10" t="str">
        <f>VLOOKUP($A10,'Demographic Data'!$B:$U,15,0)</f>
        <v>United Kingdom</v>
      </c>
      <c r="Y10" t="str">
        <f>VLOOKUP($A10,'Demographic Data'!$B:$U,16,0)</f>
        <v>United Kingdom</v>
      </c>
      <c r="Z10" t="str">
        <f>VLOOKUP($A10,'Demographic Data'!$B:$U,17,0)</f>
        <v>United Kingdom</v>
      </c>
    </row>
    <row r="11" spans="1:26" x14ac:dyDescent="0.2">
      <c r="A11" s="12" t="str">
        <f>'Raw Data - STAIS PANAS Modif.'!C92</f>
        <v>6828e82b6203ff31c97ff7d0</v>
      </c>
      <c r="B11" s="5" t="str">
        <f>'Raw Data - STAIS PANAS Modif.'!D92</f>
        <v>TG</v>
      </c>
      <c r="C11" s="5" t="str">
        <f>IF('Raw Data - STAIS PANAS Modif.'!F92=12,"Low start",IF('Raw Data - STAIS PANAS Modif.'!F92=33,"Low end","Low middle"))</f>
        <v>Low middle</v>
      </c>
      <c r="D11" s="5">
        <f>'Raw Data - STAIS PANAS Modif.'!E92</f>
        <v>5</v>
      </c>
      <c r="E11" s="6">
        <f>AVERAGE('Raw Data - STAIS PANAS Modif.'!F92:F101)</f>
        <v>24</v>
      </c>
      <c r="F11" s="6">
        <f>AVERAGE('Raw Data - STAIS PANAS Modif.'!G92:G101)</f>
        <v>36</v>
      </c>
      <c r="G11" s="6">
        <f>IFERROR(AVERAGE('Raw Data - STAIS PANAS Modif.'!H92:H101), "")</f>
        <v>14.3</v>
      </c>
      <c r="H11" s="6">
        <f>IFERROR(AVERAGE('Raw Data - STAIS PANAS Modif.'!I92:I101), "")</f>
        <v>21.7</v>
      </c>
      <c r="I11" s="6">
        <f t="shared" si="0"/>
        <v>8</v>
      </c>
      <c r="J11" s="5">
        <f>'Raw Data - STAIS PANAS Modif.'!J92</f>
        <v>0.43</v>
      </c>
      <c r="K11" s="6">
        <f>'Raw Data - STAIS PANAS Modif.'!N95+'Raw Data - STAIS PANAS Modif.'!P95+'Raw Data - STAIS PANAS Modif.'!R95+'Raw Data - STAIS PANAS Modif.'!V95+'Raw Data - STAIS PANAS Modif.'!W95+'Raw Data - STAIS PANAS Modif.'!Y95+'Raw Data - STAIS PANAS Modif.'!AA95+'Raw Data - STAIS PANAS Modif.'!AC95+'Raw Data - STAIS PANAS Modif.'!AD95+'Raw Data - STAIS PANAS Modif.'!AF95-'Raw Data - STAIS PANAS Modif.'!O95-'Raw Data - STAIS PANAS Modif.'!Q95-'Raw Data - STAIS PANAS Modif.'!S95-'Raw Data - STAIS PANAS Modif.'!T95-'Raw Data - STAIS PANAS Modif.'!U95-'Raw Data - STAIS PANAS Modif.'!X95-'Raw Data - STAIS PANAS Modif.'!Z95-'Raw Data - STAIS PANAS Modif.'!AB95-'Raw Data - STAIS PANAS Modif.'!AE95-'Raw Data - STAIS PANAS Modif.'!AG95</f>
        <v>22</v>
      </c>
      <c r="L11" s="6">
        <f>'Raw Data - STAIS PANAS Modif.'!N96+'Raw Data - STAIS PANAS Modif.'!P96+'Raw Data - STAIS PANAS Modif.'!R96+'Raw Data - STAIS PANAS Modif.'!V96+'Raw Data - STAIS PANAS Modif.'!W96+'Raw Data - STAIS PANAS Modif.'!Y96+'Raw Data - STAIS PANAS Modif.'!AA96+'Raw Data - STAIS PANAS Modif.'!AC96+'Raw Data - STAIS PANAS Modif.'!AD96+'Raw Data - STAIS PANAS Modif.'!AF96-'Raw Data - STAIS PANAS Modif.'!O96-'Raw Data - STAIS PANAS Modif.'!Q96-'Raw Data - STAIS PANAS Modif.'!S96-'Raw Data - STAIS PANAS Modif.'!T96-'Raw Data - STAIS PANAS Modif.'!U96-'Raw Data - STAIS PANAS Modif.'!X96-'Raw Data - STAIS PANAS Modif.'!Z96-'Raw Data - STAIS PANAS Modif.'!AB96-'Raw Data - STAIS PANAS Modif.'!AE96-'Raw Data - STAIS PANAS Modif.'!AG96</f>
        <v>31</v>
      </c>
      <c r="M11" s="6">
        <f>SUM('Raw Data - STAIS PANAS Modif.'!AH93:AQ93)</f>
        <v>21</v>
      </c>
      <c r="N11" s="6">
        <f>SUM('Raw Data - STAIS PANAS Modif.'!AH94:AQ94)</f>
        <v>12</v>
      </c>
      <c r="O11" s="6">
        <f>AVERAGE('Raw Data - STAIS PANAS Modif.'!AR92:BA92)</f>
        <v>4.4000000000000004</v>
      </c>
      <c r="P11" s="6">
        <f t="shared" si="1"/>
        <v>9</v>
      </c>
      <c r="Q11" s="6">
        <f t="shared" si="2"/>
        <v>-9</v>
      </c>
      <c r="R11" s="6">
        <f t="shared" si="3"/>
        <v>3</v>
      </c>
      <c r="S11" s="6">
        <f t="shared" si="4"/>
        <v>8</v>
      </c>
      <c r="T11" t="str">
        <f>VLOOKUP($A11,'Demographic Data'!$B:$U,11,0)</f>
        <v>English, Swahili</v>
      </c>
      <c r="U11">
        <f>VLOOKUP($A11,'Demographic Data'!$B:$U,12,0)</f>
        <v>31</v>
      </c>
      <c r="V11" t="str">
        <f>VLOOKUP($A11,'Demographic Data'!$B:$U,13,0)</f>
        <v>Male</v>
      </c>
      <c r="W11" t="str">
        <f>VLOOKUP($A11,'Demographic Data'!$B:$U,14,0)</f>
        <v>White</v>
      </c>
      <c r="X11" t="str">
        <f>VLOOKUP($A11,'Demographic Data'!$B:$U,15,0)</f>
        <v>United Kingdom</v>
      </c>
      <c r="Y11" t="str">
        <f>VLOOKUP($A11,'Demographic Data'!$B:$U,16,0)</f>
        <v>United Kingdom</v>
      </c>
      <c r="Z11" t="str">
        <f>VLOOKUP($A11,'Demographic Data'!$B:$U,17,0)</f>
        <v>United Kingdom</v>
      </c>
    </row>
    <row r="12" spans="1:26" x14ac:dyDescent="0.2">
      <c r="A12" s="12" t="str">
        <f>'Raw Data - STAIS PANAS Modif.'!C112</f>
        <v>59ce5e8358b7170001988282</v>
      </c>
      <c r="B12" s="5" t="str">
        <f>'Raw Data - STAIS PANAS Modif.'!D112</f>
        <v>DG</v>
      </c>
      <c r="C12" s="5" t="str">
        <f>IF('Raw Data - STAIS PANAS Modif.'!F102=12,"Low start",IF('Raw Data - STAIS PANAS Modif.'!F102=33,"Low end","Low middle"))</f>
        <v>Low start</v>
      </c>
      <c r="D12" s="5">
        <f>'Raw Data - STAIS PANAS Modif.'!E112</f>
        <v>12</v>
      </c>
      <c r="E12" s="6">
        <f>AVERAGE('Raw Data - STAIS PANAS Modif.'!F112:F121)</f>
        <v>24</v>
      </c>
      <c r="F12" s="6">
        <f>AVERAGE('Raw Data - STAIS PANAS Modif.'!G112:G121)</f>
        <v>36</v>
      </c>
      <c r="G12" s="6" t="str">
        <f>IFERROR(AVERAGE('Raw Data - STAIS PANAS Modif.'!H112:H121), "")</f>
        <v/>
      </c>
      <c r="H12" s="6">
        <f>IFERROR(AVERAGE('Raw Data - STAIS PANAS Modif.'!I112:I121), "")</f>
        <v>36</v>
      </c>
      <c r="I12" s="6">
        <f t="shared" si="0"/>
        <v>8</v>
      </c>
      <c r="J12" s="5">
        <f>'Raw Data - STAIS PANAS Modif.'!J112</f>
        <v>0.72</v>
      </c>
      <c r="K12" s="6">
        <f>'Raw Data - STAIS PANAS Modif.'!N115+'Raw Data - STAIS PANAS Modif.'!P115+'Raw Data - STAIS PANAS Modif.'!R115+'Raw Data - STAIS PANAS Modif.'!V115+'Raw Data - STAIS PANAS Modif.'!W115+'Raw Data - STAIS PANAS Modif.'!Y115+'Raw Data - STAIS PANAS Modif.'!AA115+'Raw Data - STAIS PANAS Modif.'!AC115+'Raw Data - STAIS PANAS Modif.'!AD115+'Raw Data - STAIS PANAS Modif.'!AF115-'Raw Data - STAIS PANAS Modif.'!O115-'Raw Data - STAIS PANAS Modif.'!Q115-'Raw Data - STAIS PANAS Modif.'!S115-'Raw Data - STAIS PANAS Modif.'!T115-'Raw Data - STAIS PANAS Modif.'!U115-'Raw Data - STAIS PANAS Modif.'!X115-'Raw Data - STAIS PANAS Modif.'!Z115-'Raw Data - STAIS PANAS Modif.'!AB115-'Raw Data - STAIS PANAS Modif.'!AE115-'Raw Data - STAIS PANAS Modif.'!AG115</f>
        <v>16</v>
      </c>
      <c r="L12" s="6">
        <f>'Raw Data - STAIS PANAS Modif.'!N116+'Raw Data - STAIS PANAS Modif.'!P116+'Raw Data - STAIS PANAS Modif.'!R116+'Raw Data - STAIS PANAS Modif.'!V116+'Raw Data - STAIS PANAS Modif.'!W116+'Raw Data - STAIS PANAS Modif.'!Y116+'Raw Data - STAIS PANAS Modif.'!AA116+'Raw Data - STAIS PANAS Modif.'!AC116+'Raw Data - STAIS PANAS Modif.'!AD116+'Raw Data - STAIS PANAS Modif.'!AF116-'Raw Data - STAIS PANAS Modif.'!O116-'Raw Data - STAIS PANAS Modif.'!Q116-'Raw Data - STAIS PANAS Modif.'!S116-'Raw Data - STAIS PANAS Modif.'!T116-'Raw Data - STAIS PANAS Modif.'!U116-'Raw Data - STAIS PANAS Modif.'!X116-'Raw Data - STAIS PANAS Modif.'!Z116-'Raw Data - STAIS PANAS Modif.'!AB116-'Raw Data - STAIS PANAS Modif.'!AE116-'Raw Data - STAIS PANAS Modif.'!AG116</f>
        <v>17</v>
      </c>
      <c r="M12" s="6">
        <f>SUM('Raw Data - STAIS PANAS Modif.'!AH113:AQ113)</f>
        <v>4</v>
      </c>
      <c r="N12" s="6">
        <f>SUM('Raw Data - STAIS PANAS Modif.'!AH114:AQ114)</f>
        <v>5</v>
      </c>
      <c r="O12" s="6">
        <f>AVERAGE('Raw Data - STAIS PANAS Modif.'!AR112:BA112)</f>
        <v>1.4</v>
      </c>
      <c r="P12" s="6">
        <f t="shared" si="1"/>
        <v>1</v>
      </c>
      <c r="Q12" s="6">
        <f t="shared" si="2"/>
        <v>1</v>
      </c>
      <c r="R12" s="6">
        <f t="shared" si="3"/>
        <v>-4</v>
      </c>
      <c r="S12" s="6">
        <f t="shared" si="4"/>
        <v>8</v>
      </c>
      <c r="T12" t="str">
        <f>VLOOKUP($A12,'Demographic Data'!$B:$U,11,0)</f>
        <v>English</v>
      </c>
      <c r="U12">
        <f>VLOOKUP($A12,'Demographic Data'!$B:$U,12,0)</f>
        <v>33</v>
      </c>
      <c r="V12" t="str">
        <f>VLOOKUP($A12,'Demographic Data'!$B:$U,13,0)</f>
        <v>Female</v>
      </c>
      <c r="W12" t="str">
        <f>VLOOKUP($A12,'Demographic Data'!$B:$U,14,0)</f>
        <v>White</v>
      </c>
      <c r="X12" t="str">
        <f>VLOOKUP($A12,'Demographic Data'!$B:$U,15,0)</f>
        <v>United Kingdom</v>
      </c>
      <c r="Y12" t="str">
        <f>VLOOKUP($A12,'Demographic Data'!$B:$U,16,0)</f>
        <v>United Kingdom</v>
      </c>
      <c r="Z12" t="str">
        <f>VLOOKUP($A12,'Demographic Data'!$B:$U,17,0)</f>
        <v>United Kingdom</v>
      </c>
    </row>
    <row r="13" spans="1:26" x14ac:dyDescent="0.2">
      <c r="A13" s="12" t="str">
        <f>'Raw Data - STAIS PANAS Modif.'!C122</f>
        <v>5a9bcd3f1eda410001366c55</v>
      </c>
      <c r="B13" s="5" t="str">
        <f>'Raw Data - STAIS PANAS Modif.'!D122</f>
        <v>DG</v>
      </c>
      <c r="C13" s="5" t="str">
        <f>IF('Raw Data - STAIS PANAS Modif.'!F112=12,"Low start",IF('Raw Data - STAIS PANAS Modif.'!F112=33,"Low end","Low middle"))</f>
        <v>Low start</v>
      </c>
      <c r="D13" s="5">
        <f>'Raw Data - STAIS PANAS Modif.'!E122</f>
        <v>3</v>
      </c>
      <c r="E13" s="6">
        <f>AVERAGE('Raw Data - STAIS PANAS Modif.'!F122:F131)</f>
        <v>24</v>
      </c>
      <c r="F13" s="6">
        <f>AVERAGE('Raw Data - STAIS PANAS Modif.'!G122:G131)</f>
        <v>36</v>
      </c>
      <c r="G13" s="6" t="str">
        <f>IFERROR(AVERAGE('Raw Data - STAIS PANAS Modif.'!H122:H131), "")</f>
        <v/>
      </c>
      <c r="H13" s="6">
        <f>IFERROR(AVERAGE('Raw Data - STAIS PANAS Modif.'!I122:I131), "")</f>
        <v>36</v>
      </c>
      <c r="I13" s="6">
        <f t="shared" si="0"/>
        <v>8</v>
      </c>
      <c r="J13" s="5">
        <f>'Raw Data - STAIS PANAS Modif.'!J122</f>
        <v>0.72</v>
      </c>
      <c r="K13" s="6">
        <f>'Raw Data - STAIS PANAS Modif.'!N125+'Raw Data - STAIS PANAS Modif.'!P125+'Raw Data - STAIS PANAS Modif.'!R125+'Raw Data - STAIS PANAS Modif.'!V125+'Raw Data - STAIS PANAS Modif.'!W125+'Raw Data - STAIS PANAS Modif.'!Y125+'Raw Data - STAIS PANAS Modif.'!AA125+'Raw Data - STAIS PANAS Modif.'!AC125+'Raw Data - STAIS PANAS Modif.'!AD125+'Raw Data - STAIS PANAS Modif.'!AF125-'Raw Data - STAIS PANAS Modif.'!O125-'Raw Data - STAIS PANAS Modif.'!Q125-'Raw Data - STAIS PANAS Modif.'!S125-'Raw Data - STAIS PANAS Modif.'!T125-'Raw Data - STAIS PANAS Modif.'!U125-'Raw Data - STAIS PANAS Modif.'!X125-'Raw Data - STAIS PANAS Modif.'!Z125-'Raw Data - STAIS PANAS Modif.'!AB125-'Raw Data - STAIS PANAS Modif.'!AE125-'Raw Data - STAIS PANAS Modif.'!AG125</f>
        <v>16</v>
      </c>
      <c r="L13" s="6">
        <f>'Raw Data - STAIS PANAS Modif.'!N126+'Raw Data - STAIS PANAS Modif.'!P126+'Raw Data - STAIS PANAS Modif.'!R126+'Raw Data - STAIS PANAS Modif.'!V126+'Raw Data - STAIS PANAS Modif.'!W126+'Raw Data - STAIS PANAS Modif.'!Y126+'Raw Data - STAIS PANAS Modif.'!AA126+'Raw Data - STAIS PANAS Modif.'!AC126+'Raw Data - STAIS PANAS Modif.'!AD126+'Raw Data - STAIS PANAS Modif.'!AF126-'Raw Data - STAIS PANAS Modif.'!O126-'Raw Data - STAIS PANAS Modif.'!Q126-'Raw Data - STAIS PANAS Modif.'!S126-'Raw Data - STAIS PANAS Modif.'!T126-'Raw Data - STAIS PANAS Modif.'!U126-'Raw Data - STAIS PANAS Modif.'!X126-'Raw Data - STAIS PANAS Modif.'!Z126-'Raw Data - STAIS PANAS Modif.'!AB126-'Raw Data - STAIS PANAS Modif.'!AE126-'Raw Data - STAIS PANAS Modif.'!AG126</f>
        <v>15</v>
      </c>
      <c r="M13" s="6">
        <f>SUM('Raw Data - STAIS PANAS Modif.'!AH123:AQ123)</f>
        <v>9</v>
      </c>
      <c r="N13" s="6">
        <f>SUM('Raw Data - STAIS PANAS Modif.'!AH124:AQ124)</f>
        <v>10</v>
      </c>
      <c r="O13" s="6">
        <f>AVERAGE('Raw Data - STAIS PANAS Modif.'!AR122:BA122)</f>
        <v>2.6</v>
      </c>
      <c r="P13" s="6">
        <f t="shared" si="1"/>
        <v>-1</v>
      </c>
      <c r="Q13" s="6">
        <f t="shared" si="2"/>
        <v>1</v>
      </c>
      <c r="R13" s="6">
        <f t="shared" si="3"/>
        <v>5</v>
      </c>
      <c r="S13" s="6">
        <f t="shared" si="4"/>
        <v>8</v>
      </c>
      <c r="T13" t="str">
        <f>VLOOKUP($A13,'Demographic Data'!$B:$U,11,0)</f>
        <v>English</v>
      </c>
      <c r="U13">
        <f>VLOOKUP($A13,'Demographic Data'!$B:$U,12,0)</f>
        <v>30</v>
      </c>
      <c r="V13" t="str">
        <f>VLOOKUP($A13,'Demographic Data'!$B:$U,13,0)</f>
        <v>Female</v>
      </c>
      <c r="W13" t="str">
        <f>VLOOKUP($A13,'Demographic Data'!$B:$U,14,0)</f>
        <v>White</v>
      </c>
      <c r="X13" t="str">
        <f>VLOOKUP($A13,'Demographic Data'!$B:$U,15,0)</f>
        <v>United Kingdom</v>
      </c>
      <c r="Y13" t="str">
        <f>VLOOKUP($A13,'Demographic Data'!$B:$U,16,0)</f>
        <v>United Kingdom</v>
      </c>
      <c r="Z13" t="str">
        <f>VLOOKUP($A13,'Demographic Data'!$B:$U,17,0)</f>
        <v>United Kingdom</v>
      </c>
    </row>
    <row r="14" spans="1:26" x14ac:dyDescent="0.2">
      <c r="A14" s="12" t="str">
        <f>'Raw Data - STAIS PANAS Modif.'!C142</f>
        <v>5ba94943d08ab20001c8437a</v>
      </c>
      <c r="B14" s="5" t="str">
        <f>'Raw Data - STAIS PANAS Modif.'!D142</f>
        <v>DG</v>
      </c>
      <c r="C14" s="5" t="str">
        <f>IF('Raw Data - STAIS PANAS Modif.'!F122=12,"Low start",IF('Raw Data - STAIS PANAS Modif.'!F122=33,"Low end","Low middle"))</f>
        <v>Low middle</v>
      </c>
      <c r="D14" s="5">
        <f>'Raw Data - STAIS PANAS Modif.'!E142</f>
        <v>2</v>
      </c>
      <c r="E14" s="6">
        <f>AVERAGE('Raw Data - STAIS PANAS Modif.'!F142:F151)</f>
        <v>24</v>
      </c>
      <c r="F14" s="6">
        <f>AVERAGE('Raw Data - STAIS PANAS Modif.'!G142:G151)</f>
        <v>36</v>
      </c>
      <c r="G14" s="6" t="str">
        <f>IFERROR(AVERAGE('Raw Data - STAIS PANAS Modif.'!H142:H151), "")</f>
        <v/>
      </c>
      <c r="H14" s="6">
        <f>IFERROR(AVERAGE('Raw Data - STAIS PANAS Modif.'!I142:I151), "")</f>
        <v>36</v>
      </c>
      <c r="I14" s="6">
        <f t="shared" si="0"/>
        <v>8</v>
      </c>
      <c r="J14" s="5">
        <f>'Raw Data - STAIS PANAS Modif.'!J142</f>
        <v>0.72</v>
      </c>
      <c r="K14" s="6">
        <f>'Raw Data - STAIS PANAS Modif.'!N145+'Raw Data - STAIS PANAS Modif.'!P145+'Raw Data - STAIS PANAS Modif.'!R145+'Raw Data - STAIS PANAS Modif.'!V145+'Raw Data - STAIS PANAS Modif.'!W145+'Raw Data - STAIS PANAS Modif.'!Y145+'Raw Data - STAIS PANAS Modif.'!AA145+'Raw Data - STAIS PANAS Modif.'!AC145+'Raw Data - STAIS PANAS Modif.'!AD145+'Raw Data - STAIS PANAS Modif.'!AF145-'Raw Data - STAIS PANAS Modif.'!O145-'Raw Data - STAIS PANAS Modif.'!Q145-'Raw Data - STAIS PANAS Modif.'!S145-'Raw Data - STAIS PANAS Modif.'!T145-'Raw Data - STAIS PANAS Modif.'!U145-'Raw Data - STAIS PANAS Modif.'!X145-'Raw Data - STAIS PANAS Modif.'!Z145-'Raw Data - STAIS PANAS Modif.'!AB145-'Raw Data - STAIS PANAS Modif.'!AE145-'Raw Data - STAIS PANAS Modif.'!AG145</f>
        <v>4</v>
      </c>
      <c r="L14" s="6">
        <f>'Raw Data - STAIS PANAS Modif.'!N146+'Raw Data - STAIS PANAS Modif.'!P146+'Raw Data - STAIS PANAS Modif.'!R146+'Raw Data - STAIS PANAS Modif.'!V146+'Raw Data - STAIS PANAS Modif.'!W146+'Raw Data - STAIS PANAS Modif.'!Y146+'Raw Data - STAIS PANAS Modif.'!AA146+'Raw Data - STAIS PANAS Modif.'!AC146+'Raw Data - STAIS PANAS Modif.'!AD146+'Raw Data - STAIS PANAS Modif.'!AF146-'Raw Data - STAIS PANAS Modif.'!O146-'Raw Data - STAIS PANAS Modif.'!Q146-'Raw Data - STAIS PANAS Modif.'!S146-'Raw Data - STAIS PANAS Modif.'!T146-'Raw Data - STAIS PANAS Modif.'!U146-'Raw Data - STAIS PANAS Modif.'!X146-'Raw Data - STAIS PANAS Modif.'!Z146-'Raw Data - STAIS PANAS Modif.'!AB146-'Raw Data - STAIS PANAS Modif.'!AE146-'Raw Data - STAIS PANAS Modif.'!AG146</f>
        <v>4</v>
      </c>
      <c r="M14" s="6">
        <f>SUM('Raw Data - STAIS PANAS Modif.'!AH143:AQ143)</f>
        <v>12</v>
      </c>
      <c r="N14" s="6">
        <f>SUM('Raw Data - STAIS PANAS Modif.'!AH144:AQ144)</f>
        <v>12</v>
      </c>
      <c r="O14" s="6">
        <f>AVERAGE('Raw Data - STAIS PANAS Modif.'!AR142:BA142)</f>
        <v>2.9</v>
      </c>
      <c r="P14" s="6">
        <f t="shared" si="1"/>
        <v>0</v>
      </c>
      <c r="Q14" s="6">
        <f t="shared" si="2"/>
        <v>0</v>
      </c>
      <c r="R14" s="6">
        <f t="shared" si="3"/>
        <v>6</v>
      </c>
      <c r="S14" s="6">
        <f t="shared" si="4"/>
        <v>8</v>
      </c>
      <c r="T14" t="str">
        <f>VLOOKUP($A14,'Demographic Data'!$B:$U,11,0)</f>
        <v>English</v>
      </c>
      <c r="U14">
        <f>VLOOKUP($A14,'Demographic Data'!$B:$U,12,0)</f>
        <v>35</v>
      </c>
      <c r="V14" t="str">
        <f>VLOOKUP($A14,'Demographic Data'!$B:$U,13,0)</f>
        <v>Female</v>
      </c>
      <c r="W14" t="str">
        <f>VLOOKUP($A14,'Demographic Data'!$B:$U,14,0)</f>
        <v>White</v>
      </c>
      <c r="X14" t="str">
        <f>VLOOKUP($A14,'Demographic Data'!$B:$U,15,0)</f>
        <v>United Kingdom</v>
      </c>
      <c r="Y14" t="str">
        <f>VLOOKUP($A14,'Demographic Data'!$B:$U,16,0)</f>
        <v>United Kingdom</v>
      </c>
      <c r="Z14" t="str">
        <f>VLOOKUP($A14,'Demographic Data'!$B:$U,17,0)</f>
        <v>United Kingdom</v>
      </c>
    </row>
    <row r="15" spans="1:26" x14ac:dyDescent="0.2">
      <c r="A15" s="12" t="str">
        <f>'Raw Data - STAIS PANAS Modif.'!C152</f>
        <v>5bb0cc738f3bd70001e513e3</v>
      </c>
      <c r="B15" s="5" t="str">
        <f>'Raw Data - STAIS PANAS Modif.'!D152</f>
        <v>TG</v>
      </c>
      <c r="C15" s="5" t="str">
        <f>IF('Raw Data - STAIS PANAS Modif.'!F132=12,"Low start",IF('Raw Data - STAIS PANAS Modif.'!F132=33,"Low end","Low middle"))</f>
        <v>Low end</v>
      </c>
      <c r="D15" s="5">
        <f>'Raw Data - STAIS PANAS Modif.'!E152</f>
        <v>3</v>
      </c>
      <c r="E15" s="6">
        <f>AVERAGE('Raw Data - STAIS PANAS Modif.'!F152:F161)</f>
        <v>24</v>
      </c>
      <c r="F15" s="6">
        <f>AVERAGE('Raw Data - STAIS PANAS Modif.'!G152:G161)</f>
        <v>36</v>
      </c>
      <c r="G15" s="6">
        <f>IFERROR(AVERAGE('Raw Data - STAIS PANAS Modif.'!H152:H161), "")</f>
        <v>11.3</v>
      </c>
      <c r="H15" s="6">
        <f>IFERROR(AVERAGE('Raw Data - STAIS PANAS Modif.'!I152:I161), "")</f>
        <v>24.7</v>
      </c>
      <c r="I15" s="6">
        <f t="shared" si="0"/>
        <v>8</v>
      </c>
      <c r="J15" s="5">
        <f>'Raw Data - STAIS PANAS Modif.'!J152</f>
        <v>0.49</v>
      </c>
      <c r="K15" s="6">
        <f>'Raw Data - STAIS PANAS Modif.'!N155+'Raw Data - STAIS PANAS Modif.'!P155+'Raw Data - STAIS PANAS Modif.'!R155+'Raw Data - STAIS PANAS Modif.'!V155+'Raw Data - STAIS PANAS Modif.'!W155+'Raw Data - STAIS PANAS Modif.'!Y155+'Raw Data - STAIS PANAS Modif.'!AA155+'Raw Data - STAIS PANAS Modif.'!AC155+'Raw Data - STAIS PANAS Modif.'!AD155+'Raw Data - STAIS PANAS Modif.'!AF155-'Raw Data - STAIS PANAS Modif.'!O155-'Raw Data - STAIS PANAS Modif.'!Q155-'Raw Data - STAIS PANAS Modif.'!S155-'Raw Data - STAIS PANAS Modif.'!T155-'Raw Data - STAIS PANAS Modif.'!U155-'Raw Data - STAIS PANAS Modif.'!X155-'Raw Data - STAIS PANAS Modif.'!Z155-'Raw Data - STAIS PANAS Modif.'!AB155-'Raw Data - STAIS PANAS Modif.'!AE155-'Raw Data - STAIS PANAS Modif.'!AG155</f>
        <v>22</v>
      </c>
      <c r="L15" s="6">
        <f>'Raw Data - STAIS PANAS Modif.'!N156+'Raw Data - STAIS PANAS Modif.'!P156+'Raw Data - STAIS PANAS Modif.'!R156+'Raw Data - STAIS PANAS Modif.'!V156+'Raw Data - STAIS PANAS Modif.'!W156+'Raw Data - STAIS PANAS Modif.'!Y156+'Raw Data - STAIS PANAS Modif.'!AA156+'Raw Data - STAIS PANAS Modif.'!AC156+'Raw Data - STAIS PANAS Modif.'!AD156+'Raw Data - STAIS PANAS Modif.'!AF156-'Raw Data - STAIS PANAS Modif.'!O156-'Raw Data - STAIS PANAS Modif.'!Q156-'Raw Data - STAIS PANAS Modif.'!S156-'Raw Data - STAIS PANAS Modif.'!T156-'Raw Data - STAIS PANAS Modif.'!U156-'Raw Data - STAIS PANAS Modif.'!X156-'Raw Data - STAIS PANAS Modif.'!Z156-'Raw Data - STAIS PANAS Modif.'!AB156-'Raw Data - STAIS PANAS Modif.'!AE156-'Raw Data - STAIS PANAS Modif.'!AG156</f>
        <v>6</v>
      </c>
      <c r="M15" s="6">
        <f>SUM('Raw Data - STAIS PANAS Modif.'!AH153:AQ153)</f>
        <v>7</v>
      </c>
      <c r="N15" s="6">
        <f>SUM('Raw Data - STAIS PANAS Modif.'!AH154:AQ154)</f>
        <v>12</v>
      </c>
      <c r="O15" s="6">
        <f>AVERAGE('Raw Data - STAIS PANAS Modif.'!AR152:BA152)</f>
        <v>2.7</v>
      </c>
      <c r="P15" s="6">
        <f t="shared" si="1"/>
        <v>-16</v>
      </c>
      <c r="Q15" s="6">
        <f t="shared" si="2"/>
        <v>5</v>
      </c>
      <c r="R15" s="6">
        <f t="shared" si="3"/>
        <v>5</v>
      </c>
      <c r="S15" s="6">
        <f t="shared" si="4"/>
        <v>8</v>
      </c>
      <c r="T15" t="str">
        <f>VLOOKUP($A15,'Demographic Data'!$B:$U,11,0)</f>
        <v>English</v>
      </c>
      <c r="U15">
        <f>VLOOKUP($A15,'Demographic Data'!$B:$U,12,0)</f>
        <v>32</v>
      </c>
      <c r="V15" t="str">
        <f>VLOOKUP($A15,'Demographic Data'!$B:$U,13,0)</f>
        <v>Female</v>
      </c>
      <c r="W15" t="str">
        <f>VLOOKUP($A15,'Demographic Data'!$B:$U,14,0)</f>
        <v>White</v>
      </c>
      <c r="X15" t="str">
        <f>VLOOKUP($A15,'Demographic Data'!$B:$U,15,0)</f>
        <v>United Kingdom</v>
      </c>
      <c r="Y15" t="str">
        <f>VLOOKUP($A15,'Demographic Data'!$B:$U,16,0)</f>
        <v>United Kingdom</v>
      </c>
      <c r="Z15" t="str">
        <f>VLOOKUP($A15,'Demographic Data'!$B:$U,17,0)</f>
        <v>United Kingdom</v>
      </c>
    </row>
    <row r="16" spans="1:26" x14ac:dyDescent="0.2">
      <c r="A16" s="12" t="str">
        <f>'Raw Data - STAIS PANAS Modif.'!C162</f>
        <v>5bdead73ed3acf0001666f03</v>
      </c>
      <c r="B16" s="5" t="str">
        <f>'Raw Data - STAIS PANAS Modif.'!D162</f>
        <v>TG</v>
      </c>
      <c r="C16" s="5" t="str">
        <f>IF('Raw Data - STAIS PANAS Modif.'!F142=12,"Low start",IF('Raw Data - STAIS PANAS Modif.'!F142=33,"Low end","Low middle"))</f>
        <v>Low middle</v>
      </c>
      <c r="D16" s="5">
        <f>'Raw Data - STAIS PANAS Modif.'!E162</f>
        <v>6</v>
      </c>
      <c r="E16" s="6">
        <f>AVERAGE('Raw Data - STAIS PANAS Modif.'!F162:F171)</f>
        <v>24</v>
      </c>
      <c r="F16" s="6">
        <f>AVERAGE('Raw Data - STAIS PANAS Modif.'!G162:G171)</f>
        <v>36</v>
      </c>
      <c r="G16" s="6">
        <f>IFERROR(AVERAGE('Raw Data - STAIS PANAS Modif.'!H162:H171), "")</f>
        <v>21.3</v>
      </c>
      <c r="H16" s="6">
        <f>IFERROR(AVERAGE('Raw Data - STAIS PANAS Modif.'!I162:I171), "")</f>
        <v>14.7</v>
      </c>
      <c r="I16" s="6">
        <f t="shared" si="0"/>
        <v>8</v>
      </c>
      <c r="J16" s="5">
        <f>'Raw Data - STAIS PANAS Modif.'!J162</f>
        <v>0.28999999999999998</v>
      </c>
      <c r="K16" s="6">
        <f>'Raw Data - STAIS PANAS Modif.'!N165+'Raw Data - STAIS PANAS Modif.'!P165+'Raw Data - STAIS PANAS Modif.'!R165+'Raw Data - STAIS PANAS Modif.'!V165+'Raw Data - STAIS PANAS Modif.'!W165+'Raw Data - STAIS PANAS Modif.'!Y165+'Raw Data - STAIS PANAS Modif.'!AA165+'Raw Data - STAIS PANAS Modif.'!AC165+'Raw Data - STAIS PANAS Modif.'!AD165+'Raw Data - STAIS PANAS Modif.'!AF165-'Raw Data - STAIS PANAS Modif.'!O165-'Raw Data - STAIS PANAS Modif.'!Q165-'Raw Data - STAIS PANAS Modif.'!S165-'Raw Data - STAIS PANAS Modif.'!T165-'Raw Data - STAIS PANAS Modif.'!U165-'Raw Data - STAIS PANAS Modif.'!X165-'Raw Data - STAIS PANAS Modif.'!Z165-'Raw Data - STAIS PANAS Modif.'!AB165-'Raw Data - STAIS PANAS Modif.'!AE165-'Raw Data - STAIS PANAS Modif.'!AG165</f>
        <v>-14</v>
      </c>
      <c r="L16" s="6">
        <f>'Raw Data - STAIS PANAS Modif.'!N166+'Raw Data - STAIS PANAS Modif.'!P166+'Raw Data - STAIS PANAS Modif.'!R166+'Raw Data - STAIS PANAS Modif.'!V166+'Raw Data - STAIS PANAS Modif.'!W166+'Raw Data - STAIS PANAS Modif.'!Y166+'Raw Data - STAIS PANAS Modif.'!AA166+'Raw Data - STAIS PANAS Modif.'!AC166+'Raw Data - STAIS PANAS Modif.'!AD166+'Raw Data - STAIS PANAS Modif.'!AF166-'Raw Data - STAIS PANAS Modif.'!O166-'Raw Data - STAIS PANAS Modif.'!Q166-'Raw Data - STAIS PANAS Modif.'!S166-'Raw Data - STAIS PANAS Modif.'!T166-'Raw Data - STAIS PANAS Modif.'!U166-'Raw Data - STAIS PANAS Modif.'!X166-'Raw Data - STAIS PANAS Modif.'!Z166-'Raw Data - STAIS PANAS Modif.'!AB166-'Raw Data - STAIS PANAS Modif.'!AE166-'Raw Data - STAIS PANAS Modif.'!AG166</f>
        <v>-14</v>
      </c>
      <c r="M16" s="6">
        <f>SUM('Raw Data - STAIS PANAS Modif.'!AH163:AQ163)</f>
        <v>15</v>
      </c>
      <c r="N16" s="6">
        <f>SUM('Raw Data - STAIS PANAS Modif.'!AH164:AQ164)</f>
        <v>15</v>
      </c>
      <c r="O16" s="6">
        <f>AVERAGE('Raw Data - STAIS PANAS Modif.'!AR162:BA162)</f>
        <v>3.2</v>
      </c>
      <c r="P16" s="6">
        <f t="shared" si="1"/>
        <v>0</v>
      </c>
      <c r="Q16" s="6">
        <f t="shared" si="2"/>
        <v>0</v>
      </c>
      <c r="R16" s="6">
        <f t="shared" si="3"/>
        <v>2</v>
      </c>
      <c r="S16" s="6">
        <f t="shared" si="4"/>
        <v>8</v>
      </c>
      <c r="T16" t="str">
        <f>VLOOKUP($A16,'Demographic Data'!$B:$U,11,0)</f>
        <v>English</v>
      </c>
      <c r="U16">
        <f>VLOOKUP($A16,'Demographic Data'!$B:$U,12,0)</f>
        <v>33</v>
      </c>
      <c r="V16" t="str">
        <f>VLOOKUP($A16,'Demographic Data'!$B:$U,13,0)</f>
        <v>Male</v>
      </c>
      <c r="W16" t="str">
        <f>VLOOKUP($A16,'Demographic Data'!$B:$U,14,0)</f>
        <v>White</v>
      </c>
      <c r="X16" t="str">
        <f>VLOOKUP($A16,'Demographic Data'!$B:$U,15,0)</f>
        <v>United Kingdom</v>
      </c>
      <c r="Y16" t="str">
        <f>VLOOKUP($A16,'Demographic Data'!$B:$U,16,0)</f>
        <v>United Kingdom</v>
      </c>
      <c r="Z16" t="str">
        <f>VLOOKUP($A16,'Demographic Data'!$B:$U,17,0)</f>
        <v>United Kingdom</v>
      </c>
    </row>
    <row r="17" spans="1:26" x14ac:dyDescent="0.2">
      <c r="A17" s="12" t="str">
        <f>'Raw Data - STAIS PANAS Modif.'!C172</f>
        <v>5be1f57326f9ec00013f44e5</v>
      </c>
      <c r="B17" s="5" t="str">
        <f>'Raw Data - STAIS PANAS Modif.'!D172</f>
        <v>DG</v>
      </c>
      <c r="C17" s="5" t="str">
        <f>IF('Raw Data - STAIS PANAS Modif.'!F152=12,"Low start",IF('Raw Data - STAIS PANAS Modif.'!F152=33,"Low end","Low middle"))</f>
        <v>Low start</v>
      </c>
      <c r="D17" s="5">
        <f>'Raw Data - STAIS PANAS Modif.'!E172</f>
        <v>4</v>
      </c>
      <c r="E17" s="6">
        <f>AVERAGE('Raw Data - STAIS PANAS Modif.'!F172:F181)</f>
        <v>24</v>
      </c>
      <c r="F17" s="6">
        <f>AVERAGE('Raw Data - STAIS PANAS Modif.'!G172:G181)</f>
        <v>36</v>
      </c>
      <c r="G17" s="6" t="str">
        <f>IFERROR(AVERAGE('Raw Data - STAIS PANAS Modif.'!H172:H181), "")</f>
        <v/>
      </c>
      <c r="H17" s="6">
        <f>IFERROR(AVERAGE('Raw Data - STAIS PANAS Modif.'!I172:I181), "")</f>
        <v>36</v>
      </c>
      <c r="I17" s="6">
        <f t="shared" si="0"/>
        <v>8</v>
      </c>
      <c r="J17" s="5">
        <f>'Raw Data - STAIS PANAS Modif.'!J172</f>
        <v>0.72</v>
      </c>
      <c r="K17" s="6">
        <f>'Raw Data - STAIS PANAS Modif.'!N175+'Raw Data - STAIS PANAS Modif.'!P175+'Raw Data - STAIS PANAS Modif.'!R175+'Raw Data - STAIS PANAS Modif.'!V175+'Raw Data - STAIS PANAS Modif.'!W175+'Raw Data - STAIS PANAS Modif.'!Y175+'Raw Data - STAIS PANAS Modif.'!AA175+'Raw Data - STAIS PANAS Modif.'!AC175+'Raw Data - STAIS PANAS Modif.'!AD175+'Raw Data - STAIS PANAS Modif.'!AF175-'Raw Data - STAIS PANAS Modif.'!O175-'Raw Data - STAIS PANAS Modif.'!Q175-'Raw Data - STAIS PANAS Modif.'!S175-'Raw Data - STAIS PANAS Modif.'!T175-'Raw Data - STAIS PANAS Modif.'!U175-'Raw Data - STAIS PANAS Modif.'!X175-'Raw Data - STAIS PANAS Modif.'!Z175-'Raw Data - STAIS PANAS Modif.'!AB175-'Raw Data - STAIS PANAS Modif.'!AE175-'Raw Data - STAIS PANAS Modif.'!AG175</f>
        <v>16</v>
      </c>
      <c r="L17" s="6">
        <f>'Raw Data - STAIS PANAS Modif.'!N176+'Raw Data - STAIS PANAS Modif.'!P176+'Raw Data - STAIS PANAS Modif.'!R176+'Raw Data - STAIS PANAS Modif.'!V176+'Raw Data - STAIS PANAS Modif.'!W176+'Raw Data - STAIS PANAS Modif.'!Y176+'Raw Data - STAIS PANAS Modif.'!AA176+'Raw Data - STAIS PANAS Modif.'!AC176+'Raw Data - STAIS PANAS Modif.'!AD176+'Raw Data - STAIS PANAS Modif.'!AF176-'Raw Data - STAIS PANAS Modif.'!O176-'Raw Data - STAIS PANAS Modif.'!Q176-'Raw Data - STAIS PANAS Modif.'!S176-'Raw Data - STAIS PANAS Modif.'!T176-'Raw Data - STAIS PANAS Modif.'!U176-'Raw Data - STAIS PANAS Modif.'!X176-'Raw Data - STAIS PANAS Modif.'!Z176-'Raw Data - STAIS PANAS Modif.'!AB176-'Raw Data - STAIS PANAS Modif.'!AE176-'Raw Data - STAIS PANAS Modif.'!AG176</f>
        <v>15</v>
      </c>
      <c r="M17" s="6">
        <f>SUM('Raw Data - STAIS PANAS Modif.'!AH173:AQ173)</f>
        <v>10</v>
      </c>
      <c r="N17" s="6">
        <f>SUM('Raw Data - STAIS PANAS Modif.'!AH174:AQ174)</f>
        <v>9</v>
      </c>
      <c r="O17" s="6">
        <f>AVERAGE('Raw Data - STAIS PANAS Modif.'!AR172:BA172)</f>
        <v>3.4</v>
      </c>
      <c r="P17" s="6">
        <f t="shared" si="1"/>
        <v>-1</v>
      </c>
      <c r="Q17" s="6">
        <f t="shared" si="2"/>
        <v>-1</v>
      </c>
      <c r="R17" s="6">
        <f t="shared" si="3"/>
        <v>4</v>
      </c>
      <c r="S17" s="6">
        <f t="shared" si="4"/>
        <v>8</v>
      </c>
      <c r="T17" t="str">
        <f>VLOOKUP($A17,'Demographic Data'!$B:$U,11,0)</f>
        <v>English</v>
      </c>
      <c r="U17">
        <f>VLOOKUP($A17,'Demographic Data'!$B:$U,12,0)</f>
        <v>31</v>
      </c>
      <c r="V17" t="str">
        <f>VLOOKUP($A17,'Demographic Data'!$B:$U,13,0)</f>
        <v>Male</v>
      </c>
      <c r="W17" t="str">
        <f>VLOOKUP($A17,'Demographic Data'!$B:$U,14,0)</f>
        <v>White</v>
      </c>
      <c r="X17" t="str">
        <f>VLOOKUP($A17,'Demographic Data'!$B:$U,15,0)</f>
        <v>United Kingdom</v>
      </c>
      <c r="Y17" t="str">
        <f>VLOOKUP($A17,'Demographic Data'!$B:$U,16,0)</f>
        <v>United Kingdom</v>
      </c>
      <c r="Z17" t="str">
        <f>VLOOKUP($A17,'Demographic Data'!$B:$U,17,0)</f>
        <v>United Kingdom</v>
      </c>
    </row>
    <row r="18" spans="1:26" x14ac:dyDescent="0.2">
      <c r="A18" s="12" t="str">
        <f>'Raw Data - STAIS PANAS Modif.'!C182</f>
        <v>5be494d022380b0001491336</v>
      </c>
      <c r="B18" s="5" t="str">
        <f>'Raw Data - STAIS PANAS Modif.'!D182</f>
        <v>TG</v>
      </c>
      <c r="C18" s="5" t="str">
        <f>IF('Raw Data - STAIS PANAS Modif.'!F162=12,"Low start",IF('Raw Data - STAIS PANAS Modif.'!F162=33,"Low end","Low middle"))</f>
        <v>Low end</v>
      </c>
      <c r="D18" s="5">
        <f>'Raw Data - STAIS PANAS Modif.'!E182</f>
        <v>6</v>
      </c>
      <c r="E18" s="6">
        <f>AVERAGE('Raw Data - STAIS PANAS Modif.'!F182:F191)</f>
        <v>24</v>
      </c>
      <c r="F18" s="6">
        <f>AVERAGE('Raw Data - STAIS PANAS Modif.'!G182:G191)</f>
        <v>36</v>
      </c>
      <c r="G18" s="6">
        <f>IFERROR(AVERAGE('Raw Data - STAIS PANAS Modif.'!H182:H191), "")</f>
        <v>15.4</v>
      </c>
      <c r="H18" s="6">
        <f>IFERROR(AVERAGE('Raw Data - STAIS PANAS Modif.'!I182:I191), "")</f>
        <v>20.6</v>
      </c>
      <c r="I18" s="6">
        <f t="shared" si="0"/>
        <v>8</v>
      </c>
      <c r="J18" s="5">
        <f>'Raw Data - STAIS PANAS Modif.'!J182</f>
        <v>0.41</v>
      </c>
      <c r="K18" s="6">
        <f>'Raw Data - STAIS PANAS Modif.'!N185+'Raw Data - STAIS PANAS Modif.'!P185+'Raw Data - STAIS PANAS Modif.'!R185+'Raw Data - STAIS PANAS Modif.'!V185+'Raw Data - STAIS PANAS Modif.'!W185+'Raw Data - STAIS PANAS Modif.'!Y185+'Raw Data - STAIS PANAS Modif.'!AA185+'Raw Data - STAIS PANAS Modif.'!AC185+'Raw Data - STAIS PANAS Modif.'!AD185+'Raw Data - STAIS PANAS Modif.'!AF185-'Raw Data - STAIS PANAS Modif.'!O185-'Raw Data - STAIS PANAS Modif.'!Q185-'Raw Data - STAIS PANAS Modif.'!S185-'Raw Data - STAIS PANAS Modif.'!T185-'Raw Data - STAIS PANAS Modif.'!U185-'Raw Data - STAIS PANAS Modif.'!X185-'Raw Data - STAIS PANAS Modif.'!Z185-'Raw Data - STAIS PANAS Modif.'!AB185-'Raw Data - STAIS PANAS Modif.'!AE185-'Raw Data - STAIS PANAS Modif.'!AG185</f>
        <v>12</v>
      </c>
      <c r="L18" s="6">
        <f>'Raw Data - STAIS PANAS Modif.'!N186+'Raw Data - STAIS PANAS Modif.'!P186+'Raw Data - STAIS PANAS Modif.'!R186+'Raw Data - STAIS PANAS Modif.'!V186+'Raw Data - STAIS PANAS Modif.'!W186+'Raw Data - STAIS PANAS Modif.'!Y186+'Raw Data - STAIS PANAS Modif.'!AA186+'Raw Data - STAIS PANAS Modif.'!AC186+'Raw Data - STAIS PANAS Modif.'!AD186+'Raw Data - STAIS PANAS Modif.'!AF186-'Raw Data - STAIS PANAS Modif.'!O186-'Raw Data - STAIS PANAS Modif.'!Q186-'Raw Data - STAIS PANAS Modif.'!S186-'Raw Data - STAIS PANAS Modif.'!T186-'Raw Data - STAIS PANAS Modif.'!U186-'Raw Data - STAIS PANAS Modif.'!X186-'Raw Data - STAIS PANAS Modif.'!Z186-'Raw Data - STAIS PANAS Modif.'!AB186-'Raw Data - STAIS PANAS Modif.'!AE186-'Raw Data - STAIS PANAS Modif.'!AG186</f>
        <v>25</v>
      </c>
      <c r="M18" s="6">
        <f>SUM('Raw Data - STAIS PANAS Modif.'!AH183:AQ183)</f>
        <v>9</v>
      </c>
      <c r="N18" s="6">
        <f>SUM('Raw Data - STAIS PANAS Modif.'!AH184:AQ184)</f>
        <v>10</v>
      </c>
      <c r="O18" s="6">
        <f>AVERAGE('Raw Data - STAIS PANAS Modif.'!AR182:BA182)</f>
        <v>2.8</v>
      </c>
      <c r="P18" s="6">
        <f t="shared" si="1"/>
        <v>13</v>
      </c>
      <c r="Q18" s="6">
        <f t="shared" si="2"/>
        <v>1</v>
      </c>
      <c r="R18" s="6">
        <f t="shared" si="3"/>
        <v>2</v>
      </c>
      <c r="S18" s="6">
        <f t="shared" si="4"/>
        <v>8</v>
      </c>
      <c r="T18" t="str">
        <f>VLOOKUP($A18,'Demographic Data'!$B:$U,11,0)</f>
        <v>English</v>
      </c>
      <c r="U18">
        <f>VLOOKUP($A18,'Demographic Data'!$B:$U,12,0)</f>
        <v>29</v>
      </c>
      <c r="V18" t="str">
        <f>VLOOKUP($A18,'Demographic Data'!$B:$U,13,0)</f>
        <v>Female</v>
      </c>
      <c r="W18" t="str">
        <f>VLOOKUP($A18,'Demographic Data'!$B:$U,14,0)</f>
        <v>White</v>
      </c>
      <c r="X18" t="str">
        <f>VLOOKUP($A18,'Demographic Data'!$B:$U,15,0)</f>
        <v>United Kingdom</v>
      </c>
      <c r="Y18" t="str">
        <f>VLOOKUP($A18,'Demographic Data'!$B:$U,16,0)</f>
        <v>United Kingdom</v>
      </c>
      <c r="Z18" t="str">
        <f>VLOOKUP($A18,'Demographic Data'!$B:$U,17,0)</f>
        <v>United Kingdom</v>
      </c>
    </row>
    <row r="19" spans="1:26" x14ac:dyDescent="0.2">
      <c r="A19" s="12" t="str">
        <f>'Raw Data - STAIS PANAS Modif.'!C192</f>
        <v>5bec2847ac6b780001fec122</v>
      </c>
      <c r="B19" s="5" t="str">
        <f>'Raw Data - STAIS PANAS Modif.'!D192</f>
        <v>DG</v>
      </c>
      <c r="C19" s="5" t="str">
        <f>IF('Raw Data - STAIS PANAS Modif.'!F172=12,"Low start",IF('Raw Data - STAIS PANAS Modif.'!F172=33,"Low end","Low middle"))</f>
        <v>Low end</v>
      </c>
      <c r="D19" s="5">
        <f>'Raw Data - STAIS PANAS Modif.'!E192</f>
        <v>8</v>
      </c>
      <c r="E19" s="6">
        <f>AVERAGE('Raw Data - STAIS PANAS Modif.'!F192:F201)</f>
        <v>24</v>
      </c>
      <c r="F19" s="6">
        <f>AVERAGE('Raw Data - STAIS PANAS Modif.'!G192:G201)</f>
        <v>36</v>
      </c>
      <c r="G19" s="6" t="str">
        <f>IFERROR(AVERAGE('Raw Data - STAIS PANAS Modif.'!H192:H201), "")</f>
        <v/>
      </c>
      <c r="H19" s="6">
        <f>IFERROR(AVERAGE('Raw Data - STAIS PANAS Modif.'!I192:I201), "")</f>
        <v>36</v>
      </c>
      <c r="I19" s="6">
        <f t="shared" si="0"/>
        <v>8</v>
      </c>
      <c r="J19" s="5">
        <f>'Raw Data - STAIS PANAS Modif.'!J192</f>
        <v>0.72</v>
      </c>
      <c r="K19" s="6">
        <f>'Raw Data - STAIS PANAS Modif.'!N195+'Raw Data - STAIS PANAS Modif.'!P195+'Raw Data - STAIS PANAS Modif.'!R195+'Raw Data - STAIS PANAS Modif.'!V195+'Raw Data - STAIS PANAS Modif.'!W195+'Raw Data - STAIS PANAS Modif.'!Y195+'Raw Data - STAIS PANAS Modif.'!AA195+'Raw Data - STAIS PANAS Modif.'!AC195+'Raw Data - STAIS PANAS Modif.'!AD195+'Raw Data - STAIS PANAS Modif.'!AF195-'Raw Data - STAIS PANAS Modif.'!O195-'Raw Data - STAIS PANAS Modif.'!Q195-'Raw Data - STAIS PANAS Modif.'!S195-'Raw Data - STAIS PANAS Modif.'!T195-'Raw Data - STAIS PANAS Modif.'!U195-'Raw Data - STAIS PANAS Modif.'!X195-'Raw Data - STAIS PANAS Modif.'!Z195-'Raw Data - STAIS PANAS Modif.'!AB195-'Raw Data - STAIS PANAS Modif.'!AE195-'Raw Data - STAIS PANAS Modif.'!AG195</f>
        <v>21</v>
      </c>
      <c r="L19" s="6">
        <f>'Raw Data - STAIS PANAS Modif.'!N196+'Raw Data - STAIS PANAS Modif.'!P196+'Raw Data - STAIS PANAS Modif.'!R196+'Raw Data - STAIS PANAS Modif.'!V196+'Raw Data - STAIS PANAS Modif.'!W196+'Raw Data - STAIS PANAS Modif.'!Y196+'Raw Data - STAIS PANAS Modif.'!AA196+'Raw Data - STAIS PANAS Modif.'!AC196+'Raw Data - STAIS PANAS Modif.'!AD196+'Raw Data - STAIS PANAS Modif.'!AF196-'Raw Data - STAIS PANAS Modif.'!O196-'Raw Data - STAIS PANAS Modif.'!Q196-'Raw Data - STAIS PANAS Modif.'!S196-'Raw Data - STAIS PANAS Modif.'!T196-'Raw Data - STAIS PANAS Modif.'!U196-'Raw Data - STAIS PANAS Modif.'!X196-'Raw Data - STAIS PANAS Modif.'!Z196-'Raw Data - STAIS PANAS Modif.'!AB196-'Raw Data - STAIS PANAS Modif.'!AE196-'Raw Data - STAIS PANAS Modif.'!AG196</f>
        <v>25</v>
      </c>
      <c r="M19" s="6">
        <f>SUM('Raw Data - STAIS PANAS Modif.'!AH193:AQ193)</f>
        <v>7</v>
      </c>
      <c r="N19" s="6">
        <f>SUM('Raw Data - STAIS PANAS Modif.'!AH194:AQ194)</f>
        <v>8</v>
      </c>
      <c r="O19" s="6">
        <f>AVERAGE('Raw Data - STAIS PANAS Modif.'!AR192:BA192)</f>
        <v>3.5</v>
      </c>
      <c r="P19" s="6">
        <f t="shared" si="1"/>
        <v>4</v>
      </c>
      <c r="Q19" s="6">
        <f t="shared" si="2"/>
        <v>1</v>
      </c>
      <c r="R19" s="6">
        <f t="shared" si="3"/>
        <v>0</v>
      </c>
      <c r="S19" s="6">
        <f t="shared" si="4"/>
        <v>8</v>
      </c>
      <c r="T19" t="str">
        <f>VLOOKUP($A19,'Demographic Data'!$B:$U,11,0)</f>
        <v>English</v>
      </c>
      <c r="U19">
        <f>VLOOKUP($A19,'Demographic Data'!$B:$U,12,0)</f>
        <v>34</v>
      </c>
      <c r="V19" t="str">
        <f>VLOOKUP($A19,'Demographic Data'!$B:$U,13,0)</f>
        <v>Male</v>
      </c>
      <c r="W19" t="str">
        <f>VLOOKUP($A19,'Demographic Data'!$B:$U,14,0)</f>
        <v>White</v>
      </c>
      <c r="X19" t="str">
        <f>VLOOKUP($A19,'Demographic Data'!$B:$U,15,0)</f>
        <v>United Kingdom</v>
      </c>
      <c r="Y19" t="str">
        <f>VLOOKUP($A19,'Demographic Data'!$B:$U,16,0)</f>
        <v>United Kingdom</v>
      </c>
      <c r="Z19" t="str">
        <f>VLOOKUP($A19,'Demographic Data'!$B:$U,17,0)</f>
        <v>United Kingdom</v>
      </c>
    </row>
    <row r="20" spans="1:26" x14ac:dyDescent="0.2">
      <c r="A20" s="12" t="str">
        <f>'Raw Data - STAIS PANAS Modif.'!C202</f>
        <v>5bfc2227f88f3900014b0e1d</v>
      </c>
      <c r="B20" s="5" t="str">
        <f>'Raw Data - STAIS PANAS Modif.'!D202</f>
        <v>DG</v>
      </c>
      <c r="C20" s="5" t="str">
        <f>IF('Raw Data - STAIS PANAS Modif.'!F182=12,"Low start",IF('Raw Data - STAIS PANAS Modif.'!F182=33,"Low end","Low middle"))</f>
        <v>Low end</v>
      </c>
      <c r="D20" s="5">
        <f>'Raw Data - STAIS PANAS Modif.'!E202</f>
        <v>6</v>
      </c>
      <c r="E20" s="6">
        <f>AVERAGE('Raw Data - STAIS PANAS Modif.'!F202:F211)</f>
        <v>24</v>
      </c>
      <c r="F20" s="6">
        <f>AVERAGE('Raw Data - STAIS PANAS Modif.'!G202:G211)</f>
        <v>36</v>
      </c>
      <c r="G20" s="6" t="str">
        <f>IFERROR(AVERAGE('Raw Data - STAIS PANAS Modif.'!H202:H211), "")</f>
        <v/>
      </c>
      <c r="H20" s="6">
        <f>IFERROR(AVERAGE('Raw Data - STAIS PANAS Modif.'!I202:I211), "")</f>
        <v>36</v>
      </c>
      <c r="I20" s="6">
        <f t="shared" si="0"/>
        <v>8</v>
      </c>
      <c r="J20" s="5">
        <f>'Raw Data - STAIS PANAS Modif.'!J202</f>
        <v>0.72</v>
      </c>
      <c r="K20" s="6">
        <f>'Raw Data - STAIS PANAS Modif.'!N205+'Raw Data - STAIS PANAS Modif.'!P205+'Raw Data - STAIS PANAS Modif.'!R205+'Raw Data - STAIS PANAS Modif.'!V205+'Raw Data - STAIS PANAS Modif.'!W205+'Raw Data - STAIS PANAS Modif.'!Y205+'Raw Data - STAIS PANAS Modif.'!AA205+'Raw Data - STAIS PANAS Modif.'!AC205+'Raw Data - STAIS PANAS Modif.'!AD205+'Raw Data - STAIS PANAS Modif.'!AF205-'Raw Data - STAIS PANAS Modif.'!O205-'Raw Data - STAIS PANAS Modif.'!Q205-'Raw Data - STAIS PANAS Modif.'!S205-'Raw Data - STAIS PANAS Modif.'!T205-'Raw Data - STAIS PANAS Modif.'!U205-'Raw Data - STAIS PANAS Modif.'!X205-'Raw Data - STAIS PANAS Modif.'!Z205-'Raw Data - STAIS PANAS Modif.'!AB205-'Raw Data - STAIS PANAS Modif.'!AE205-'Raw Data - STAIS PANAS Modif.'!AG205</f>
        <v>7</v>
      </c>
      <c r="L20" s="6">
        <f>'Raw Data - STAIS PANAS Modif.'!N206+'Raw Data - STAIS PANAS Modif.'!P206+'Raw Data - STAIS PANAS Modif.'!R206+'Raw Data - STAIS PANAS Modif.'!V206+'Raw Data - STAIS PANAS Modif.'!W206+'Raw Data - STAIS PANAS Modif.'!Y206+'Raw Data - STAIS PANAS Modif.'!AA206+'Raw Data - STAIS PANAS Modif.'!AC206+'Raw Data - STAIS PANAS Modif.'!AD206+'Raw Data - STAIS PANAS Modif.'!AF206-'Raw Data - STAIS PANAS Modif.'!O206-'Raw Data - STAIS PANAS Modif.'!Q206-'Raw Data - STAIS PANAS Modif.'!S206-'Raw Data - STAIS PANAS Modif.'!T206-'Raw Data - STAIS PANAS Modif.'!U206-'Raw Data - STAIS PANAS Modif.'!X206-'Raw Data - STAIS PANAS Modif.'!Z206-'Raw Data - STAIS PANAS Modif.'!AB206-'Raw Data - STAIS PANAS Modif.'!AE206-'Raw Data - STAIS PANAS Modif.'!AG206</f>
        <v>18</v>
      </c>
      <c r="M20" s="6">
        <f>SUM('Raw Data - STAIS PANAS Modif.'!AH203:AQ203)</f>
        <v>10</v>
      </c>
      <c r="N20" s="6">
        <f>SUM('Raw Data - STAIS PANAS Modif.'!AH204:AQ204)</f>
        <v>11</v>
      </c>
      <c r="O20" s="6">
        <f>AVERAGE('Raw Data - STAIS PANAS Modif.'!AR202:BA202)</f>
        <v>3</v>
      </c>
      <c r="P20" s="6">
        <f t="shared" si="1"/>
        <v>11</v>
      </c>
      <c r="Q20" s="6">
        <f t="shared" si="2"/>
        <v>1</v>
      </c>
      <c r="R20" s="6">
        <f t="shared" si="3"/>
        <v>2</v>
      </c>
      <c r="S20" s="6">
        <f t="shared" si="4"/>
        <v>8</v>
      </c>
      <c r="T20" t="str">
        <f>VLOOKUP($A20,'Demographic Data'!$B:$U,11,0)</f>
        <v>French, English</v>
      </c>
      <c r="U20">
        <f>VLOOKUP($A20,'Demographic Data'!$B:$U,12,0)</f>
        <v>28</v>
      </c>
      <c r="V20" t="str">
        <f>VLOOKUP($A20,'Demographic Data'!$B:$U,13,0)</f>
        <v>Female</v>
      </c>
      <c r="W20" t="str">
        <f>VLOOKUP($A20,'Demographic Data'!$B:$U,14,0)</f>
        <v>White</v>
      </c>
      <c r="X20" t="str">
        <f>VLOOKUP($A20,'Demographic Data'!$B:$U,15,0)</f>
        <v>United Kingdom</v>
      </c>
      <c r="Y20" t="str">
        <f>VLOOKUP($A20,'Demographic Data'!$B:$U,16,0)</f>
        <v>United Kingdom</v>
      </c>
      <c r="Z20" t="str">
        <f>VLOOKUP($A20,'Demographic Data'!$B:$U,17,0)</f>
        <v>United Kingdom</v>
      </c>
    </row>
    <row r="21" spans="1:26" x14ac:dyDescent="0.2">
      <c r="A21" s="12" t="str">
        <f>'Raw Data - STAIS PANAS Modif.'!C212</f>
        <v>5c0037e88acfed00011af0e4</v>
      </c>
      <c r="B21" s="5" t="str">
        <f>'Raw Data - STAIS PANAS Modif.'!D212</f>
        <v>DG</v>
      </c>
      <c r="C21" s="5" t="str">
        <f>IF('Raw Data - STAIS PANAS Modif.'!F192=12,"Low start",IF('Raw Data - STAIS PANAS Modif.'!F192=33,"Low end","Low middle"))</f>
        <v>Low start</v>
      </c>
      <c r="D21" s="5">
        <f>'Raw Data - STAIS PANAS Modif.'!E212</f>
        <v>6</v>
      </c>
      <c r="E21" s="6">
        <f>AVERAGE('Raw Data - STAIS PANAS Modif.'!F212:F221)</f>
        <v>24</v>
      </c>
      <c r="F21" s="6">
        <f>AVERAGE('Raw Data - STAIS PANAS Modif.'!G212:G221)</f>
        <v>36</v>
      </c>
      <c r="G21" s="6" t="str">
        <f>IFERROR(AVERAGE('Raw Data - STAIS PANAS Modif.'!H212:H221), "")</f>
        <v/>
      </c>
      <c r="H21" s="6">
        <f>IFERROR(AVERAGE('Raw Data - STAIS PANAS Modif.'!I212:I221), "")</f>
        <v>36</v>
      </c>
      <c r="I21" s="6">
        <f t="shared" si="0"/>
        <v>8</v>
      </c>
      <c r="J21" s="5">
        <f>'Raw Data - STAIS PANAS Modif.'!J212</f>
        <v>0.72</v>
      </c>
      <c r="K21" s="6">
        <f>'Raw Data - STAIS PANAS Modif.'!N215+'Raw Data - STAIS PANAS Modif.'!P215+'Raw Data - STAIS PANAS Modif.'!R215+'Raw Data - STAIS PANAS Modif.'!V215+'Raw Data - STAIS PANAS Modif.'!W215+'Raw Data - STAIS PANAS Modif.'!Y215+'Raw Data - STAIS PANAS Modif.'!AA215+'Raw Data - STAIS PANAS Modif.'!AC215+'Raw Data - STAIS PANAS Modif.'!AD215+'Raw Data - STAIS PANAS Modif.'!AF215-'Raw Data - STAIS PANAS Modif.'!O215-'Raw Data - STAIS PANAS Modif.'!Q215-'Raw Data - STAIS PANAS Modif.'!S215-'Raw Data - STAIS PANAS Modif.'!T215-'Raw Data - STAIS PANAS Modif.'!U215-'Raw Data - STAIS PANAS Modif.'!X215-'Raw Data - STAIS PANAS Modif.'!Z215-'Raw Data - STAIS PANAS Modif.'!AB215-'Raw Data - STAIS PANAS Modif.'!AE215-'Raw Data - STAIS PANAS Modif.'!AG215</f>
        <v>14</v>
      </c>
      <c r="L21" s="6">
        <f>'Raw Data - STAIS PANAS Modif.'!N216+'Raw Data - STAIS PANAS Modif.'!P216+'Raw Data - STAIS PANAS Modif.'!R216+'Raw Data - STAIS PANAS Modif.'!V216+'Raw Data - STAIS PANAS Modif.'!W216+'Raw Data - STAIS PANAS Modif.'!Y216+'Raw Data - STAIS PANAS Modif.'!AA216+'Raw Data - STAIS PANAS Modif.'!AC216+'Raw Data - STAIS PANAS Modif.'!AD216+'Raw Data - STAIS PANAS Modif.'!AF216-'Raw Data - STAIS PANAS Modif.'!O216-'Raw Data - STAIS PANAS Modif.'!Q216-'Raw Data - STAIS PANAS Modif.'!S216-'Raw Data - STAIS PANAS Modif.'!T216-'Raw Data - STAIS PANAS Modif.'!U216-'Raw Data - STAIS PANAS Modif.'!X216-'Raw Data - STAIS PANAS Modif.'!Z216-'Raw Data - STAIS PANAS Modif.'!AB216-'Raw Data - STAIS PANAS Modif.'!AE216-'Raw Data - STAIS PANAS Modif.'!AG216</f>
        <v>20</v>
      </c>
      <c r="M21" s="6">
        <f>SUM('Raw Data - STAIS PANAS Modif.'!AH213:AQ213)</f>
        <v>8</v>
      </c>
      <c r="N21" s="6">
        <f>SUM('Raw Data - STAIS PANAS Modif.'!AH214:AQ214)</f>
        <v>9</v>
      </c>
      <c r="O21" s="6">
        <f>AVERAGE('Raw Data - STAIS PANAS Modif.'!AR212:BA212)</f>
        <v>2.4</v>
      </c>
      <c r="P21" s="6">
        <f t="shared" si="1"/>
        <v>6</v>
      </c>
      <c r="Q21" s="6">
        <f t="shared" si="2"/>
        <v>1</v>
      </c>
      <c r="R21" s="6">
        <f t="shared" si="3"/>
        <v>2</v>
      </c>
      <c r="S21" s="6">
        <f t="shared" si="4"/>
        <v>8</v>
      </c>
      <c r="T21" t="str">
        <f>VLOOKUP($A21,'Demographic Data'!$B:$U,11,0)</f>
        <v>English</v>
      </c>
      <c r="U21">
        <f>VLOOKUP($A21,'Demographic Data'!$B:$U,12,0)</f>
        <v>25</v>
      </c>
      <c r="V21" t="str">
        <f>VLOOKUP($A21,'Demographic Data'!$B:$U,13,0)</f>
        <v>Female</v>
      </c>
      <c r="W21" t="str">
        <f>VLOOKUP($A21,'Demographic Data'!$B:$U,14,0)</f>
        <v>White</v>
      </c>
      <c r="X21" t="str">
        <f>VLOOKUP($A21,'Demographic Data'!$B:$U,15,0)</f>
        <v>United Kingdom</v>
      </c>
      <c r="Y21" t="str">
        <f>VLOOKUP($A21,'Demographic Data'!$B:$U,16,0)</f>
        <v>United Kingdom</v>
      </c>
      <c r="Z21" t="str">
        <f>VLOOKUP($A21,'Demographic Data'!$B:$U,17,0)</f>
        <v>United Kingdom</v>
      </c>
    </row>
    <row r="22" spans="1:26" x14ac:dyDescent="0.2">
      <c r="A22" s="12" t="str">
        <f>'Raw Data - STAIS PANAS Modif.'!C222</f>
        <v>5c478dae685da800014c8119</v>
      </c>
      <c r="B22" s="5" t="str">
        <f>'Raw Data - STAIS PANAS Modif.'!D222</f>
        <v>DG</v>
      </c>
      <c r="C22" s="5" t="str">
        <f>IF('Raw Data - STAIS PANAS Modif.'!F202=12,"Low start",IF('Raw Data - STAIS PANAS Modif.'!F202=33,"Low end","Low middle"))</f>
        <v>Low middle</v>
      </c>
      <c r="D22" s="5">
        <f>'Raw Data - STAIS PANAS Modif.'!E222</f>
        <v>2</v>
      </c>
      <c r="E22" s="6">
        <f>AVERAGE('Raw Data - STAIS PANAS Modif.'!F222:F231)</f>
        <v>24</v>
      </c>
      <c r="F22" s="6">
        <f>AVERAGE('Raw Data - STAIS PANAS Modif.'!G222:G231)</f>
        <v>36</v>
      </c>
      <c r="G22" s="6" t="str">
        <f>IFERROR(AVERAGE('Raw Data - STAIS PANAS Modif.'!H222:H231), "")</f>
        <v/>
      </c>
      <c r="H22" s="6">
        <f>IFERROR(AVERAGE('Raw Data - STAIS PANAS Modif.'!I222:I231), "")</f>
        <v>36</v>
      </c>
      <c r="I22" s="6">
        <f t="shared" si="0"/>
        <v>8</v>
      </c>
      <c r="J22" s="5">
        <f>'Raw Data - STAIS PANAS Modif.'!J222</f>
        <v>0.72</v>
      </c>
      <c r="K22" s="6">
        <f>'Raw Data - STAIS PANAS Modif.'!N225+'Raw Data - STAIS PANAS Modif.'!P225+'Raw Data - STAIS PANAS Modif.'!R225+'Raw Data - STAIS PANAS Modif.'!V225+'Raw Data - STAIS PANAS Modif.'!W225+'Raw Data - STAIS PANAS Modif.'!Y225+'Raw Data - STAIS PANAS Modif.'!AA225+'Raw Data - STAIS PANAS Modif.'!AC225+'Raw Data - STAIS PANAS Modif.'!AD225+'Raw Data - STAIS PANAS Modif.'!AF225-'Raw Data - STAIS PANAS Modif.'!O225-'Raw Data - STAIS PANAS Modif.'!Q225-'Raw Data - STAIS PANAS Modif.'!S225-'Raw Data - STAIS PANAS Modif.'!T225-'Raw Data - STAIS PANAS Modif.'!U225-'Raw Data - STAIS PANAS Modif.'!X225-'Raw Data - STAIS PANAS Modif.'!Z225-'Raw Data - STAIS PANAS Modif.'!AB225-'Raw Data - STAIS PANAS Modif.'!AE225-'Raw Data - STAIS PANAS Modif.'!AG225</f>
        <v>4</v>
      </c>
      <c r="L22" s="6">
        <f>'Raw Data - STAIS PANAS Modif.'!N226+'Raw Data - STAIS PANAS Modif.'!P226+'Raw Data - STAIS PANAS Modif.'!R226+'Raw Data - STAIS PANAS Modif.'!V226+'Raw Data - STAIS PANAS Modif.'!W226+'Raw Data - STAIS PANAS Modif.'!Y226+'Raw Data - STAIS PANAS Modif.'!AA226+'Raw Data - STAIS PANAS Modif.'!AC226+'Raw Data - STAIS PANAS Modif.'!AD226+'Raw Data - STAIS PANAS Modif.'!AF226-'Raw Data - STAIS PANAS Modif.'!O226-'Raw Data - STAIS PANAS Modif.'!Q226-'Raw Data - STAIS PANAS Modif.'!S226-'Raw Data - STAIS PANAS Modif.'!T226-'Raw Data - STAIS PANAS Modif.'!U226-'Raw Data - STAIS PANAS Modif.'!X226-'Raw Data - STAIS PANAS Modif.'!Z226-'Raw Data - STAIS PANAS Modif.'!AB226-'Raw Data - STAIS PANAS Modif.'!AE226-'Raw Data - STAIS PANAS Modif.'!AG226</f>
        <v>17</v>
      </c>
      <c r="M22" s="6">
        <f>SUM('Raw Data - STAIS PANAS Modif.'!AH223:AQ223)</f>
        <v>10</v>
      </c>
      <c r="N22" s="6">
        <f>SUM('Raw Data - STAIS PANAS Modif.'!AH224:AQ224)</f>
        <v>6</v>
      </c>
      <c r="O22" s="6">
        <f>AVERAGE('Raw Data - STAIS PANAS Modif.'!AR222:BA222)</f>
        <v>3.1</v>
      </c>
      <c r="P22" s="6">
        <f t="shared" si="1"/>
        <v>13</v>
      </c>
      <c r="Q22" s="6">
        <f t="shared" si="2"/>
        <v>-4</v>
      </c>
      <c r="R22" s="6">
        <f t="shared" si="3"/>
        <v>6</v>
      </c>
      <c r="S22" s="6">
        <f t="shared" si="4"/>
        <v>8</v>
      </c>
      <c r="T22" t="str">
        <f>VLOOKUP($A22,'Demographic Data'!$B:$U,11,0)</f>
        <v>English</v>
      </c>
      <c r="U22">
        <f>VLOOKUP($A22,'Demographic Data'!$B:$U,12,0)</f>
        <v>28</v>
      </c>
      <c r="V22" t="str">
        <f>VLOOKUP($A22,'Demographic Data'!$B:$U,13,0)</f>
        <v>Male</v>
      </c>
      <c r="W22" t="str">
        <f>VLOOKUP($A22,'Demographic Data'!$B:$U,14,0)</f>
        <v>White</v>
      </c>
      <c r="X22" t="str">
        <f>VLOOKUP($A22,'Demographic Data'!$B:$U,15,0)</f>
        <v>United Kingdom</v>
      </c>
      <c r="Y22" t="str">
        <f>VLOOKUP($A22,'Demographic Data'!$B:$U,16,0)</f>
        <v>United Kingdom</v>
      </c>
      <c r="Z22" t="str">
        <f>VLOOKUP($A22,'Demographic Data'!$B:$U,17,0)</f>
        <v>United Kingdom</v>
      </c>
    </row>
    <row r="23" spans="1:26" x14ac:dyDescent="0.2">
      <c r="A23" s="12" t="str">
        <f>'Raw Data - STAIS PANAS Modif.'!C232</f>
        <v>5c90bb590d21a20017ec455d</v>
      </c>
      <c r="B23" s="5" t="str">
        <f>'Raw Data - STAIS PANAS Modif.'!D232</f>
        <v>DG</v>
      </c>
      <c r="C23" s="5" t="str">
        <f>IF('Raw Data - STAIS PANAS Modif.'!F212=12,"Low start",IF('Raw Data - STAIS PANAS Modif.'!F212=33,"Low end","Low middle"))</f>
        <v>Low start</v>
      </c>
      <c r="D23" s="5">
        <f>'Raw Data - STAIS PANAS Modif.'!E232</f>
        <v>3</v>
      </c>
      <c r="E23" s="6">
        <f>AVERAGE('Raw Data - STAIS PANAS Modif.'!F232:F241)</f>
        <v>24</v>
      </c>
      <c r="F23" s="6">
        <f>AVERAGE('Raw Data - STAIS PANAS Modif.'!G232:G241)</f>
        <v>36</v>
      </c>
      <c r="G23" s="6" t="str">
        <f>IFERROR(AVERAGE('Raw Data - STAIS PANAS Modif.'!H232:H241), "")</f>
        <v/>
      </c>
      <c r="H23" s="6">
        <f>IFERROR(AVERAGE('Raw Data - STAIS PANAS Modif.'!I232:I241), "")</f>
        <v>36</v>
      </c>
      <c r="I23" s="6">
        <f t="shared" si="0"/>
        <v>8</v>
      </c>
      <c r="J23" s="5">
        <f>'Raw Data - STAIS PANAS Modif.'!J232</f>
        <v>0.72</v>
      </c>
      <c r="K23" s="6">
        <f>'Raw Data - STAIS PANAS Modif.'!N235+'Raw Data - STAIS PANAS Modif.'!P235+'Raw Data - STAIS PANAS Modif.'!R235+'Raw Data - STAIS PANAS Modif.'!V235+'Raw Data - STAIS PANAS Modif.'!W235+'Raw Data - STAIS PANAS Modif.'!Y235+'Raw Data - STAIS PANAS Modif.'!AA235+'Raw Data - STAIS PANAS Modif.'!AC235+'Raw Data - STAIS PANAS Modif.'!AD235+'Raw Data - STAIS PANAS Modif.'!AF235-'Raw Data - STAIS PANAS Modif.'!O235-'Raw Data - STAIS PANAS Modif.'!Q235-'Raw Data - STAIS PANAS Modif.'!S235-'Raw Data - STAIS PANAS Modif.'!T235-'Raw Data - STAIS PANAS Modif.'!U235-'Raw Data - STAIS PANAS Modif.'!X235-'Raw Data - STAIS PANAS Modif.'!Z235-'Raw Data - STAIS PANAS Modif.'!AB235-'Raw Data - STAIS PANAS Modif.'!AE235-'Raw Data - STAIS PANAS Modif.'!AG235</f>
        <v>12</v>
      </c>
      <c r="L23" s="6">
        <f>'Raw Data - STAIS PANAS Modif.'!N236+'Raw Data - STAIS PANAS Modif.'!P236+'Raw Data - STAIS PANAS Modif.'!R236+'Raw Data - STAIS PANAS Modif.'!V236+'Raw Data - STAIS PANAS Modif.'!W236+'Raw Data - STAIS PANAS Modif.'!Y236+'Raw Data - STAIS PANAS Modif.'!AA236+'Raw Data - STAIS PANAS Modif.'!AC236+'Raw Data - STAIS PANAS Modif.'!AD236+'Raw Data - STAIS PANAS Modif.'!AF236-'Raw Data - STAIS PANAS Modif.'!O236-'Raw Data - STAIS PANAS Modif.'!Q236-'Raw Data - STAIS PANAS Modif.'!S236-'Raw Data - STAIS PANAS Modif.'!T236-'Raw Data - STAIS PANAS Modif.'!U236-'Raw Data - STAIS PANAS Modif.'!X236-'Raw Data - STAIS PANAS Modif.'!Z236-'Raw Data - STAIS PANAS Modif.'!AB236-'Raw Data - STAIS PANAS Modif.'!AE236-'Raw Data - STAIS PANAS Modif.'!AG236</f>
        <v>14</v>
      </c>
      <c r="M23" s="6">
        <f>SUM('Raw Data - STAIS PANAS Modif.'!AH233:AQ233)</f>
        <v>10</v>
      </c>
      <c r="N23" s="6">
        <f>SUM('Raw Data - STAIS PANAS Modif.'!AH234:AQ234)</f>
        <v>8</v>
      </c>
      <c r="O23" s="6">
        <f>AVERAGE('Raw Data - STAIS PANAS Modif.'!AR232:BA232)</f>
        <v>2.5</v>
      </c>
      <c r="P23" s="6">
        <f t="shared" si="1"/>
        <v>2</v>
      </c>
      <c r="Q23" s="6">
        <f t="shared" si="2"/>
        <v>-2</v>
      </c>
      <c r="R23" s="6">
        <f t="shared" si="3"/>
        <v>5</v>
      </c>
      <c r="S23" s="6">
        <f t="shared" si="4"/>
        <v>8</v>
      </c>
      <c r="T23" t="str">
        <f>VLOOKUP($A23,'Demographic Data'!$B:$U,11,0)</f>
        <v>English</v>
      </c>
      <c r="U23">
        <f>VLOOKUP($A23,'Demographic Data'!$B:$U,12,0)</f>
        <v>34</v>
      </c>
      <c r="V23" t="str">
        <f>VLOOKUP($A23,'Demographic Data'!$B:$U,13,0)</f>
        <v>Female</v>
      </c>
      <c r="W23" t="str">
        <f>VLOOKUP($A23,'Demographic Data'!$B:$U,14,0)</f>
        <v>White</v>
      </c>
      <c r="X23" t="str">
        <f>VLOOKUP($A23,'Demographic Data'!$B:$U,15,0)</f>
        <v>United Kingdom</v>
      </c>
      <c r="Y23" t="str">
        <f>VLOOKUP($A23,'Demographic Data'!$B:$U,16,0)</f>
        <v>United Kingdom</v>
      </c>
      <c r="Z23" t="str">
        <f>VLOOKUP($A23,'Demographic Data'!$B:$U,17,0)</f>
        <v>United Kingdom</v>
      </c>
    </row>
    <row r="24" spans="1:26" x14ac:dyDescent="0.2">
      <c r="A24" s="12" t="str">
        <f>'Raw Data - STAIS PANAS Modif.'!C242</f>
        <v>5ca9106716aa84001725d880</v>
      </c>
      <c r="B24" s="5" t="str">
        <f>'Raw Data - STAIS PANAS Modif.'!D242</f>
        <v>TG</v>
      </c>
      <c r="C24" s="5" t="str">
        <f>IF('Raw Data - STAIS PANAS Modif.'!F222=12,"Low start",IF('Raw Data - STAIS PANAS Modif.'!F222=33,"Low end","Low middle"))</f>
        <v>Low middle</v>
      </c>
      <c r="D24" s="5">
        <f>'Raw Data - STAIS PANAS Modif.'!E242</f>
        <v>3</v>
      </c>
      <c r="E24" s="6">
        <f>AVERAGE('Raw Data - STAIS PANAS Modif.'!F242:F251)</f>
        <v>24</v>
      </c>
      <c r="F24" s="6">
        <f>AVERAGE('Raw Data - STAIS PANAS Modif.'!G242:G251)</f>
        <v>36</v>
      </c>
      <c r="G24" s="6">
        <f>IFERROR(AVERAGE('Raw Data - STAIS PANAS Modif.'!H242:H251), "")</f>
        <v>10.199999999999999</v>
      </c>
      <c r="H24" s="6">
        <f>IFERROR(AVERAGE('Raw Data - STAIS PANAS Modif.'!I242:I251), "")</f>
        <v>25.8</v>
      </c>
      <c r="I24" s="6">
        <f t="shared" si="0"/>
        <v>8</v>
      </c>
      <c r="J24" s="5">
        <f>'Raw Data - STAIS PANAS Modif.'!J242</f>
        <v>0.52</v>
      </c>
      <c r="K24" s="6">
        <f>'Raw Data - STAIS PANAS Modif.'!N245+'Raw Data - STAIS PANAS Modif.'!P245+'Raw Data - STAIS PANAS Modif.'!R245+'Raw Data - STAIS PANAS Modif.'!V245+'Raw Data - STAIS PANAS Modif.'!W245+'Raw Data - STAIS PANAS Modif.'!Y245+'Raw Data - STAIS PANAS Modif.'!AA245+'Raw Data - STAIS PANAS Modif.'!AC245+'Raw Data - STAIS PANAS Modif.'!AD245+'Raw Data - STAIS PANAS Modif.'!AF245-'Raw Data - STAIS PANAS Modif.'!O245-'Raw Data - STAIS PANAS Modif.'!Q245-'Raw Data - STAIS PANAS Modif.'!S245-'Raw Data - STAIS PANAS Modif.'!T245-'Raw Data - STAIS PANAS Modif.'!U245-'Raw Data - STAIS PANAS Modif.'!X245-'Raw Data - STAIS PANAS Modif.'!Z245-'Raw Data - STAIS PANAS Modif.'!AB245-'Raw Data - STAIS PANAS Modif.'!AE245-'Raw Data - STAIS PANAS Modif.'!AG245</f>
        <v>21</v>
      </c>
      <c r="L24" s="6">
        <f>'Raw Data - STAIS PANAS Modif.'!N246+'Raw Data - STAIS PANAS Modif.'!P246+'Raw Data - STAIS PANAS Modif.'!R246+'Raw Data - STAIS PANAS Modif.'!V246+'Raw Data - STAIS PANAS Modif.'!W246+'Raw Data - STAIS PANAS Modif.'!Y246+'Raw Data - STAIS PANAS Modif.'!AA246+'Raw Data - STAIS PANAS Modif.'!AC246+'Raw Data - STAIS PANAS Modif.'!AD246+'Raw Data - STAIS PANAS Modif.'!AF246-'Raw Data - STAIS PANAS Modif.'!O246-'Raw Data - STAIS PANAS Modif.'!Q246-'Raw Data - STAIS PANAS Modif.'!S246-'Raw Data - STAIS PANAS Modif.'!T246-'Raw Data - STAIS PANAS Modif.'!U246-'Raw Data - STAIS PANAS Modif.'!X246-'Raw Data - STAIS PANAS Modif.'!Z246-'Raw Data - STAIS PANAS Modif.'!AB246-'Raw Data - STAIS PANAS Modif.'!AE246-'Raw Data - STAIS PANAS Modif.'!AG246</f>
        <v>26</v>
      </c>
      <c r="M24" s="6">
        <f>SUM('Raw Data - STAIS PANAS Modif.'!AH243:AQ243)</f>
        <v>7</v>
      </c>
      <c r="N24" s="6">
        <f>SUM('Raw Data - STAIS PANAS Modif.'!AH244:AQ244)</f>
        <v>6</v>
      </c>
      <c r="O24" s="6">
        <f>AVERAGE('Raw Data - STAIS PANAS Modif.'!AR242:BA242)</f>
        <v>2.7</v>
      </c>
      <c r="P24" s="6">
        <f t="shared" si="1"/>
        <v>5</v>
      </c>
      <c r="Q24" s="6">
        <f t="shared" si="2"/>
        <v>-1</v>
      </c>
      <c r="R24" s="6">
        <f t="shared" si="3"/>
        <v>5</v>
      </c>
      <c r="S24" s="6">
        <f t="shared" si="4"/>
        <v>8</v>
      </c>
      <c r="T24" t="str">
        <f>VLOOKUP($A24,'Demographic Data'!$B:$U,11,0)</f>
        <v>English</v>
      </c>
      <c r="U24">
        <f>VLOOKUP($A24,'Demographic Data'!$B:$U,12,0)</f>
        <v>33</v>
      </c>
      <c r="V24" t="str">
        <f>VLOOKUP($A24,'Demographic Data'!$B:$U,13,0)</f>
        <v>Female</v>
      </c>
      <c r="W24" t="str">
        <f>VLOOKUP($A24,'Demographic Data'!$B:$U,14,0)</f>
        <v>White</v>
      </c>
      <c r="X24" t="str">
        <f>VLOOKUP($A24,'Demographic Data'!$B:$U,15,0)</f>
        <v>United Kingdom</v>
      </c>
      <c r="Y24" t="str">
        <f>VLOOKUP($A24,'Demographic Data'!$B:$U,16,0)</f>
        <v>United Kingdom</v>
      </c>
      <c r="Z24" t="str">
        <f>VLOOKUP($A24,'Demographic Data'!$B:$U,17,0)</f>
        <v>United Kingdom</v>
      </c>
    </row>
    <row r="25" spans="1:26" x14ac:dyDescent="0.2">
      <c r="A25" s="12" t="str">
        <f>'Raw Data - STAIS PANAS Modif.'!C252</f>
        <v>5d696d1c55742f001af29220</v>
      </c>
      <c r="B25" s="5" t="str">
        <f>'Raw Data - STAIS PANAS Modif.'!D252</f>
        <v>DG</v>
      </c>
      <c r="C25" s="5" t="str">
        <f>IF('Raw Data - STAIS PANAS Modif.'!F232=12,"Low start",IF('Raw Data - STAIS PANAS Modif.'!F232=33,"Low end","Low middle"))</f>
        <v>Low start</v>
      </c>
      <c r="D25" s="5">
        <f>'Raw Data - STAIS PANAS Modif.'!E252</f>
        <v>3</v>
      </c>
      <c r="E25" s="6">
        <f>AVERAGE('Raw Data - STAIS PANAS Modif.'!F252:F261)</f>
        <v>24</v>
      </c>
      <c r="F25" s="6">
        <f>AVERAGE('Raw Data - STAIS PANAS Modif.'!G252:G261)</f>
        <v>36</v>
      </c>
      <c r="G25" s="6" t="str">
        <f>IFERROR(AVERAGE('Raw Data - STAIS PANAS Modif.'!H252:H261), "")</f>
        <v/>
      </c>
      <c r="H25" s="6">
        <f>IFERROR(AVERAGE('Raw Data - STAIS PANAS Modif.'!I252:I261), "")</f>
        <v>36</v>
      </c>
      <c r="I25" s="6">
        <f t="shared" si="0"/>
        <v>8</v>
      </c>
      <c r="J25" s="5">
        <f>'Raw Data - STAIS PANAS Modif.'!J252</f>
        <v>0.72</v>
      </c>
      <c r="K25" s="6">
        <f>'Raw Data - STAIS PANAS Modif.'!N255+'Raw Data - STAIS PANAS Modif.'!P255+'Raw Data - STAIS PANAS Modif.'!R255+'Raw Data - STAIS PANAS Modif.'!V255+'Raw Data - STAIS PANAS Modif.'!W255+'Raw Data - STAIS PANAS Modif.'!Y255+'Raw Data - STAIS PANAS Modif.'!AA255+'Raw Data - STAIS PANAS Modif.'!AC255+'Raw Data - STAIS PANAS Modif.'!AD255+'Raw Data - STAIS PANAS Modif.'!AF255-'Raw Data - STAIS PANAS Modif.'!O255-'Raw Data - STAIS PANAS Modif.'!Q255-'Raw Data - STAIS PANAS Modif.'!S255-'Raw Data - STAIS PANAS Modif.'!T255-'Raw Data - STAIS PANAS Modif.'!U255-'Raw Data - STAIS PANAS Modif.'!X255-'Raw Data - STAIS PANAS Modif.'!Z255-'Raw Data - STAIS PANAS Modif.'!AB255-'Raw Data - STAIS PANAS Modif.'!AE255-'Raw Data - STAIS PANAS Modif.'!AG255</f>
        <v>11</v>
      </c>
      <c r="L25" s="6">
        <f>'Raw Data - STAIS PANAS Modif.'!N256+'Raw Data - STAIS PANAS Modif.'!P256+'Raw Data - STAIS PANAS Modif.'!R256+'Raw Data - STAIS PANAS Modif.'!V256+'Raw Data - STAIS PANAS Modif.'!W256+'Raw Data - STAIS PANAS Modif.'!Y256+'Raw Data - STAIS PANAS Modif.'!AA256+'Raw Data - STAIS PANAS Modif.'!AC256+'Raw Data - STAIS PANAS Modif.'!AD256+'Raw Data - STAIS PANAS Modif.'!AF256-'Raw Data - STAIS PANAS Modif.'!O256-'Raw Data - STAIS PANAS Modif.'!Q256-'Raw Data - STAIS PANAS Modif.'!S256-'Raw Data - STAIS PANAS Modif.'!T256-'Raw Data - STAIS PANAS Modif.'!U256-'Raw Data - STAIS PANAS Modif.'!X256-'Raw Data - STAIS PANAS Modif.'!Z256-'Raw Data - STAIS PANAS Modif.'!AB256-'Raw Data - STAIS PANAS Modif.'!AE256-'Raw Data - STAIS PANAS Modif.'!AG256</f>
        <v>23</v>
      </c>
      <c r="M25" s="6">
        <f>SUM('Raw Data - STAIS PANAS Modif.'!AH253:AQ253)</f>
        <v>8</v>
      </c>
      <c r="N25" s="6">
        <f>SUM('Raw Data - STAIS PANAS Modif.'!AH254:AQ254)</f>
        <v>8</v>
      </c>
      <c r="O25" s="6">
        <f>AVERAGE('Raw Data - STAIS PANAS Modif.'!AR252:BA252)</f>
        <v>3.2</v>
      </c>
      <c r="P25" s="6">
        <f t="shared" si="1"/>
        <v>12</v>
      </c>
      <c r="Q25" s="6">
        <f t="shared" si="2"/>
        <v>0</v>
      </c>
      <c r="R25" s="6">
        <f t="shared" si="3"/>
        <v>5</v>
      </c>
      <c r="S25" s="6">
        <f t="shared" si="4"/>
        <v>8</v>
      </c>
      <c r="T25" t="str">
        <f>VLOOKUP($A25,'Demographic Data'!$B:$U,11,0)</f>
        <v>English</v>
      </c>
      <c r="U25">
        <f>VLOOKUP($A25,'Demographic Data'!$B:$U,12,0)</f>
        <v>23</v>
      </c>
      <c r="V25" t="str">
        <f>VLOOKUP($A25,'Demographic Data'!$B:$U,13,0)</f>
        <v>Female</v>
      </c>
      <c r="W25" t="str">
        <f>VLOOKUP($A25,'Demographic Data'!$B:$U,14,0)</f>
        <v>White</v>
      </c>
      <c r="X25" t="str">
        <f>VLOOKUP($A25,'Demographic Data'!$B:$U,15,0)</f>
        <v>United Kingdom</v>
      </c>
      <c r="Y25" t="str">
        <f>VLOOKUP($A25,'Demographic Data'!$B:$U,16,0)</f>
        <v>United Kingdom</v>
      </c>
      <c r="Z25" t="str">
        <f>VLOOKUP($A25,'Demographic Data'!$B:$U,17,0)</f>
        <v>United Kingdom</v>
      </c>
    </row>
    <row r="26" spans="1:26" x14ac:dyDescent="0.2">
      <c r="A26" s="12" t="str">
        <f>'Raw Data - STAIS PANAS Modif.'!C262</f>
        <v>5db04e016de3b000169c5d57</v>
      </c>
      <c r="B26" s="5" t="str">
        <f>'Raw Data - STAIS PANAS Modif.'!D262</f>
        <v>DG</v>
      </c>
      <c r="C26" s="5" t="str">
        <f>IF('Raw Data - STAIS PANAS Modif.'!F242=12,"Low start",IF('Raw Data - STAIS PANAS Modif.'!F242=33,"Low end","Low middle"))</f>
        <v>Low end</v>
      </c>
      <c r="D26" s="5">
        <f>'Raw Data - STAIS PANAS Modif.'!E262</f>
        <v>6</v>
      </c>
      <c r="E26" s="6">
        <f>AVERAGE('Raw Data - STAIS PANAS Modif.'!F262:F271)</f>
        <v>24</v>
      </c>
      <c r="F26" s="6">
        <f>AVERAGE('Raw Data - STAIS PANAS Modif.'!G262:G271)</f>
        <v>36</v>
      </c>
      <c r="G26" s="6" t="str">
        <f>IFERROR(AVERAGE('Raw Data - STAIS PANAS Modif.'!H262:H271), "")</f>
        <v/>
      </c>
      <c r="H26" s="6">
        <f>IFERROR(AVERAGE('Raw Data - STAIS PANAS Modif.'!I262:I271), "")</f>
        <v>36</v>
      </c>
      <c r="I26" s="6">
        <f t="shared" si="0"/>
        <v>8</v>
      </c>
      <c r="J26" s="5">
        <f>'Raw Data - STAIS PANAS Modif.'!J262</f>
        <v>0.72</v>
      </c>
      <c r="K26" s="6">
        <f>'Raw Data - STAIS PANAS Modif.'!N265+'Raw Data - STAIS PANAS Modif.'!P265+'Raw Data - STAIS PANAS Modif.'!R265+'Raw Data - STAIS PANAS Modif.'!V265+'Raw Data - STAIS PANAS Modif.'!W265+'Raw Data - STAIS PANAS Modif.'!Y265+'Raw Data - STAIS PANAS Modif.'!AA265+'Raw Data - STAIS PANAS Modif.'!AC265+'Raw Data - STAIS PANAS Modif.'!AD265+'Raw Data - STAIS PANAS Modif.'!AF265-'Raw Data - STAIS PANAS Modif.'!O265-'Raw Data - STAIS PANAS Modif.'!Q265-'Raw Data - STAIS PANAS Modif.'!S265-'Raw Data - STAIS PANAS Modif.'!T265-'Raw Data - STAIS PANAS Modif.'!U265-'Raw Data - STAIS PANAS Modif.'!X265-'Raw Data - STAIS PANAS Modif.'!Z265-'Raw Data - STAIS PANAS Modif.'!AB265-'Raw Data - STAIS PANAS Modif.'!AE265-'Raw Data - STAIS PANAS Modif.'!AG265</f>
        <v>23</v>
      </c>
      <c r="L26" s="6">
        <f>'Raw Data - STAIS PANAS Modif.'!N266+'Raw Data - STAIS PANAS Modif.'!P266+'Raw Data - STAIS PANAS Modif.'!R266+'Raw Data - STAIS PANAS Modif.'!V266+'Raw Data - STAIS PANAS Modif.'!W266+'Raw Data - STAIS PANAS Modif.'!Y266+'Raw Data - STAIS PANAS Modif.'!AA266+'Raw Data - STAIS PANAS Modif.'!AC266+'Raw Data - STAIS PANAS Modif.'!AD266+'Raw Data - STAIS PANAS Modif.'!AF266-'Raw Data - STAIS PANAS Modif.'!O266-'Raw Data - STAIS PANAS Modif.'!Q266-'Raw Data - STAIS PANAS Modif.'!S266-'Raw Data - STAIS PANAS Modif.'!T266-'Raw Data - STAIS PANAS Modif.'!U266-'Raw Data - STAIS PANAS Modif.'!X266-'Raw Data - STAIS PANAS Modif.'!Z266-'Raw Data - STAIS PANAS Modif.'!AB266-'Raw Data - STAIS PANAS Modif.'!AE266-'Raw Data - STAIS PANAS Modif.'!AG266</f>
        <v>18</v>
      </c>
      <c r="M26" s="6">
        <f>SUM('Raw Data - STAIS PANAS Modif.'!AH263:AQ263)</f>
        <v>8</v>
      </c>
      <c r="N26" s="6">
        <f>SUM('Raw Data - STAIS PANAS Modif.'!AH264:AQ264)</f>
        <v>7</v>
      </c>
      <c r="O26" s="6">
        <f>AVERAGE('Raw Data - STAIS PANAS Modif.'!AR262:BA262)</f>
        <v>3.7</v>
      </c>
      <c r="P26" s="6">
        <f t="shared" si="1"/>
        <v>-5</v>
      </c>
      <c r="Q26" s="6">
        <f t="shared" si="2"/>
        <v>-1</v>
      </c>
      <c r="R26" s="6">
        <f t="shared" si="3"/>
        <v>2</v>
      </c>
      <c r="S26" s="6">
        <f t="shared" si="4"/>
        <v>8</v>
      </c>
      <c r="T26" t="str">
        <f>VLOOKUP($A26,'Demographic Data'!$B:$U,11,0)</f>
        <v>English</v>
      </c>
      <c r="U26">
        <f>VLOOKUP($A26,'Demographic Data'!$B:$U,12,0)</f>
        <v>31</v>
      </c>
      <c r="V26" t="str">
        <f>VLOOKUP($A26,'Demographic Data'!$B:$U,13,0)</f>
        <v>Female</v>
      </c>
      <c r="W26" t="str">
        <f>VLOOKUP($A26,'Demographic Data'!$B:$U,14,0)</f>
        <v>White</v>
      </c>
      <c r="X26" t="str">
        <f>VLOOKUP($A26,'Demographic Data'!$B:$U,15,0)</f>
        <v>United Kingdom</v>
      </c>
      <c r="Y26" t="str">
        <f>VLOOKUP($A26,'Demographic Data'!$B:$U,16,0)</f>
        <v>United Kingdom</v>
      </c>
      <c r="Z26" t="str">
        <f>VLOOKUP($A26,'Demographic Data'!$B:$U,17,0)</f>
        <v>United Kingdom</v>
      </c>
    </row>
    <row r="27" spans="1:26" x14ac:dyDescent="0.2">
      <c r="A27" s="12" t="str">
        <f>'Raw Data - STAIS PANAS Modif.'!C272</f>
        <v>5deed93eb235fc5888f1fcd5</v>
      </c>
      <c r="B27" s="5" t="str">
        <f>'Raw Data - STAIS PANAS Modif.'!D272</f>
        <v>TG</v>
      </c>
      <c r="C27" s="5" t="str">
        <f>IF('Raw Data - STAIS PANAS Modif.'!F252=12,"Low start",IF('Raw Data - STAIS PANAS Modif.'!F252=33,"Low end","Low middle"))</f>
        <v>Low middle</v>
      </c>
      <c r="D27" s="5">
        <f>'Raw Data - STAIS PANAS Modif.'!E272</f>
        <v>6</v>
      </c>
      <c r="E27" s="6">
        <f>AVERAGE('Raw Data - STAIS PANAS Modif.'!F272:F281)</f>
        <v>24</v>
      </c>
      <c r="F27" s="6">
        <f>AVERAGE('Raw Data - STAIS PANAS Modif.'!G272:G281)</f>
        <v>36</v>
      </c>
      <c r="G27" s="6">
        <f>IFERROR(AVERAGE('Raw Data - STAIS PANAS Modif.'!H272:H281), "")</f>
        <v>15.7</v>
      </c>
      <c r="H27" s="6">
        <f>IFERROR(AVERAGE('Raw Data - STAIS PANAS Modif.'!I272:I281), "")</f>
        <v>20.3</v>
      </c>
      <c r="I27" s="6">
        <f t="shared" si="0"/>
        <v>8</v>
      </c>
      <c r="J27" s="5">
        <f>'Raw Data - STAIS PANAS Modif.'!J272</f>
        <v>0.41</v>
      </c>
      <c r="K27" s="6">
        <f>'Raw Data - STAIS PANAS Modif.'!N275+'Raw Data - STAIS PANAS Modif.'!P275+'Raw Data - STAIS PANAS Modif.'!R275+'Raw Data - STAIS PANAS Modif.'!V275+'Raw Data - STAIS PANAS Modif.'!W275+'Raw Data - STAIS PANAS Modif.'!Y275+'Raw Data - STAIS PANAS Modif.'!AA275+'Raw Data - STAIS PANAS Modif.'!AC275+'Raw Data - STAIS PANAS Modif.'!AD275+'Raw Data - STAIS PANAS Modif.'!AF275-'Raw Data - STAIS PANAS Modif.'!O275-'Raw Data - STAIS PANAS Modif.'!Q275-'Raw Data - STAIS PANAS Modif.'!S275-'Raw Data - STAIS PANAS Modif.'!T275-'Raw Data - STAIS PANAS Modif.'!U275-'Raw Data - STAIS PANAS Modif.'!X275-'Raw Data - STAIS PANAS Modif.'!Z275-'Raw Data - STAIS PANAS Modif.'!AB275-'Raw Data - STAIS PANAS Modif.'!AE275-'Raw Data - STAIS PANAS Modif.'!AG275</f>
        <v>20</v>
      </c>
      <c r="L27" s="6">
        <f>'Raw Data - STAIS PANAS Modif.'!N276+'Raw Data - STAIS PANAS Modif.'!P276+'Raw Data - STAIS PANAS Modif.'!R276+'Raw Data - STAIS PANAS Modif.'!V276+'Raw Data - STAIS PANAS Modif.'!W276+'Raw Data - STAIS PANAS Modif.'!Y276+'Raw Data - STAIS PANAS Modif.'!AA276+'Raw Data - STAIS PANAS Modif.'!AC276+'Raw Data - STAIS PANAS Modif.'!AD276+'Raw Data - STAIS PANAS Modif.'!AF276-'Raw Data - STAIS PANAS Modif.'!O276-'Raw Data - STAIS PANAS Modif.'!Q276-'Raw Data - STAIS PANAS Modif.'!S276-'Raw Data - STAIS PANAS Modif.'!T276-'Raw Data - STAIS PANAS Modif.'!U276-'Raw Data - STAIS PANAS Modif.'!X276-'Raw Data - STAIS PANAS Modif.'!Z276-'Raw Data - STAIS PANAS Modif.'!AB276-'Raw Data - STAIS PANAS Modif.'!AE276-'Raw Data - STAIS PANAS Modif.'!AG276</f>
        <v>22</v>
      </c>
      <c r="M27" s="6">
        <f>SUM('Raw Data - STAIS PANAS Modif.'!AH273:AQ273)</f>
        <v>4</v>
      </c>
      <c r="N27" s="6">
        <f>SUM('Raw Data - STAIS PANAS Modif.'!AH274:AQ274)</f>
        <v>4</v>
      </c>
      <c r="O27" s="6">
        <f>AVERAGE('Raw Data - STAIS PANAS Modif.'!AR272:BA272)</f>
        <v>3.1</v>
      </c>
      <c r="P27" s="6">
        <f t="shared" si="1"/>
        <v>2</v>
      </c>
      <c r="Q27" s="6">
        <f t="shared" si="2"/>
        <v>0</v>
      </c>
      <c r="R27" s="6">
        <f t="shared" si="3"/>
        <v>2</v>
      </c>
      <c r="S27" s="6">
        <f t="shared" si="4"/>
        <v>8</v>
      </c>
      <c r="T27" t="str">
        <f>VLOOKUP($A27,'Demographic Data'!$B:$U,11,0)</f>
        <v>English</v>
      </c>
      <c r="U27">
        <f>VLOOKUP($A27,'Demographic Data'!$B:$U,12,0)</f>
        <v>35</v>
      </c>
      <c r="V27" t="str">
        <f>VLOOKUP($A27,'Demographic Data'!$B:$U,13,0)</f>
        <v>Female</v>
      </c>
      <c r="W27" t="str">
        <f>VLOOKUP($A27,'Demographic Data'!$B:$U,14,0)</f>
        <v>Black</v>
      </c>
      <c r="X27" t="str">
        <f>VLOOKUP($A27,'Demographic Data'!$B:$U,15,0)</f>
        <v>United Kingdom</v>
      </c>
      <c r="Y27" t="str">
        <f>VLOOKUP($A27,'Demographic Data'!$B:$U,16,0)</f>
        <v>United Kingdom</v>
      </c>
      <c r="Z27" t="str">
        <f>VLOOKUP($A27,'Demographic Data'!$B:$U,17,0)</f>
        <v>United Kingdom</v>
      </c>
    </row>
    <row r="28" spans="1:26" x14ac:dyDescent="0.2">
      <c r="A28" s="12" t="str">
        <f>'Raw Data - STAIS PANAS Modif.'!C282</f>
        <v>5e4feb8037713502e9ed364b</v>
      </c>
      <c r="B28" s="5" t="str">
        <f>'Raw Data - STAIS PANAS Modif.'!D282</f>
        <v>DG</v>
      </c>
      <c r="C28" s="5" t="str">
        <f>IF('Raw Data - STAIS PANAS Modif.'!F262=12,"Low start",IF('Raw Data - STAIS PANAS Modif.'!F262=33,"Low end","Low middle"))</f>
        <v>Low end</v>
      </c>
      <c r="D28" s="5">
        <f>'Raw Data - STAIS PANAS Modif.'!E282</f>
        <v>6</v>
      </c>
      <c r="E28" s="6">
        <f>AVERAGE('Raw Data - STAIS PANAS Modif.'!F282:F291)</f>
        <v>24</v>
      </c>
      <c r="F28" s="6">
        <f>AVERAGE('Raw Data - STAIS PANAS Modif.'!G282:G291)</f>
        <v>36</v>
      </c>
      <c r="G28" s="6" t="str">
        <f>IFERROR(AVERAGE('Raw Data - STAIS PANAS Modif.'!H282:H291), "")</f>
        <v/>
      </c>
      <c r="H28" s="6">
        <f>IFERROR(AVERAGE('Raw Data - STAIS PANAS Modif.'!I282:I291), "")</f>
        <v>36</v>
      </c>
      <c r="I28" s="6">
        <f t="shared" si="0"/>
        <v>8</v>
      </c>
      <c r="J28" s="5">
        <f>'Raw Data - STAIS PANAS Modif.'!J282</f>
        <v>0.72</v>
      </c>
      <c r="K28" s="6">
        <f>'Raw Data - STAIS PANAS Modif.'!N285+'Raw Data - STAIS PANAS Modif.'!P285+'Raw Data - STAIS PANAS Modif.'!R285+'Raw Data - STAIS PANAS Modif.'!V285+'Raw Data - STAIS PANAS Modif.'!W285+'Raw Data - STAIS PANAS Modif.'!Y285+'Raw Data - STAIS PANAS Modif.'!AA285+'Raw Data - STAIS PANAS Modif.'!AC285+'Raw Data - STAIS PANAS Modif.'!AD285+'Raw Data - STAIS PANAS Modif.'!AF285-'Raw Data - STAIS PANAS Modif.'!O285-'Raw Data - STAIS PANAS Modif.'!Q285-'Raw Data - STAIS PANAS Modif.'!S285-'Raw Data - STAIS PANAS Modif.'!T285-'Raw Data - STAIS PANAS Modif.'!U285-'Raw Data - STAIS PANAS Modif.'!X285-'Raw Data - STAIS PANAS Modif.'!Z285-'Raw Data - STAIS PANAS Modif.'!AB285-'Raw Data - STAIS PANAS Modif.'!AE285-'Raw Data - STAIS PANAS Modif.'!AG285</f>
        <v>12</v>
      </c>
      <c r="L28" s="6">
        <f>'Raw Data - STAIS PANAS Modif.'!N286+'Raw Data - STAIS PANAS Modif.'!P286+'Raw Data - STAIS PANAS Modif.'!R286+'Raw Data - STAIS PANAS Modif.'!V286+'Raw Data - STAIS PANAS Modif.'!W286+'Raw Data - STAIS PANAS Modif.'!Y286+'Raw Data - STAIS PANAS Modif.'!AA286+'Raw Data - STAIS PANAS Modif.'!AC286+'Raw Data - STAIS PANAS Modif.'!AD286+'Raw Data - STAIS PANAS Modif.'!AF286-'Raw Data - STAIS PANAS Modif.'!O286-'Raw Data - STAIS PANAS Modif.'!Q286-'Raw Data - STAIS PANAS Modif.'!S286-'Raw Data - STAIS PANAS Modif.'!T286-'Raw Data - STAIS PANAS Modif.'!U286-'Raw Data - STAIS PANAS Modif.'!X286-'Raw Data - STAIS PANAS Modif.'!Z286-'Raw Data - STAIS PANAS Modif.'!AB286-'Raw Data - STAIS PANAS Modif.'!AE286-'Raw Data - STAIS PANAS Modif.'!AG286</f>
        <v>12</v>
      </c>
      <c r="M28" s="6">
        <f>SUM('Raw Data - STAIS PANAS Modif.'!AH283:AQ283)</f>
        <v>10</v>
      </c>
      <c r="N28" s="6">
        <f>SUM('Raw Data - STAIS PANAS Modif.'!AH284:AQ284)</f>
        <v>10</v>
      </c>
      <c r="O28" s="6">
        <f>AVERAGE('Raw Data - STAIS PANAS Modif.'!AR282:BA282)</f>
        <v>2.6</v>
      </c>
      <c r="P28" s="6">
        <f t="shared" si="1"/>
        <v>0</v>
      </c>
      <c r="Q28" s="6">
        <f t="shared" si="2"/>
        <v>0</v>
      </c>
      <c r="R28" s="6">
        <f t="shared" si="3"/>
        <v>2</v>
      </c>
      <c r="S28" s="6">
        <f t="shared" si="4"/>
        <v>8</v>
      </c>
      <c r="T28" t="str">
        <f>VLOOKUP($A28,'Demographic Data'!$B:$U,11,0)</f>
        <v>English</v>
      </c>
      <c r="U28">
        <f>VLOOKUP($A28,'Demographic Data'!$B:$U,12,0)</f>
        <v>23</v>
      </c>
      <c r="V28" t="str">
        <f>VLOOKUP($A28,'Demographic Data'!$B:$U,13,0)</f>
        <v>Female</v>
      </c>
      <c r="W28" t="str">
        <f>VLOOKUP($A28,'Demographic Data'!$B:$U,14,0)</f>
        <v>White</v>
      </c>
      <c r="X28" t="str">
        <f>VLOOKUP($A28,'Demographic Data'!$B:$U,15,0)</f>
        <v>United Kingdom</v>
      </c>
      <c r="Y28" t="str">
        <f>VLOOKUP($A28,'Demographic Data'!$B:$U,16,0)</f>
        <v>United Kingdom</v>
      </c>
      <c r="Z28" t="str">
        <f>VLOOKUP($A28,'Demographic Data'!$B:$U,17,0)</f>
        <v>United Kingdom</v>
      </c>
    </row>
    <row r="29" spans="1:26" x14ac:dyDescent="0.2">
      <c r="A29" s="12" t="str">
        <f>'Raw Data - STAIS PANAS Modif.'!C292</f>
        <v>5e96e85aa7f126177e00ea9f</v>
      </c>
      <c r="B29" s="5" t="str">
        <f>'Raw Data - STAIS PANAS Modif.'!D292</f>
        <v>DG</v>
      </c>
      <c r="C29" s="5" t="str">
        <f>IF('Raw Data - STAIS PANAS Modif.'!F272=12,"Low start",IF('Raw Data - STAIS PANAS Modif.'!F272=33,"Low end","Low middle"))</f>
        <v>Low middle</v>
      </c>
      <c r="D29" s="5">
        <f>'Raw Data - STAIS PANAS Modif.'!E292</f>
        <v>6</v>
      </c>
      <c r="E29" s="6">
        <f>AVERAGE('Raw Data - STAIS PANAS Modif.'!F292:F301)</f>
        <v>24</v>
      </c>
      <c r="F29" s="6">
        <f>AVERAGE('Raw Data - STAIS PANAS Modif.'!G292:G301)</f>
        <v>36</v>
      </c>
      <c r="G29" s="6" t="str">
        <f>IFERROR(AVERAGE('Raw Data - STAIS PANAS Modif.'!H292:H301), "")</f>
        <v/>
      </c>
      <c r="H29" s="6">
        <f>IFERROR(AVERAGE('Raw Data - STAIS PANAS Modif.'!I292:I301), "")</f>
        <v>36</v>
      </c>
      <c r="I29" s="6">
        <f t="shared" si="0"/>
        <v>8</v>
      </c>
      <c r="J29" s="5">
        <f>'Raw Data - STAIS PANAS Modif.'!J292</f>
        <v>0.72</v>
      </c>
      <c r="K29" s="6">
        <f>'Raw Data - STAIS PANAS Modif.'!N295+'Raw Data - STAIS PANAS Modif.'!P295+'Raw Data - STAIS PANAS Modif.'!R295+'Raw Data - STAIS PANAS Modif.'!V295+'Raw Data - STAIS PANAS Modif.'!W295+'Raw Data - STAIS PANAS Modif.'!Y295+'Raw Data - STAIS PANAS Modif.'!AA295+'Raw Data - STAIS PANAS Modif.'!AC295+'Raw Data - STAIS PANAS Modif.'!AD295+'Raw Data - STAIS PANAS Modif.'!AF295-'Raw Data - STAIS PANAS Modif.'!O295-'Raw Data - STAIS PANAS Modif.'!Q295-'Raw Data - STAIS PANAS Modif.'!S295-'Raw Data - STAIS PANAS Modif.'!T295-'Raw Data - STAIS PANAS Modif.'!U295-'Raw Data - STAIS PANAS Modif.'!X295-'Raw Data - STAIS PANAS Modif.'!Z295-'Raw Data - STAIS PANAS Modif.'!AB295-'Raw Data - STAIS PANAS Modif.'!AE295-'Raw Data - STAIS PANAS Modif.'!AG295</f>
        <v>9</v>
      </c>
      <c r="L29" s="6">
        <f>'Raw Data - STAIS PANAS Modif.'!N296+'Raw Data - STAIS PANAS Modif.'!P296+'Raw Data - STAIS PANAS Modif.'!R296+'Raw Data - STAIS PANAS Modif.'!V296+'Raw Data - STAIS PANAS Modif.'!W296+'Raw Data - STAIS PANAS Modif.'!Y296+'Raw Data - STAIS PANAS Modif.'!AA296+'Raw Data - STAIS PANAS Modif.'!AC296+'Raw Data - STAIS PANAS Modif.'!AD296+'Raw Data - STAIS PANAS Modif.'!AF296-'Raw Data - STAIS PANAS Modif.'!O296-'Raw Data - STAIS PANAS Modif.'!Q296-'Raw Data - STAIS PANAS Modif.'!S296-'Raw Data - STAIS PANAS Modif.'!T296-'Raw Data - STAIS PANAS Modif.'!U296-'Raw Data - STAIS PANAS Modif.'!X296-'Raw Data - STAIS PANAS Modif.'!Z296-'Raw Data - STAIS PANAS Modif.'!AB296-'Raw Data - STAIS PANAS Modif.'!AE296-'Raw Data - STAIS PANAS Modif.'!AG296</f>
        <v>9</v>
      </c>
      <c r="M29" s="6">
        <f>SUM('Raw Data - STAIS PANAS Modif.'!AH293:AQ293)</f>
        <v>11</v>
      </c>
      <c r="N29" s="6">
        <f>SUM('Raw Data - STAIS PANAS Modif.'!AH294:AQ294)</f>
        <v>10</v>
      </c>
      <c r="O29" s="6">
        <f>AVERAGE('Raw Data - STAIS PANAS Modif.'!AR292:BA292)</f>
        <v>2.5</v>
      </c>
      <c r="P29" s="6">
        <f t="shared" si="1"/>
        <v>0</v>
      </c>
      <c r="Q29" s="6">
        <f t="shared" si="2"/>
        <v>-1</v>
      </c>
      <c r="R29" s="6">
        <f t="shared" si="3"/>
        <v>2</v>
      </c>
      <c r="S29" s="6">
        <f t="shared" si="4"/>
        <v>8</v>
      </c>
      <c r="T29" t="str">
        <f>VLOOKUP($A29,'Demographic Data'!$B:$U,11,0)</f>
        <v>English</v>
      </c>
      <c r="U29">
        <f>VLOOKUP($A29,'Demographic Data'!$B:$U,12,0)</f>
        <v>29</v>
      </c>
      <c r="V29" t="str">
        <f>VLOOKUP($A29,'Demographic Data'!$B:$U,13,0)</f>
        <v>Male</v>
      </c>
      <c r="W29" t="str">
        <f>VLOOKUP($A29,'Demographic Data'!$B:$U,14,0)</f>
        <v>White</v>
      </c>
      <c r="X29" t="str">
        <f>VLOOKUP($A29,'Demographic Data'!$B:$U,15,0)</f>
        <v>United Kingdom</v>
      </c>
      <c r="Y29" t="str">
        <f>VLOOKUP($A29,'Demographic Data'!$B:$U,16,0)</f>
        <v>United Kingdom</v>
      </c>
      <c r="Z29" t="str">
        <f>VLOOKUP($A29,'Demographic Data'!$B:$U,17,0)</f>
        <v>United Kingdom</v>
      </c>
    </row>
    <row r="30" spans="1:26" x14ac:dyDescent="0.2">
      <c r="A30" s="12" t="str">
        <f>'Raw Data - STAIS PANAS Modif.'!C302</f>
        <v>5ea8018973b0521f70fe7ba1</v>
      </c>
      <c r="B30" s="5" t="str">
        <f>'Raw Data - STAIS PANAS Modif.'!D302</f>
        <v>DG</v>
      </c>
      <c r="C30" s="5" t="str">
        <f>IF('Raw Data - STAIS PANAS Modif.'!F282=12,"Low start",IF('Raw Data - STAIS PANAS Modif.'!F282=33,"Low end","Low middle"))</f>
        <v>Low end</v>
      </c>
      <c r="D30" s="5">
        <f>'Raw Data - STAIS PANAS Modif.'!E302</f>
        <v>3</v>
      </c>
      <c r="E30" s="6">
        <f>AVERAGE('Raw Data - STAIS PANAS Modif.'!F302:F311)</f>
        <v>24</v>
      </c>
      <c r="F30" s="6">
        <f>AVERAGE('Raw Data - STAIS PANAS Modif.'!G302:G311)</f>
        <v>36</v>
      </c>
      <c r="G30" s="6" t="str">
        <f>IFERROR(AVERAGE('Raw Data - STAIS PANAS Modif.'!H302:H311), "")</f>
        <v/>
      </c>
      <c r="H30" s="6">
        <f>IFERROR(AVERAGE('Raw Data - STAIS PANAS Modif.'!I302:I311), "")</f>
        <v>36</v>
      </c>
      <c r="I30" s="6">
        <f t="shared" si="0"/>
        <v>8</v>
      </c>
      <c r="J30" s="5">
        <f>'Raw Data - STAIS PANAS Modif.'!J302</f>
        <v>0.72</v>
      </c>
      <c r="K30" s="6">
        <f>'Raw Data - STAIS PANAS Modif.'!N305+'Raw Data - STAIS PANAS Modif.'!P305+'Raw Data - STAIS PANAS Modif.'!R305+'Raw Data - STAIS PANAS Modif.'!V305+'Raw Data - STAIS PANAS Modif.'!W305+'Raw Data - STAIS PANAS Modif.'!Y305+'Raw Data - STAIS PANAS Modif.'!AA305+'Raw Data - STAIS PANAS Modif.'!AC305+'Raw Data - STAIS PANAS Modif.'!AD305+'Raw Data - STAIS PANAS Modif.'!AF305-'Raw Data - STAIS PANAS Modif.'!O305-'Raw Data - STAIS PANAS Modif.'!Q305-'Raw Data - STAIS PANAS Modif.'!S305-'Raw Data - STAIS PANAS Modif.'!T305-'Raw Data - STAIS PANAS Modif.'!U305-'Raw Data - STAIS PANAS Modif.'!X305-'Raw Data - STAIS PANAS Modif.'!Z305-'Raw Data - STAIS PANAS Modif.'!AB305-'Raw Data - STAIS PANAS Modif.'!AE305-'Raw Data - STAIS PANAS Modif.'!AG305</f>
        <v>-2</v>
      </c>
      <c r="L30" s="6">
        <f>'Raw Data - STAIS PANAS Modif.'!N306+'Raw Data - STAIS PANAS Modif.'!P306+'Raw Data - STAIS PANAS Modif.'!R306+'Raw Data - STAIS PANAS Modif.'!V306+'Raw Data - STAIS PANAS Modif.'!W306+'Raw Data - STAIS PANAS Modif.'!Y306+'Raw Data - STAIS PANAS Modif.'!AA306+'Raw Data - STAIS PANAS Modif.'!AC306+'Raw Data - STAIS PANAS Modif.'!AD306+'Raw Data - STAIS PANAS Modif.'!AF306-'Raw Data - STAIS PANAS Modif.'!O306-'Raw Data - STAIS PANAS Modif.'!Q306-'Raw Data - STAIS PANAS Modif.'!S306-'Raw Data - STAIS PANAS Modif.'!T306-'Raw Data - STAIS PANAS Modif.'!U306-'Raw Data - STAIS PANAS Modif.'!X306-'Raw Data - STAIS PANAS Modif.'!Z306-'Raw Data - STAIS PANAS Modif.'!AB306-'Raw Data - STAIS PANAS Modif.'!AE306-'Raw Data - STAIS PANAS Modif.'!AG306</f>
        <v>-2</v>
      </c>
      <c r="M30" s="6">
        <f>SUM('Raw Data - STAIS PANAS Modif.'!AH303:AQ303)</f>
        <v>13</v>
      </c>
      <c r="N30" s="6">
        <f>SUM('Raw Data - STAIS PANAS Modif.'!AH304:AQ304)</f>
        <v>13</v>
      </c>
      <c r="O30" s="6">
        <f>AVERAGE('Raw Data - STAIS PANAS Modif.'!AR302:BA302)</f>
        <v>2.7</v>
      </c>
      <c r="P30" s="6">
        <f t="shared" si="1"/>
        <v>0</v>
      </c>
      <c r="Q30" s="6">
        <f t="shared" si="2"/>
        <v>0</v>
      </c>
      <c r="R30" s="6">
        <f t="shared" si="3"/>
        <v>5</v>
      </c>
      <c r="S30" s="6">
        <f t="shared" si="4"/>
        <v>8</v>
      </c>
      <c r="T30" t="str">
        <f>VLOOKUP($A30,'Demographic Data'!$B:$U,11,0)</f>
        <v>English</v>
      </c>
      <c r="U30">
        <f>VLOOKUP($A30,'Demographic Data'!$B:$U,12,0)</f>
        <v>31</v>
      </c>
      <c r="V30" t="str">
        <f>VLOOKUP($A30,'Demographic Data'!$B:$U,13,0)</f>
        <v>Female</v>
      </c>
      <c r="W30" t="str">
        <f>VLOOKUP($A30,'Demographic Data'!$B:$U,14,0)</f>
        <v>White</v>
      </c>
      <c r="X30" t="str">
        <f>VLOOKUP($A30,'Demographic Data'!$B:$U,15,0)</f>
        <v>United Kingdom</v>
      </c>
      <c r="Y30" t="str">
        <f>VLOOKUP($A30,'Demographic Data'!$B:$U,16,0)</f>
        <v>United Kingdom</v>
      </c>
      <c r="Z30" t="str">
        <f>VLOOKUP($A30,'Demographic Data'!$B:$U,17,0)</f>
        <v>United Kingdom</v>
      </c>
    </row>
    <row r="31" spans="1:26" x14ac:dyDescent="0.2">
      <c r="A31" s="12" t="str">
        <f>'Raw Data - STAIS PANAS Modif.'!C322</f>
        <v>5eb326b506340e120aa20780</v>
      </c>
      <c r="B31" s="5" t="str">
        <f>'Raw Data - STAIS PANAS Modif.'!D322</f>
        <v>TG</v>
      </c>
      <c r="C31" s="5" t="str">
        <f>IF('Raw Data - STAIS PANAS Modif.'!F292=12,"Low start",IF('Raw Data - STAIS PANAS Modif.'!F292=33,"Low end","Low middle"))</f>
        <v>Low end</v>
      </c>
      <c r="D31" s="5">
        <f>'Raw Data - STAIS PANAS Modif.'!E322</f>
        <v>4</v>
      </c>
      <c r="E31" s="6">
        <f>AVERAGE('Raw Data - STAIS PANAS Modif.'!F322:F331)</f>
        <v>24</v>
      </c>
      <c r="F31" s="6">
        <f>AVERAGE('Raw Data - STAIS PANAS Modif.'!G322:G331)</f>
        <v>36</v>
      </c>
      <c r="G31" s="6">
        <f>IFERROR(AVERAGE('Raw Data - STAIS PANAS Modif.'!H322:H331), "")</f>
        <v>8</v>
      </c>
      <c r="H31" s="6">
        <f>IFERROR(AVERAGE('Raw Data - STAIS PANAS Modif.'!I322:I331), "")</f>
        <v>28</v>
      </c>
      <c r="I31" s="6">
        <f t="shared" si="0"/>
        <v>8</v>
      </c>
      <c r="J31" s="5">
        <f>'Raw Data - STAIS PANAS Modif.'!J322</f>
        <v>0.56000000000000005</v>
      </c>
      <c r="K31" s="6">
        <f>'Raw Data - STAIS PANAS Modif.'!N325+'Raw Data - STAIS PANAS Modif.'!P325+'Raw Data - STAIS PANAS Modif.'!R325+'Raw Data - STAIS PANAS Modif.'!V325+'Raw Data - STAIS PANAS Modif.'!W325+'Raw Data - STAIS PANAS Modif.'!Y325+'Raw Data - STAIS PANAS Modif.'!AA325+'Raw Data - STAIS PANAS Modif.'!AC325+'Raw Data - STAIS PANAS Modif.'!AD325+'Raw Data - STAIS PANAS Modif.'!AF325-'Raw Data - STAIS PANAS Modif.'!O325-'Raw Data - STAIS PANAS Modif.'!Q325-'Raw Data - STAIS PANAS Modif.'!S325-'Raw Data - STAIS PANAS Modif.'!T325-'Raw Data - STAIS PANAS Modif.'!U325-'Raw Data - STAIS PANAS Modif.'!X325-'Raw Data - STAIS PANAS Modif.'!Z325-'Raw Data - STAIS PANAS Modif.'!AB325-'Raw Data - STAIS PANAS Modif.'!AE325-'Raw Data - STAIS PANAS Modif.'!AG325</f>
        <v>-24</v>
      </c>
      <c r="L31" s="6">
        <f>'Raw Data - STAIS PANAS Modif.'!N326+'Raw Data - STAIS PANAS Modif.'!P326+'Raw Data - STAIS PANAS Modif.'!R326+'Raw Data - STAIS PANAS Modif.'!V326+'Raw Data - STAIS PANAS Modif.'!W326+'Raw Data - STAIS PANAS Modif.'!Y326+'Raw Data - STAIS PANAS Modif.'!AA326+'Raw Data - STAIS PANAS Modif.'!AC326+'Raw Data - STAIS PANAS Modif.'!AD326+'Raw Data - STAIS PANAS Modif.'!AF326-'Raw Data - STAIS PANAS Modif.'!O326-'Raw Data - STAIS PANAS Modif.'!Q326-'Raw Data - STAIS PANAS Modif.'!S326-'Raw Data - STAIS PANAS Modif.'!T326-'Raw Data - STAIS PANAS Modif.'!U326-'Raw Data - STAIS PANAS Modif.'!X326-'Raw Data - STAIS PANAS Modif.'!Z326-'Raw Data - STAIS PANAS Modif.'!AB326-'Raw Data - STAIS PANAS Modif.'!AE326-'Raw Data - STAIS PANAS Modif.'!AG326</f>
        <v>-22</v>
      </c>
      <c r="M31" s="6">
        <f>SUM('Raw Data - STAIS PANAS Modif.'!AH323:AQ323)</f>
        <v>16</v>
      </c>
      <c r="N31" s="6">
        <f>SUM('Raw Data - STAIS PANAS Modif.'!AH324:AQ324)</f>
        <v>16</v>
      </c>
      <c r="O31" s="6">
        <f>AVERAGE('Raw Data - STAIS PANAS Modif.'!AR322:BA322)</f>
        <v>3.1</v>
      </c>
      <c r="P31" s="6">
        <f t="shared" si="1"/>
        <v>2</v>
      </c>
      <c r="Q31" s="6">
        <f t="shared" si="2"/>
        <v>0</v>
      </c>
      <c r="R31" s="6">
        <f t="shared" si="3"/>
        <v>4</v>
      </c>
      <c r="S31" s="6">
        <f t="shared" si="4"/>
        <v>8</v>
      </c>
      <c r="T31" t="str">
        <f>VLOOKUP($A31,'Demographic Data'!$B:$U,11,0)</f>
        <v>English</v>
      </c>
      <c r="U31">
        <f>VLOOKUP($A31,'Demographic Data'!$B:$U,12,0)</f>
        <v>30</v>
      </c>
      <c r="V31" t="str">
        <f>VLOOKUP($A31,'Demographic Data'!$B:$U,13,0)</f>
        <v>Female</v>
      </c>
      <c r="W31" t="str">
        <f>VLOOKUP($A31,'Demographic Data'!$B:$U,14,0)</f>
        <v>White</v>
      </c>
      <c r="X31" t="str">
        <f>VLOOKUP($A31,'Demographic Data'!$B:$U,15,0)</f>
        <v>United Kingdom</v>
      </c>
      <c r="Y31" t="str">
        <f>VLOOKUP($A31,'Demographic Data'!$B:$U,16,0)</f>
        <v>United Kingdom</v>
      </c>
      <c r="Z31" t="str">
        <f>VLOOKUP($A31,'Demographic Data'!$B:$U,17,0)</f>
        <v>United Kingdom</v>
      </c>
    </row>
    <row r="32" spans="1:26" x14ac:dyDescent="0.2">
      <c r="A32" s="12" t="str">
        <f>'Raw Data - STAIS PANAS Modif.'!C332</f>
        <v>5eba5cf82cbf431a3276c90b</v>
      </c>
      <c r="B32" s="5" t="str">
        <f>'Raw Data - STAIS PANAS Modif.'!D332</f>
        <v>TG</v>
      </c>
      <c r="C32" s="5" t="str">
        <f>IF('Raw Data - STAIS PANAS Modif.'!F302=12,"Low start",IF('Raw Data - STAIS PANAS Modif.'!F302=33,"Low end","Low middle"))</f>
        <v>Low end</v>
      </c>
      <c r="D32" s="5">
        <f>'Raw Data - STAIS PANAS Modif.'!E332</f>
        <v>5</v>
      </c>
      <c r="E32" s="6">
        <f>AVERAGE('Raw Data - STAIS PANAS Modif.'!F332:F341)</f>
        <v>24</v>
      </c>
      <c r="F32" s="6">
        <f>AVERAGE('Raw Data - STAIS PANAS Modif.'!G332:G341)</f>
        <v>36</v>
      </c>
      <c r="G32" s="6">
        <f>IFERROR(AVERAGE('Raw Data - STAIS PANAS Modif.'!H332:H341), "")</f>
        <v>10.6</v>
      </c>
      <c r="H32" s="6">
        <f>IFERROR(AVERAGE('Raw Data - STAIS PANAS Modif.'!I332:I341), "")</f>
        <v>25.4</v>
      </c>
      <c r="I32" s="6">
        <f t="shared" si="0"/>
        <v>8</v>
      </c>
      <c r="J32" s="5">
        <f>'Raw Data - STAIS PANAS Modif.'!J332</f>
        <v>0.51</v>
      </c>
      <c r="K32" s="6">
        <f>'Raw Data - STAIS PANAS Modif.'!N335+'Raw Data - STAIS PANAS Modif.'!P335+'Raw Data - STAIS PANAS Modif.'!R335+'Raw Data - STAIS PANAS Modif.'!V335+'Raw Data - STAIS PANAS Modif.'!W335+'Raw Data - STAIS PANAS Modif.'!Y335+'Raw Data - STAIS PANAS Modif.'!AA335+'Raw Data - STAIS PANAS Modif.'!AC335+'Raw Data - STAIS PANAS Modif.'!AD335+'Raw Data - STAIS PANAS Modif.'!AF335-'Raw Data - STAIS PANAS Modif.'!O335-'Raw Data - STAIS PANAS Modif.'!Q335-'Raw Data - STAIS PANAS Modif.'!S335-'Raw Data - STAIS PANAS Modif.'!T335-'Raw Data - STAIS PANAS Modif.'!U335-'Raw Data - STAIS PANAS Modif.'!X335-'Raw Data - STAIS PANAS Modif.'!Z335-'Raw Data - STAIS PANAS Modif.'!AB335-'Raw Data - STAIS PANAS Modif.'!AE335-'Raw Data - STAIS PANAS Modif.'!AG335</f>
        <v>22</v>
      </c>
      <c r="L32" s="6">
        <f>'Raw Data - STAIS PANAS Modif.'!N336+'Raw Data - STAIS PANAS Modif.'!P336+'Raw Data - STAIS PANAS Modif.'!R336+'Raw Data - STAIS PANAS Modif.'!V336+'Raw Data - STAIS PANAS Modif.'!W336+'Raw Data - STAIS PANAS Modif.'!Y336+'Raw Data - STAIS PANAS Modif.'!AA336+'Raw Data - STAIS PANAS Modif.'!AC336+'Raw Data - STAIS PANAS Modif.'!AD336+'Raw Data - STAIS PANAS Modif.'!AF336-'Raw Data - STAIS PANAS Modif.'!O336-'Raw Data - STAIS PANAS Modif.'!Q336-'Raw Data - STAIS PANAS Modif.'!S336-'Raw Data - STAIS PANAS Modif.'!T336-'Raw Data - STAIS PANAS Modif.'!U336-'Raw Data - STAIS PANAS Modif.'!X336-'Raw Data - STAIS PANAS Modif.'!Z336-'Raw Data - STAIS PANAS Modif.'!AB336-'Raw Data - STAIS PANAS Modif.'!AE336-'Raw Data - STAIS PANAS Modif.'!AG336</f>
        <v>28</v>
      </c>
      <c r="M32" s="6">
        <f>SUM('Raw Data - STAIS PANAS Modif.'!AH333:AQ333)</f>
        <v>4</v>
      </c>
      <c r="N32" s="6">
        <f>SUM('Raw Data - STAIS PANAS Modif.'!AH334:AQ334)</f>
        <v>5</v>
      </c>
      <c r="O32" s="6">
        <f>AVERAGE('Raw Data - STAIS PANAS Modif.'!AR332:BA332)</f>
        <v>2.9</v>
      </c>
      <c r="P32" s="6">
        <f t="shared" si="1"/>
        <v>6</v>
      </c>
      <c r="Q32" s="6">
        <f t="shared" si="2"/>
        <v>1</v>
      </c>
      <c r="R32" s="6">
        <f t="shared" si="3"/>
        <v>3</v>
      </c>
      <c r="S32" s="6">
        <f t="shared" si="4"/>
        <v>8</v>
      </c>
      <c r="T32" t="str">
        <f>VLOOKUP($A32,'Demographic Data'!$B:$U,11,0)</f>
        <v>Bulgarian, English</v>
      </c>
      <c r="U32">
        <f>VLOOKUP($A32,'Demographic Data'!$B:$U,12,0)</f>
        <v>34</v>
      </c>
      <c r="V32" t="str">
        <f>VLOOKUP($A32,'Demographic Data'!$B:$U,13,0)</f>
        <v>Female</v>
      </c>
      <c r="W32" t="str">
        <f>VLOOKUP($A32,'Demographic Data'!$B:$U,14,0)</f>
        <v>White</v>
      </c>
      <c r="X32" t="str">
        <f>VLOOKUP($A32,'Demographic Data'!$B:$U,15,0)</f>
        <v>Bulgaria</v>
      </c>
      <c r="Y32" t="str">
        <f>VLOOKUP($A32,'Demographic Data'!$B:$U,16,0)</f>
        <v>United Kingdom</v>
      </c>
      <c r="Z32" t="str">
        <f>VLOOKUP($A32,'Demographic Data'!$B:$U,17,0)</f>
        <v>Bulgaria</v>
      </c>
    </row>
    <row r="33" spans="1:26" x14ac:dyDescent="0.2">
      <c r="A33" s="12" t="str">
        <f>'Raw Data - STAIS PANAS Modif.'!C342</f>
        <v>5ed4c3d73ac88100098198f1</v>
      </c>
      <c r="B33" s="5" t="str">
        <f>'Raw Data - STAIS PANAS Modif.'!D342</f>
        <v>DG</v>
      </c>
      <c r="C33" s="5" t="str">
        <f>IF('Raw Data - STAIS PANAS Modif.'!F312=12,"Low start",IF('Raw Data - STAIS PANAS Modif.'!F312=33,"Low end","Low middle"))</f>
        <v>Low middle</v>
      </c>
      <c r="D33" s="5">
        <f>'Raw Data - STAIS PANAS Modif.'!E342</f>
        <v>2</v>
      </c>
      <c r="E33" s="6">
        <f>AVERAGE('Raw Data - STAIS PANAS Modif.'!F342:F351)</f>
        <v>24</v>
      </c>
      <c r="F33" s="6">
        <f>AVERAGE('Raw Data - STAIS PANAS Modif.'!G342:G351)</f>
        <v>36</v>
      </c>
      <c r="G33" s="6" t="str">
        <f>IFERROR(AVERAGE('Raw Data - STAIS PANAS Modif.'!H342:H351), "")</f>
        <v/>
      </c>
      <c r="H33" s="6">
        <f>IFERROR(AVERAGE('Raw Data - STAIS PANAS Modif.'!I342:I351), "")</f>
        <v>36</v>
      </c>
      <c r="I33" s="6">
        <f t="shared" si="0"/>
        <v>8</v>
      </c>
      <c r="J33" s="5">
        <f>'Raw Data - STAIS PANAS Modif.'!J342</f>
        <v>0.72</v>
      </c>
      <c r="K33" s="6">
        <f>'Raw Data - STAIS PANAS Modif.'!N345+'Raw Data - STAIS PANAS Modif.'!P345+'Raw Data - STAIS PANAS Modif.'!R345+'Raw Data - STAIS PANAS Modif.'!V345+'Raw Data - STAIS PANAS Modif.'!W345+'Raw Data - STAIS PANAS Modif.'!Y345+'Raw Data - STAIS PANAS Modif.'!AA345+'Raw Data - STAIS PANAS Modif.'!AC345+'Raw Data - STAIS PANAS Modif.'!AD345+'Raw Data - STAIS PANAS Modif.'!AF345-'Raw Data - STAIS PANAS Modif.'!O345-'Raw Data - STAIS PANAS Modif.'!Q345-'Raw Data - STAIS PANAS Modif.'!S345-'Raw Data - STAIS PANAS Modif.'!T345-'Raw Data - STAIS PANAS Modif.'!U345-'Raw Data - STAIS PANAS Modif.'!X345-'Raw Data - STAIS PANAS Modif.'!Z345-'Raw Data - STAIS PANAS Modif.'!AB345-'Raw Data - STAIS PANAS Modif.'!AE345-'Raw Data - STAIS PANAS Modif.'!AG345</f>
        <v>10</v>
      </c>
      <c r="L33" s="6">
        <f>'Raw Data - STAIS PANAS Modif.'!N346+'Raw Data - STAIS PANAS Modif.'!P346+'Raw Data - STAIS PANAS Modif.'!R346+'Raw Data - STAIS PANAS Modif.'!V346+'Raw Data - STAIS PANAS Modif.'!W346+'Raw Data - STAIS PANAS Modif.'!Y346+'Raw Data - STAIS PANAS Modif.'!AA346+'Raw Data - STAIS PANAS Modif.'!AC346+'Raw Data - STAIS PANAS Modif.'!AD346+'Raw Data - STAIS PANAS Modif.'!AF346-'Raw Data - STAIS PANAS Modif.'!O346-'Raw Data - STAIS PANAS Modif.'!Q346-'Raw Data - STAIS PANAS Modif.'!S346-'Raw Data - STAIS PANAS Modif.'!T346-'Raw Data - STAIS PANAS Modif.'!U346-'Raw Data - STAIS PANAS Modif.'!X346-'Raw Data - STAIS PANAS Modif.'!Z346-'Raw Data - STAIS PANAS Modif.'!AB346-'Raw Data - STAIS PANAS Modif.'!AE346-'Raw Data - STAIS PANAS Modif.'!AG346</f>
        <v>12</v>
      </c>
      <c r="M33" s="6">
        <f>SUM('Raw Data - STAIS PANAS Modif.'!AH343:AQ343)</f>
        <v>8</v>
      </c>
      <c r="N33" s="6">
        <f>SUM('Raw Data - STAIS PANAS Modif.'!AH344:AQ344)</f>
        <v>10</v>
      </c>
      <c r="O33" s="6">
        <f>AVERAGE('Raw Data - STAIS PANAS Modif.'!AR342:BA342)</f>
        <v>2.2000000000000002</v>
      </c>
      <c r="P33" s="6">
        <f t="shared" si="1"/>
        <v>2</v>
      </c>
      <c r="Q33" s="6">
        <f t="shared" si="2"/>
        <v>2</v>
      </c>
      <c r="R33" s="6">
        <f t="shared" si="3"/>
        <v>6</v>
      </c>
      <c r="S33" s="6">
        <f t="shared" si="4"/>
        <v>8</v>
      </c>
      <c r="T33" t="str">
        <f>VLOOKUP($A33,'Demographic Data'!$B:$U,11,0)</f>
        <v>English</v>
      </c>
      <c r="U33">
        <f>VLOOKUP($A33,'Demographic Data'!$B:$U,12,0)</f>
        <v>35</v>
      </c>
      <c r="V33" t="str">
        <f>VLOOKUP($A33,'Demographic Data'!$B:$U,13,0)</f>
        <v>Female</v>
      </c>
      <c r="W33" t="str">
        <f>VLOOKUP($A33,'Demographic Data'!$B:$U,14,0)</f>
        <v>White</v>
      </c>
      <c r="X33" t="str">
        <f>VLOOKUP($A33,'Demographic Data'!$B:$U,15,0)</f>
        <v>United Kingdom</v>
      </c>
      <c r="Y33" t="str">
        <f>VLOOKUP($A33,'Demographic Data'!$B:$U,16,0)</f>
        <v>United Kingdom</v>
      </c>
      <c r="Z33" t="str">
        <f>VLOOKUP($A33,'Demographic Data'!$B:$U,17,0)</f>
        <v>United Kingdom</v>
      </c>
    </row>
    <row r="34" spans="1:26" x14ac:dyDescent="0.2">
      <c r="A34" s="12" t="str">
        <f>'Raw Data - STAIS PANAS Modif.'!C352</f>
        <v>5efd22056ec55516587f32a6</v>
      </c>
      <c r="B34" s="5" t="str">
        <f>'Raw Data - STAIS PANAS Modif.'!D352</f>
        <v>TG</v>
      </c>
      <c r="C34" s="5" t="str">
        <f>IF('Raw Data - STAIS PANAS Modif.'!F322=12,"Low start",IF('Raw Data - STAIS PANAS Modif.'!F322=33,"Low end","Low middle"))</f>
        <v>Low middle</v>
      </c>
      <c r="D34" s="5">
        <f>'Raw Data - STAIS PANAS Modif.'!E352</f>
        <v>8</v>
      </c>
      <c r="E34" s="6">
        <f>AVERAGE('Raw Data - STAIS PANAS Modif.'!F352:F361)</f>
        <v>24</v>
      </c>
      <c r="F34" s="6">
        <f>AVERAGE('Raw Data - STAIS PANAS Modif.'!G352:G361)</f>
        <v>36</v>
      </c>
      <c r="G34" s="6">
        <f>IFERROR(AVERAGE('Raw Data - STAIS PANAS Modif.'!H352:H361), "")</f>
        <v>14.9</v>
      </c>
      <c r="H34" s="6">
        <f>IFERROR(AVERAGE('Raw Data - STAIS PANAS Modif.'!I352:I361), "")</f>
        <v>21.1</v>
      </c>
      <c r="I34" s="6">
        <f t="shared" ref="I34:I65" si="5">E34/3</f>
        <v>8</v>
      </c>
      <c r="J34" s="5">
        <f>'Raw Data - STAIS PANAS Modif.'!J352</f>
        <v>0.42</v>
      </c>
      <c r="K34" s="6">
        <f>'Raw Data - STAIS PANAS Modif.'!N355+'Raw Data - STAIS PANAS Modif.'!P355+'Raw Data - STAIS PANAS Modif.'!R355+'Raw Data - STAIS PANAS Modif.'!V355+'Raw Data - STAIS PANAS Modif.'!W355+'Raw Data - STAIS PANAS Modif.'!Y355+'Raw Data - STAIS PANAS Modif.'!AA355+'Raw Data - STAIS PANAS Modif.'!AC355+'Raw Data - STAIS PANAS Modif.'!AD355+'Raw Data - STAIS PANAS Modif.'!AF355-'Raw Data - STAIS PANAS Modif.'!O355-'Raw Data - STAIS PANAS Modif.'!Q355-'Raw Data - STAIS PANAS Modif.'!S355-'Raw Data - STAIS PANAS Modif.'!T355-'Raw Data - STAIS PANAS Modif.'!U355-'Raw Data - STAIS PANAS Modif.'!X355-'Raw Data - STAIS PANAS Modif.'!Z355-'Raw Data - STAIS PANAS Modif.'!AB355-'Raw Data - STAIS PANAS Modif.'!AE355-'Raw Data - STAIS PANAS Modif.'!AG355</f>
        <v>23</v>
      </c>
      <c r="L34" s="6">
        <f>'Raw Data - STAIS PANAS Modif.'!N356+'Raw Data - STAIS PANAS Modif.'!P356+'Raw Data - STAIS PANAS Modif.'!R356+'Raw Data - STAIS PANAS Modif.'!V356+'Raw Data - STAIS PANAS Modif.'!W356+'Raw Data - STAIS PANAS Modif.'!Y356+'Raw Data - STAIS PANAS Modif.'!AA356+'Raw Data - STAIS PANAS Modif.'!AC356+'Raw Data - STAIS PANAS Modif.'!AD356+'Raw Data - STAIS PANAS Modif.'!AF356-'Raw Data - STAIS PANAS Modif.'!O356-'Raw Data - STAIS PANAS Modif.'!Q356-'Raw Data - STAIS PANAS Modif.'!S356-'Raw Data - STAIS PANAS Modif.'!T356-'Raw Data - STAIS PANAS Modif.'!U356-'Raw Data - STAIS PANAS Modif.'!X356-'Raw Data - STAIS PANAS Modif.'!Z356-'Raw Data - STAIS PANAS Modif.'!AB356-'Raw Data - STAIS PANAS Modif.'!AE356-'Raw Data - STAIS PANAS Modif.'!AG356</f>
        <v>21</v>
      </c>
      <c r="M34" s="6">
        <f>SUM('Raw Data - STAIS PANAS Modif.'!AH353:AQ353)</f>
        <v>5</v>
      </c>
      <c r="N34" s="6">
        <f>SUM('Raw Data - STAIS PANAS Modif.'!AH354:AQ354)</f>
        <v>6</v>
      </c>
      <c r="O34" s="6">
        <f>AVERAGE('Raw Data - STAIS PANAS Modif.'!AR352:BA352)</f>
        <v>2.9</v>
      </c>
      <c r="P34" s="6">
        <f t="shared" ref="P34:P65" si="6">L34-K34</f>
        <v>-2</v>
      </c>
      <c r="Q34" s="6">
        <f t="shared" ref="Q34:Q65" si="7">N34-M34</f>
        <v>1</v>
      </c>
      <c r="R34" s="6">
        <f t="shared" ref="R34:R65" si="8">I34-D34</f>
        <v>0</v>
      </c>
      <c r="S34" s="6">
        <f t="shared" ref="S34:S65" si="9">I34</f>
        <v>8</v>
      </c>
      <c r="T34" t="str">
        <f>VLOOKUP($A34,'Demographic Data'!$B:$U,11,0)</f>
        <v>English, German</v>
      </c>
      <c r="U34">
        <f>VLOOKUP($A34,'Demographic Data'!$B:$U,12,0)</f>
        <v>27</v>
      </c>
      <c r="V34" t="str">
        <f>VLOOKUP($A34,'Demographic Data'!$B:$U,13,0)</f>
        <v>Female</v>
      </c>
      <c r="W34" t="str">
        <f>VLOOKUP($A34,'Demographic Data'!$B:$U,14,0)</f>
        <v>White</v>
      </c>
      <c r="X34" t="str">
        <f>VLOOKUP($A34,'Demographic Data'!$B:$U,15,0)</f>
        <v>United Kingdom</v>
      </c>
      <c r="Y34" t="str">
        <f>VLOOKUP($A34,'Demographic Data'!$B:$U,16,0)</f>
        <v>United Kingdom</v>
      </c>
      <c r="Z34" t="str">
        <f>VLOOKUP($A34,'Demographic Data'!$B:$U,17,0)</f>
        <v>United Kingdom</v>
      </c>
    </row>
    <row r="35" spans="1:26" x14ac:dyDescent="0.2">
      <c r="A35" s="12" t="str">
        <f>'Raw Data - STAIS PANAS Modif.'!C362</f>
        <v>5f0d7190d63c6a000996da50</v>
      </c>
      <c r="B35" s="5" t="str">
        <f>'Raw Data - STAIS PANAS Modif.'!D362</f>
        <v>DG</v>
      </c>
      <c r="C35" s="5" t="str">
        <f>IF('Raw Data - STAIS PANAS Modif.'!F332=12,"Low start",IF('Raw Data - STAIS PANAS Modif.'!F332=33,"Low end","Low middle"))</f>
        <v>Low end</v>
      </c>
      <c r="D35" s="5">
        <f>'Raw Data - STAIS PANAS Modif.'!E362</f>
        <v>6</v>
      </c>
      <c r="E35" s="6">
        <f>AVERAGE('Raw Data - STAIS PANAS Modif.'!F362:F371)</f>
        <v>24</v>
      </c>
      <c r="F35" s="6">
        <f>AVERAGE('Raw Data - STAIS PANAS Modif.'!G362:G371)</f>
        <v>36</v>
      </c>
      <c r="G35" s="6" t="str">
        <f>IFERROR(AVERAGE('Raw Data - STAIS PANAS Modif.'!H362:H371), "")</f>
        <v/>
      </c>
      <c r="H35" s="6">
        <f>IFERROR(AVERAGE('Raw Data - STAIS PANAS Modif.'!I362:I371), "")</f>
        <v>36</v>
      </c>
      <c r="I35" s="6">
        <f t="shared" si="5"/>
        <v>8</v>
      </c>
      <c r="J35" s="5">
        <f>'Raw Data - STAIS PANAS Modif.'!J362</f>
        <v>0.72</v>
      </c>
      <c r="K35" s="6">
        <f>'Raw Data - STAIS PANAS Modif.'!N365+'Raw Data - STAIS PANAS Modif.'!P365+'Raw Data - STAIS PANAS Modif.'!R365+'Raw Data - STAIS PANAS Modif.'!V365+'Raw Data - STAIS PANAS Modif.'!W365+'Raw Data - STAIS PANAS Modif.'!Y365+'Raw Data - STAIS PANAS Modif.'!AA365+'Raw Data - STAIS PANAS Modif.'!AC365+'Raw Data - STAIS PANAS Modif.'!AD365+'Raw Data - STAIS PANAS Modif.'!AF365-'Raw Data - STAIS PANAS Modif.'!O365-'Raw Data - STAIS PANAS Modif.'!Q365-'Raw Data - STAIS PANAS Modif.'!S365-'Raw Data - STAIS PANAS Modif.'!T365-'Raw Data - STAIS PANAS Modif.'!U365-'Raw Data - STAIS PANAS Modif.'!X365-'Raw Data - STAIS PANAS Modif.'!Z365-'Raw Data - STAIS PANAS Modif.'!AB365-'Raw Data - STAIS PANAS Modif.'!AE365-'Raw Data - STAIS PANAS Modif.'!AG365</f>
        <v>1</v>
      </c>
      <c r="L35" s="6">
        <f>'Raw Data - STAIS PANAS Modif.'!N366+'Raw Data - STAIS PANAS Modif.'!P366+'Raw Data - STAIS PANAS Modif.'!R366+'Raw Data - STAIS PANAS Modif.'!V366+'Raw Data - STAIS PANAS Modif.'!W366+'Raw Data - STAIS PANAS Modif.'!Y366+'Raw Data - STAIS PANAS Modif.'!AA366+'Raw Data - STAIS PANAS Modif.'!AC366+'Raw Data - STAIS PANAS Modif.'!AD366+'Raw Data - STAIS PANAS Modif.'!AF366-'Raw Data - STAIS PANAS Modif.'!O366-'Raw Data - STAIS PANAS Modif.'!Q366-'Raw Data - STAIS PANAS Modif.'!S366-'Raw Data - STAIS PANAS Modif.'!T366-'Raw Data - STAIS PANAS Modif.'!U366-'Raw Data - STAIS PANAS Modif.'!X366-'Raw Data - STAIS PANAS Modif.'!Z366-'Raw Data - STAIS PANAS Modif.'!AB366-'Raw Data - STAIS PANAS Modif.'!AE366-'Raw Data - STAIS PANAS Modif.'!AG366</f>
        <v>25</v>
      </c>
      <c r="M35" s="6">
        <f>SUM('Raw Data - STAIS PANAS Modif.'!AH363:AQ363)</f>
        <v>10</v>
      </c>
      <c r="N35" s="6">
        <f>SUM('Raw Data - STAIS PANAS Modif.'!AH364:AQ364)</f>
        <v>7</v>
      </c>
      <c r="O35" s="6">
        <f>AVERAGE('Raw Data - STAIS PANAS Modif.'!AR362:BA362)</f>
        <v>2.9</v>
      </c>
      <c r="P35" s="6">
        <f t="shared" si="6"/>
        <v>24</v>
      </c>
      <c r="Q35" s="6">
        <f t="shared" si="7"/>
        <v>-3</v>
      </c>
      <c r="R35" s="6">
        <f t="shared" si="8"/>
        <v>2</v>
      </c>
      <c r="S35" s="6">
        <f t="shared" si="9"/>
        <v>8</v>
      </c>
      <c r="T35" t="str">
        <f>VLOOKUP($A35,'Demographic Data'!$B:$U,11,0)</f>
        <v>English</v>
      </c>
      <c r="U35">
        <f>VLOOKUP($A35,'Demographic Data'!$B:$U,12,0)</f>
        <v>21</v>
      </c>
      <c r="V35" t="str">
        <f>VLOOKUP($A35,'Demographic Data'!$B:$U,13,0)</f>
        <v>Male</v>
      </c>
      <c r="W35" t="str">
        <f>VLOOKUP($A35,'Demographic Data'!$B:$U,14,0)</f>
        <v>White</v>
      </c>
      <c r="X35" t="str">
        <f>VLOOKUP($A35,'Demographic Data'!$B:$U,15,0)</f>
        <v>United Kingdom</v>
      </c>
      <c r="Y35" t="str">
        <f>VLOOKUP($A35,'Demographic Data'!$B:$U,16,0)</f>
        <v>United Kingdom</v>
      </c>
      <c r="Z35" t="str">
        <f>VLOOKUP($A35,'Demographic Data'!$B:$U,17,0)</f>
        <v>United Kingdom</v>
      </c>
    </row>
    <row r="36" spans="1:26" x14ac:dyDescent="0.2">
      <c r="A36" s="12" t="str">
        <f>'Raw Data - STAIS PANAS Modif.'!C372</f>
        <v>5f0db498f5e4e102c0f65b67</v>
      </c>
      <c r="B36" s="5" t="str">
        <f>'Raw Data - STAIS PANAS Modif.'!D372</f>
        <v>TG</v>
      </c>
      <c r="C36" s="5" t="str">
        <f>IF('Raw Data - STAIS PANAS Modif.'!F342=12,"Low start",IF('Raw Data - STAIS PANAS Modif.'!F342=33,"Low end","Low middle"))</f>
        <v>Low start</v>
      </c>
      <c r="D36" s="5">
        <f>'Raw Data - STAIS PANAS Modif.'!E372</f>
        <v>6</v>
      </c>
      <c r="E36" s="6">
        <f>AVERAGE('Raw Data - STAIS PANAS Modif.'!F372:F381)</f>
        <v>24</v>
      </c>
      <c r="F36" s="6">
        <f>AVERAGE('Raw Data - STAIS PANAS Modif.'!G372:G381)</f>
        <v>36</v>
      </c>
      <c r="G36" s="6">
        <f>IFERROR(AVERAGE('Raw Data - STAIS PANAS Modif.'!H372:H381), "")</f>
        <v>1.6</v>
      </c>
      <c r="H36" s="6">
        <f>IFERROR(AVERAGE('Raw Data - STAIS PANAS Modif.'!I372:I381), "")</f>
        <v>34.4</v>
      </c>
      <c r="I36" s="6">
        <f t="shared" si="5"/>
        <v>8</v>
      </c>
      <c r="J36" s="5">
        <f>'Raw Data - STAIS PANAS Modif.'!J372</f>
        <v>0.69</v>
      </c>
      <c r="K36" s="6">
        <f>'Raw Data - STAIS PANAS Modif.'!N375+'Raw Data - STAIS PANAS Modif.'!P375+'Raw Data - STAIS PANAS Modif.'!R375+'Raw Data - STAIS PANAS Modif.'!V375+'Raw Data - STAIS PANAS Modif.'!W375+'Raw Data - STAIS PANAS Modif.'!Y375+'Raw Data - STAIS PANAS Modif.'!AA375+'Raw Data - STAIS PANAS Modif.'!AC375+'Raw Data - STAIS PANAS Modif.'!AD375+'Raw Data - STAIS PANAS Modif.'!AF375-'Raw Data - STAIS PANAS Modif.'!O375-'Raw Data - STAIS PANAS Modif.'!Q375-'Raw Data - STAIS PANAS Modif.'!S375-'Raw Data - STAIS PANAS Modif.'!T375-'Raw Data - STAIS PANAS Modif.'!U375-'Raw Data - STAIS PANAS Modif.'!X375-'Raw Data - STAIS PANAS Modif.'!Z375-'Raw Data - STAIS PANAS Modif.'!AB375-'Raw Data - STAIS PANAS Modif.'!AE375-'Raw Data - STAIS PANAS Modif.'!AG375</f>
        <v>2</v>
      </c>
      <c r="L36" s="6">
        <f>'Raw Data - STAIS PANAS Modif.'!N376+'Raw Data - STAIS PANAS Modif.'!P376+'Raw Data - STAIS PANAS Modif.'!R376+'Raw Data - STAIS PANAS Modif.'!V376+'Raw Data - STAIS PANAS Modif.'!W376+'Raw Data - STAIS PANAS Modif.'!Y376+'Raw Data - STAIS PANAS Modif.'!AA376+'Raw Data - STAIS PANAS Modif.'!AC376+'Raw Data - STAIS PANAS Modif.'!AD376+'Raw Data - STAIS PANAS Modif.'!AF376-'Raw Data - STAIS PANAS Modif.'!O376-'Raw Data - STAIS PANAS Modif.'!Q376-'Raw Data - STAIS PANAS Modif.'!S376-'Raw Data - STAIS PANAS Modif.'!T376-'Raw Data - STAIS PANAS Modif.'!U376-'Raw Data - STAIS PANAS Modif.'!X376-'Raw Data - STAIS PANAS Modif.'!Z376-'Raw Data - STAIS PANAS Modif.'!AB376-'Raw Data - STAIS PANAS Modif.'!AE376-'Raw Data - STAIS PANAS Modif.'!AG376</f>
        <v>8</v>
      </c>
      <c r="M36" s="6">
        <f>SUM('Raw Data - STAIS PANAS Modif.'!AH373:AQ373)</f>
        <v>8</v>
      </c>
      <c r="N36" s="6">
        <f>SUM('Raw Data - STAIS PANAS Modif.'!AH374:AQ374)</f>
        <v>12</v>
      </c>
      <c r="O36" s="6">
        <f>AVERAGE('Raw Data - STAIS PANAS Modif.'!AR372:BA372)</f>
        <v>3.3</v>
      </c>
      <c r="P36" s="6">
        <f t="shared" si="6"/>
        <v>6</v>
      </c>
      <c r="Q36" s="6">
        <f t="shared" si="7"/>
        <v>4</v>
      </c>
      <c r="R36" s="6">
        <f t="shared" si="8"/>
        <v>2</v>
      </c>
      <c r="S36" s="6">
        <f t="shared" si="9"/>
        <v>8</v>
      </c>
      <c r="T36" t="str">
        <f>VLOOKUP($A36,'Demographic Data'!$B:$U,11,0)</f>
        <v>English</v>
      </c>
      <c r="U36">
        <f>VLOOKUP($A36,'Demographic Data'!$B:$U,12,0)</f>
        <v>21</v>
      </c>
      <c r="V36" t="str">
        <f>VLOOKUP($A36,'Demographic Data'!$B:$U,13,0)</f>
        <v>Female</v>
      </c>
      <c r="W36" t="str">
        <f>VLOOKUP($A36,'Demographic Data'!$B:$U,14,0)</f>
        <v>White</v>
      </c>
      <c r="X36" t="str">
        <f>VLOOKUP($A36,'Demographic Data'!$B:$U,15,0)</f>
        <v>United Kingdom</v>
      </c>
      <c r="Y36" t="str">
        <f>VLOOKUP($A36,'Demographic Data'!$B:$U,16,0)</f>
        <v>United Kingdom</v>
      </c>
      <c r="Z36" t="str">
        <f>VLOOKUP($A36,'Demographic Data'!$B:$U,17,0)</f>
        <v>United Kingdom</v>
      </c>
    </row>
    <row r="37" spans="1:26" x14ac:dyDescent="0.2">
      <c r="A37" s="12" t="str">
        <f>'Raw Data - STAIS PANAS Modif.'!C382</f>
        <v>5f0f2ff0762218000970c967</v>
      </c>
      <c r="B37" s="5" t="str">
        <f>'Raw Data - STAIS PANAS Modif.'!D382</f>
        <v>DG</v>
      </c>
      <c r="C37" s="5" t="str">
        <f>IF('Raw Data - STAIS PANAS Modif.'!F352=12,"Low start",IF('Raw Data - STAIS PANAS Modif.'!F352=33,"Low end","Low middle"))</f>
        <v>Low middle</v>
      </c>
      <c r="D37" s="5">
        <f>'Raw Data - STAIS PANAS Modif.'!E382</f>
        <v>4</v>
      </c>
      <c r="E37" s="6">
        <f>AVERAGE('Raw Data - STAIS PANAS Modif.'!F382:F391)</f>
        <v>24</v>
      </c>
      <c r="F37" s="6">
        <f>AVERAGE('Raw Data - STAIS PANAS Modif.'!G382:G391)</f>
        <v>36</v>
      </c>
      <c r="G37" s="6" t="str">
        <f>IFERROR(AVERAGE('Raw Data - STAIS PANAS Modif.'!H382:H391), "")</f>
        <v/>
      </c>
      <c r="H37" s="6">
        <f>IFERROR(AVERAGE('Raw Data - STAIS PANAS Modif.'!I382:I391), "")</f>
        <v>36</v>
      </c>
      <c r="I37" s="6">
        <f t="shared" si="5"/>
        <v>8</v>
      </c>
      <c r="J37" s="5">
        <f>'Raw Data - STAIS PANAS Modif.'!J382</f>
        <v>0.72</v>
      </c>
      <c r="K37" s="6">
        <f>'Raw Data - STAIS PANAS Modif.'!N385+'Raw Data - STAIS PANAS Modif.'!P385+'Raw Data - STAIS PANAS Modif.'!R385+'Raw Data - STAIS PANAS Modif.'!V385+'Raw Data - STAIS PANAS Modif.'!W385+'Raw Data - STAIS PANAS Modif.'!Y385+'Raw Data - STAIS PANAS Modif.'!AA385+'Raw Data - STAIS PANAS Modif.'!AC385+'Raw Data - STAIS PANAS Modif.'!AD385+'Raw Data - STAIS PANAS Modif.'!AF385-'Raw Data - STAIS PANAS Modif.'!O385-'Raw Data - STAIS PANAS Modif.'!Q385-'Raw Data - STAIS PANAS Modif.'!S385-'Raw Data - STAIS PANAS Modif.'!T385-'Raw Data - STAIS PANAS Modif.'!U385-'Raw Data - STAIS PANAS Modif.'!X385-'Raw Data - STAIS PANAS Modif.'!Z385-'Raw Data - STAIS PANAS Modif.'!AB385-'Raw Data - STAIS PANAS Modif.'!AE385-'Raw Data - STAIS PANAS Modif.'!AG385</f>
        <v>-14</v>
      </c>
      <c r="L37" s="6">
        <f>'Raw Data - STAIS PANAS Modif.'!N386+'Raw Data - STAIS PANAS Modif.'!P386+'Raw Data - STAIS PANAS Modif.'!R386+'Raw Data - STAIS PANAS Modif.'!V386+'Raw Data - STAIS PANAS Modif.'!W386+'Raw Data - STAIS PANAS Modif.'!Y386+'Raw Data - STAIS PANAS Modif.'!AA386+'Raw Data - STAIS PANAS Modif.'!AC386+'Raw Data - STAIS PANAS Modif.'!AD386+'Raw Data - STAIS PANAS Modif.'!AF386-'Raw Data - STAIS PANAS Modif.'!O386-'Raw Data - STAIS PANAS Modif.'!Q386-'Raw Data - STAIS PANAS Modif.'!S386-'Raw Data - STAIS PANAS Modif.'!T386-'Raw Data - STAIS PANAS Modif.'!U386-'Raw Data - STAIS PANAS Modif.'!X386-'Raw Data - STAIS PANAS Modif.'!Z386-'Raw Data - STAIS PANAS Modif.'!AB386-'Raw Data - STAIS PANAS Modif.'!AE386-'Raw Data - STAIS PANAS Modif.'!AG386</f>
        <v>8</v>
      </c>
      <c r="M37" s="6">
        <f>SUM('Raw Data - STAIS PANAS Modif.'!AH383:AQ383)</f>
        <v>16</v>
      </c>
      <c r="N37" s="6">
        <f>SUM('Raw Data - STAIS PANAS Modif.'!AH384:AQ384)</f>
        <v>11</v>
      </c>
      <c r="O37" s="6">
        <f>AVERAGE('Raw Data - STAIS PANAS Modif.'!AR382:BA382)</f>
        <v>3.1</v>
      </c>
      <c r="P37" s="6">
        <f t="shared" si="6"/>
        <v>22</v>
      </c>
      <c r="Q37" s="6">
        <f t="shared" si="7"/>
        <v>-5</v>
      </c>
      <c r="R37" s="6">
        <f t="shared" si="8"/>
        <v>4</v>
      </c>
      <c r="S37" s="6">
        <f t="shared" si="9"/>
        <v>8</v>
      </c>
      <c r="T37" t="str">
        <f>VLOOKUP($A37,'Demographic Data'!$B:$U,11,0)</f>
        <v>English</v>
      </c>
      <c r="U37">
        <f>VLOOKUP($A37,'Demographic Data'!$B:$U,12,0)</f>
        <v>28</v>
      </c>
      <c r="V37" t="str">
        <f>VLOOKUP($A37,'Demographic Data'!$B:$U,13,0)</f>
        <v>Female</v>
      </c>
      <c r="W37" t="str">
        <f>VLOOKUP($A37,'Demographic Data'!$B:$U,14,0)</f>
        <v>White</v>
      </c>
      <c r="X37" t="str">
        <f>VLOOKUP($A37,'Demographic Data'!$B:$U,15,0)</f>
        <v>United Kingdom</v>
      </c>
      <c r="Y37" t="str">
        <f>VLOOKUP($A37,'Demographic Data'!$B:$U,16,0)</f>
        <v>United Kingdom</v>
      </c>
      <c r="Z37" t="str">
        <f>VLOOKUP($A37,'Demographic Data'!$B:$U,17,0)</f>
        <v>United Kingdom</v>
      </c>
    </row>
    <row r="38" spans="1:26" x14ac:dyDescent="0.2">
      <c r="A38" s="12" t="str">
        <f>'Raw Data - STAIS PANAS Modif.'!C392</f>
        <v>5f4538b6ffe9f50c3cbe3ae1</v>
      </c>
      <c r="B38" s="5" t="str">
        <f>'Raw Data - STAIS PANAS Modif.'!D392</f>
        <v>TG</v>
      </c>
      <c r="C38" s="5" t="str">
        <f>IF('Raw Data - STAIS PANAS Modif.'!F362=12,"Low start",IF('Raw Data - STAIS PANAS Modif.'!F362=33,"Low end","Low middle"))</f>
        <v>Low middle</v>
      </c>
      <c r="D38" s="5">
        <f>'Raw Data - STAIS PANAS Modif.'!E392</f>
        <v>12</v>
      </c>
      <c r="E38" s="6">
        <f>AVERAGE('Raw Data - STAIS PANAS Modif.'!F392:F401)</f>
        <v>24</v>
      </c>
      <c r="F38" s="6">
        <f>AVERAGE('Raw Data - STAIS PANAS Modif.'!G392:G401)</f>
        <v>36</v>
      </c>
      <c r="G38" s="6">
        <f>IFERROR(AVERAGE('Raw Data - STAIS PANAS Modif.'!H392:H401), "")</f>
        <v>10.8</v>
      </c>
      <c r="H38" s="6">
        <f>IFERROR(AVERAGE('Raw Data - STAIS PANAS Modif.'!I392:I401), "")</f>
        <v>25.2</v>
      </c>
      <c r="I38" s="6">
        <f t="shared" si="5"/>
        <v>8</v>
      </c>
      <c r="J38" s="5">
        <f>'Raw Data - STAIS PANAS Modif.'!J392</f>
        <v>0.5</v>
      </c>
      <c r="K38" s="6">
        <f>'Raw Data - STAIS PANAS Modif.'!N395+'Raw Data - STAIS PANAS Modif.'!P395+'Raw Data - STAIS PANAS Modif.'!R395+'Raw Data - STAIS PANAS Modif.'!V395+'Raw Data - STAIS PANAS Modif.'!W395+'Raw Data - STAIS PANAS Modif.'!Y395+'Raw Data - STAIS PANAS Modif.'!AA395+'Raw Data - STAIS PANAS Modif.'!AC395+'Raw Data - STAIS PANAS Modif.'!AD395+'Raw Data - STAIS PANAS Modif.'!AF395-'Raw Data - STAIS PANAS Modif.'!O395-'Raw Data - STAIS PANAS Modif.'!Q395-'Raw Data - STAIS PANAS Modif.'!S395-'Raw Data - STAIS PANAS Modif.'!T395-'Raw Data - STAIS PANAS Modif.'!U395-'Raw Data - STAIS PANAS Modif.'!X395-'Raw Data - STAIS PANAS Modif.'!Z395-'Raw Data - STAIS PANAS Modif.'!AB395-'Raw Data - STAIS PANAS Modif.'!AE395-'Raw Data - STAIS PANAS Modif.'!AG395</f>
        <v>11</v>
      </c>
      <c r="L38" s="6">
        <f>'Raw Data - STAIS PANAS Modif.'!N396+'Raw Data - STAIS PANAS Modif.'!P396+'Raw Data - STAIS PANAS Modif.'!R396+'Raw Data - STAIS PANAS Modif.'!V396+'Raw Data - STAIS PANAS Modif.'!W396+'Raw Data - STAIS PANAS Modif.'!Y396+'Raw Data - STAIS PANAS Modif.'!AA396+'Raw Data - STAIS PANAS Modif.'!AC396+'Raw Data - STAIS PANAS Modif.'!AD396+'Raw Data - STAIS PANAS Modif.'!AF396-'Raw Data - STAIS PANAS Modif.'!O396-'Raw Data - STAIS PANAS Modif.'!Q396-'Raw Data - STAIS PANAS Modif.'!S396-'Raw Data - STAIS PANAS Modif.'!T396-'Raw Data - STAIS PANAS Modif.'!U396-'Raw Data - STAIS PANAS Modif.'!X396-'Raw Data - STAIS PANAS Modif.'!Z396-'Raw Data - STAIS PANAS Modif.'!AB396-'Raw Data - STAIS PANAS Modif.'!AE396-'Raw Data - STAIS PANAS Modif.'!AG396</f>
        <v>15</v>
      </c>
      <c r="M38" s="6">
        <f>SUM('Raw Data - STAIS PANAS Modif.'!AH393:AQ393)</f>
        <v>10</v>
      </c>
      <c r="N38" s="6">
        <f>SUM('Raw Data - STAIS PANAS Modif.'!AH394:AQ394)</f>
        <v>10</v>
      </c>
      <c r="O38" s="6">
        <f>AVERAGE('Raw Data - STAIS PANAS Modif.'!AR392:BA392)</f>
        <v>1</v>
      </c>
      <c r="P38" s="6">
        <f t="shared" si="6"/>
        <v>4</v>
      </c>
      <c r="Q38" s="6">
        <f t="shared" si="7"/>
        <v>0</v>
      </c>
      <c r="R38" s="6">
        <f t="shared" si="8"/>
        <v>-4</v>
      </c>
      <c r="S38" s="6">
        <f t="shared" si="9"/>
        <v>8</v>
      </c>
      <c r="T38" t="str">
        <f>VLOOKUP($A38,'Demographic Data'!$B:$U,11,0)</f>
        <v>English</v>
      </c>
      <c r="U38">
        <f>VLOOKUP($A38,'Demographic Data'!$B:$U,12,0)</f>
        <v>24</v>
      </c>
      <c r="V38" t="str">
        <f>VLOOKUP($A38,'Demographic Data'!$B:$U,13,0)</f>
        <v>Male</v>
      </c>
      <c r="W38" t="str">
        <f>VLOOKUP($A38,'Demographic Data'!$B:$U,14,0)</f>
        <v>Asian</v>
      </c>
      <c r="X38" t="str">
        <f>VLOOKUP($A38,'Demographic Data'!$B:$U,15,0)</f>
        <v>United Kingdom</v>
      </c>
      <c r="Y38" t="str">
        <f>VLOOKUP($A38,'Demographic Data'!$B:$U,16,0)</f>
        <v>United Kingdom</v>
      </c>
      <c r="Z38" t="str">
        <f>VLOOKUP($A38,'Demographic Data'!$B:$U,17,0)</f>
        <v>United Kingdom</v>
      </c>
    </row>
    <row r="39" spans="1:26" x14ac:dyDescent="0.2">
      <c r="A39" s="12" t="str">
        <f>'Raw Data - STAIS PANAS Modif.'!C402</f>
        <v>5f4e0155cf03293db269f873</v>
      </c>
      <c r="B39" s="5" t="str">
        <f>'Raw Data - STAIS PANAS Modif.'!D402</f>
        <v>TG</v>
      </c>
      <c r="C39" s="5" t="str">
        <f>IF('Raw Data - STAIS PANAS Modif.'!F372=12,"Low start",IF('Raw Data - STAIS PANAS Modif.'!F372=33,"Low end","Low middle"))</f>
        <v>Low end</v>
      </c>
      <c r="D39" s="5">
        <f>'Raw Data - STAIS PANAS Modif.'!E402</f>
        <v>10</v>
      </c>
      <c r="E39" s="6">
        <f>AVERAGE('Raw Data - STAIS PANAS Modif.'!F402:F411)</f>
        <v>24</v>
      </c>
      <c r="F39" s="6">
        <f>AVERAGE('Raw Data - STAIS PANAS Modif.'!G402:G411)</f>
        <v>36</v>
      </c>
      <c r="G39" s="6">
        <f>IFERROR(AVERAGE('Raw Data - STAIS PANAS Modif.'!H402:H411), "")</f>
        <v>15.9</v>
      </c>
      <c r="H39" s="6">
        <f>IFERROR(AVERAGE('Raw Data - STAIS PANAS Modif.'!I402:I411), "")</f>
        <v>20.100000000000001</v>
      </c>
      <c r="I39" s="6">
        <f t="shared" si="5"/>
        <v>8</v>
      </c>
      <c r="J39" s="5">
        <f>'Raw Data - STAIS PANAS Modif.'!J402</f>
        <v>0.4</v>
      </c>
      <c r="K39" s="6">
        <f>'Raw Data - STAIS PANAS Modif.'!N405+'Raw Data - STAIS PANAS Modif.'!P405+'Raw Data - STAIS PANAS Modif.'!R405+'Raw Data - STAIS PANAS Modif.'!V405+'Raw Data - STAIS PANAS Modif.'!W405+'Raw Data - STAIS PANAS Modif.'!Y405+'Raw Data - STAIS PANAS Modif.'!AA405+'Raw Data - STAIS PANAS Modif.'!AC405+'Raw Data - STAIS PANAS Modif.'!AD405+'Raw Data - STAIS PANAS Modif.'!AF405-'Raw Data - STAIS PANAS Modif.'!O405-'Raw Data - STAIS PANAS Modif.'!Q405-'Raw Data - STAIS PANAS Modif.'!S405-'Raw Data - STAIS PANAS Modif.'!T405-'Raw Data - STAIS PANAS Modif.'!U405-'Raw Data - STAIS PANAS Modif.'!X405-'Raw Data - STAIS PANAS Modif.'!Z405-'Raw Data - STAIS PANAS Modif.'!AB405-'Raw Data - STAIS PANAS Modif.'!AE405-'Raw Data - STAIS PANAS Modif.'!AG405</f>
        <v>20</v>
      </c>
      <c r="L39" s="6">
        <f>'Raw Data - STAIS PANAS Modif.'!N406+'Raw Data - STAIS PANAS Modif.'!P406+'Raw Data - STAIS PANAS Modif.'!R406+'Raw Data - STAIS PANAS Modif.'!V406+'Raw Data - STAIS PANAS Modif.'!W406+'Raw Data - STAIS PANAS Modif.'!Y406+'Raw Data - STAIS PANAS Modif.'!AA406+'Raw Data - STAIS PANAS Modif.'!AC406+'Raw Data - STAIS PANAS Modif.'!AD406+'Raw Data - STAIS PANAS Modif.'!AF406-'Raw Data - STAIS PANAS Modif.'!O406-'Raw Data - STAIS PANAS Modif.'!Q406-'Raw Data - STAIS PANAS Modif.'!S406-'Raw Data - STAIS PANAS Modif.'!T406-'Raw Data - STAIS PANAS Modif.'!U406-'Raw Data - STAIS PANAS Modif.'!X406-'Raw Data - STAIS PANAS Modif.'!Z406-'Raw Data - STAIS PANAS Modif.'!AB406-'Raw Data - STAIS PANAS Modif.'!AE406-'Raw Data - STAIS PANAS Modif.'!AG406</f>
        <v>25</v>
      </c>
      <c r="M39" s="6">
        <f>SUM('Raw Data - STAIS PANAS Modif.'!AH403:AQ403)</f>
        <v>8</v>
      </c>
      <c r="N39" s="6">
        <f>SUM('Raw Data - STAIS PANAS Modif.'!AH404:AQ404)</f>
        <v>5</v>
      </c>
      <c r="O39" s="6">
        <f>AVERAGE('Raw Data - STAIS PANAS Modif.'!AR402:BA402)</f>
        <v>1.7</v>
      </c>
      <c r="P39" s="6">
        <f t="shared" si="6"/>
        <v>5</v>
      </c>
      <c r="Q39" s="6">
        <f t="shared" si="7"/>
        <v>-3</v>
      </c>
      <c r="R39" s="6">
        <f t="shared" si="8"/>
        <v>-2</v>
      </c>
      <c r="S39" s="6">
        <f t="shared" si="9"/>
        <v>8</v>
      </c>
      <c r="T39" t="str">
        <f>VLOOKUP($A39,'Demographic Data'!$B:$U,11,0)</f>
        <v>English</v>
      </c>
      <c r="U39">
        <f>VLOOKUP($A39,'Demographic Data'!$B:$U,12,0)</f>
        <v>31</v>
      </c>
      <c r="V39" t="str">
        <f>VLOOKUP($A39,'Demographic Data'!$B:$U,13,0)</f>
        <v>Male</v>
      </c>
      <c r="W39" t="str">
        <f>VLOOKUP($A39,'Demographic Data'!$B:$U,14,0)</f>
        <v>White</v>
      </c>
      <c r="X39" t="str">
        <f>VLOOKUP($A39,'Demographic Data'!$B:$U,15,0)</f>
        <v>United Kingdom</v>
      </c>
      <c r="Y39" t="str">
        <f>VLOOKUP($A39,'Demographic Data'!$B:$U,16,0)</f>
        <v>United Kingdom</v>
      </c>
      <c r="Z39" t="str">
        <f>VLOOKUP($A39,'Demographic Data'!$B:$U,17,0)</f>
        <v>United Kingdom</v>
      </c>
    </row>
    <row r="40" spans="1:26" x14ac:dyDescent="0.2">
      <c r="A40" s="12" t="str">
        <f>'Raw Data - STAIS PANAS Modif.'!C412</f>
        <v>5f8376e9c2a1d34fac44b0b3</v>
      </c>
      <c r="B40" s="5" t="str">
        <f>'Raw Data - STAIS PANAS Modif.'!D412</f>
        <v>DG</v>
      </c>
      <c r="C40" s="5" t="str">
        <f>IF('Raw Data - STAIS PANAS Modif.'!F382=12,"Low start",IF('Raw Data - STAIS PANAS Modif.'!F382=33,"Low end","Low middle"))</f>
        <v>Low end</v>
      </c>
      <c r="D40" s="5">
        <f>'Raw Data - STAIS PANAS Modif.'!E412</f>
        <v>6</v>
      </c>
      <c r="E40" s="6">
        <f>AVERAGE('Raw Data - STAIS PANAS Modif.'!F412:F421)</f>
        <v>24</v>
      </c>
      <c r="F40" s="6">
        <f>AVERAGE('Raw Data - STAIS PANAS Modif.'!G412:G421)</f>
        <v>36</v>
      </c>
      <c r="G40" s="6" t="str">
        <f>IFERROR(AVERAGE('Raw Data - STAIS PANAS Modif.'!H412:H421), "")</f>
        <v/>
      </c>
      <c r="H40" s="6">
        <f>IFERROR(AVERAGE('Raw Data - STAIS PANAS Modif.'!I412:I421), "")</f>
        <v>36</v>
      </c>
      <c r="I40" s="6">
        <f t="shared" si="5"/>
        <v>8</v>
      </c>
      <c r="J40" s="5">
        <f>'Raw Data - STAIS PANAS Modif.'!J412</f>
        <v>0.72</v>
      </c>
      <c r="K40" s="6">
        <f>'Raw Data - STAIS PANAS Modif.'!N415+'Raw Data - STAIS PANAS Modif.'!P415+'Raw Data - STAIS PANAS Modif.'!R415+'Raw Data - STAIS PANAS Modif.'!V415+'Raw Data - STAIS PANAS Modif.'!W415+'Raw Data - STAIS PANAS Modif.'!Y415+'Raw Data - STAIS PANAS Modif.'!AA415+'Raw Data - STAIS PANAS Modif.'!AC415+'Raw Data - STAIS PANAS Modif.'!AD415+'Raw Data - STAIS PANAS Modif.'!AF415-'Raw Data - STAIS PANAS Modif.'!O415-'Raw Data - STAIS PANAS Modif.'!Q415-'Raw Data - STAIS PANAS Modif.'!S415-'Raw Data - STAIS PANAS Modif.'!T415-'Raw Data - STAIS PANAS Modif.'!U415-'Raw Data - STAIS PANAS Modif.'!X415-'Raw Data - STAIS PANAS Modif.'!Z415-'Raw Data - STAIS PANAS Modif.'!AB415-'Raw Data - STAIS PANAS Modif.'!AE415-'Raw Data - STAIS PANAS Modif.'!AG415</f>
        <v>7</v>
      </c>
      <c r="L40" s="6">
        <f>'Raw Data - STAIS PANAS Modif.'!N416+'Raw Data - STAIS PANAS Modif.'!P416+'Raw Data - STAIS PANAS Modif.'!R416+'Raw Data - STAIS PANAS Modif.'!V416+'Raw Data - STAIS PANAS Modif.'!W416+'Raw Data - STAIS PANAS Modif.'!Y416+'Raw Data - STAIS PANAS Modif.'!AA416+'Raw Data - STAIS PANAS Modif.'!AC416+'Raw Data - STAIS PANAS Modif.'!AD416+'Raw Data - STAIS PANAS Modif.'!AF416-'Raw Data - STAIS PANAS Modif.'!O416-'Raw Data - STAIS PANAS Modif.'!Q416-'Raw Data - STAIS PANAS Modif.'!S416-'Raw Data - STAIS PANAS Modif.'!T416-'Raw Data - STAIS PANAS Modif.'!U416-'Raw Data - STAIS PANAS Modif.'!X416-'Raw Data - STAIS PANAS Modif.'!Z416-'Raw Data - STAIS PANAS Modif.'!AB416-'Raw Data - STAIS PANAS Modif.'!AE416-'Raw Data - STAIS PANAS Modif.'!AG416</f>
        <v>6</v>
      </c>
      <c r="M40" s="6">
        <f>SUM('Raw Data - STAIS PANAS Modif.'!AH413:AQ413)</f>
        <v>4</v>
      </c>
      <c r="N40" s="6">
        <f>SUM('Raw Data - STAIS PANAS Modif.'!AH414:AQ414)</f>
        <v>4</v>
      </c>
      <c r="O40" s="6">
        <f>AVERAGE('Raw Data - STAIS PANAS Modif.'!AR412:BA412)</f>
        <v>2.2000000000000002</v>
      </c>
      <c r="P40" s="6">
        <f t="shared" si="6"/>
        <v>-1</v>
      </c>
      <c r="Q40" s="6">
        <f t="shared" si="7"/>
        <v>0</v>
      </c>
      <c r="R40" s="6">
        <f t="shared" si="8"/>
        <v>2</v>
      </c>
      <c r="S40" s="6">
        <f t="shared" si="9"/>
        <v>8</v>
      </c>
      <c r="T40" t="str">
        <f>VLOOKUP($A40,'Demographic Data'!$B:$U,11,0)</f>
        <v>English</v>
      </c>
      <c r="U40">
        <f>VLOOKUP($A40,'Demographic Data'!$B:$U,12,0)</f>
        <v>28</v>
      </c>
      <c r="V40" t="str">
        <f>VLOOKUP($A40,'Demographic Data'!$B:$U,13,0)</f>
        <v>Male</v>
      </c>
      <c r="W40" t="str">
        <f>VLOOKUP($A40,'Demographic Data'!$B:$U,14,0)</f>
        <v>White</v>
      </c>
      <c r="X40" t="str">
        <f>VLOOKUP($A40,'Demographic Data'!$B:$U,15,0)</f>
        <v>United Kingdom</v>
      </c>
      <c r="Y40" t="str">
        <f>VLOOKUP($A40,'Demographic Data'!$B:$U,16,0)</f>
        <v>United Kingdom</v>
      </c>
      <c r="Z40" t="str">
        <f>VLOOKUP($A40,'Demographic Data'!$B:$U,17,0)</f>
        <v>United Kingdom</v>
      </c>
    </row>
    <row r="41" spans="1:26" x14ac:dyDescent="0.2">
      <c r="A41" s="12" t="str">
        <f>'Raw Data - STAIS PANAS Modif.'!C422</f>
        <v>5f86e6019a0cbc03afd4ac20</v>
      </c>
      <c r="B41" s="5" t="str">
        <f>'Raw Data - STAIS PANAS Modif.'!D422</f>
        <v>DG</v>
      </c>
      <c r="C41" s="5" t="str">
        <f>IF('Raw Data - STAIS PANAS Modif.'!F392=12,"Low start",IF('Raw Data - STAIS PANAS Modif.'!F392=33,"Low end","Low middle"))</f>
        <v>Low middle</v>
      </c>
      <c r="D41" s="5">
        <f>'Raw Data - STAIS PANAS Modif.'!E422</f>
        <v>8</v>
      </c>
      <c r="E41" s="6">
        <f>AVERAGE('Raw Data - STAIS PANAS Modif.'!F422:F431)</f>
        <v>24</v>
      </c>
      <c r="F41" s="6">
        <f>AVERAGE('Raw Data - STAIS PANAS Modif.'!G422:G431)</f>
        <v>36</v>
      </c>
      <c r="G41" s="6" t="str">
        <f>IFERROR(AVERAGE('Raw Data - STAIS PANAS Modif.'!H422:H431), "")</f>
        <v/>
      </c>
      <c r="H41" s="6">
        <f>IFERROR(AVERAGE('Raw Data - STAIS PANAS Modif.'!I422:I431), "")</f>
        <v>36</v>
      </c>
      <c r="I41" s="6">
        <f t="shared" si="5"/>
        <v>8</v>
      </c>
      <c r="J41" s="5">
        <f>'Raw Data - STAIS PANAS Modif.'!J422</f>
        <v>0.72</v>
      </c>
      <c r="K41" s="6">
        <f>'Raw Data - STAIS PANAS Modif.'!N425+'Raw Data - STAIS PANAS Modif.'!P425+'Raw Data - STAIS PANAS Modif.'!R425+'Raw Data - STAIS PANAS Modif.'!V425+'Raw Data - STAIS PANAS Modif.'!W425+'Raw Data - STAIS PANAS Modif.'!Y425+'Raw Data - STAIS PANAS Modif.'!AA425+'Raw Data - STAIS PANAS Modif.'!AC425+'Raw Data - STAIS PANAS Modif.'!AD425+'Raw Data - STAIS PANAS Modif.'!AF425-'Raw Data - STAIS PANAS Modif.'!O425-'Raw Data - STAIS PANAS Modif.'!Q425-'Raw Data - STAIS PANAS Modif.'!S425-'Raw Data - STAIS PANAS Modif.'!T425-'Raw Data - STAIS PANAS Modif.'!U425-'Raw Data - STAIS PANAS Modif.'!X425-'Raw Data - STAIS PANAS Modif.'!Z425-'Raw Data - STAIS PANAS Modif.'!AB425-'Raw Data - STAIS PANAS Modif.'!AE425-'Raw Data - STAIS PANAS Modif.'!AG425</f>
        <v>11</v>
      </c>
      <c r="L41" s="6">
        <f>'Raw Data - STAIS PANAS Modif.'!N426+'Raw Data - STAIS PANAS Modif.'!P426+'Raw Data - STAIS PANAS Modif.'!R426+'Raw Data - STAIS PANAS Modif.'!V426+'Raw Data - STAIS PANAS Modif.'!W426+'Raw Data - STAIS PANAS Modif.'!Y426+'Raw Data - STAIS PANAS Modif.'!AA426+'Raw Data - STAIS PANAS Modif.'!AC426+'Raw Data - STAIS PANAS Modif.'!AD426+'Raw Data - STAIS PANAS Modif.'!AF426-'Raw Data - STAIS PANAS Modif.'!O426-'Raw Data - STAIS PANAS Modif.'!Q426-'Raw Data - STAIS PANAS Modif.'!S426-'Raw Data - STAIS PANAS Modif.'!T426-'Raw Data - STAIS PANAS Modif.'!U426-'Raw Data - STAIS PANAS Modif.'!X426-'Raw Data - STAIS PANAS Modif.'!Z426-'Raw Data - STAIS PANAS Modif.'!AB426-'Raw Data - STAIS PANAS Modif.'!AE426-'Raw Data - STAIS PANAS Modif.'!AG426</f>
        <v>9</v>
      </c>
      <c r="M41" s="6">
        <f>SUM('Raw Data - STAIS PANAS Modif.'!AH423:AQ423)</f>
        <v>10</v>
      </c>
      <c r="N41" s="6">
        <f>SUM('Raw Data - STAIS PANAS Modif.'!AH424:AQ424)</f>
        <v>7</v>
      </c>
      <c r="O41" s="6">
        <f>AVERAGE('Raw Data - STAIS PANAS Modif.'!AR422:BA422)</f>
        <v>2.4</v>
      </c>
      <c r="P41" s="6">
        <f t="shared" si="6"/>
        <v>-2</v>
      </c>
      <c r="Q41" s="6">
        <f t="shared" si="7"/>
        <v>-3</v>
      </c>
      <c r="R41" s="6">
        <f t="shared" si="8"/>
        <v>0</v>
      </c>
      <c r="S41" s="6">
        <f t="shared" si="9"/>
        <v>8</v>
      </c>
      <c r="T41" t="str">
        <f>VLOOKUP($A41,'Demographic Data'!$B:$U,11,0)</f>
        <v>English</v>
      </c>
      <c r="U41">
        <f>VLOOKUP($A41,'Demographic Data'!$B:$U,12,0)</f>
        <v>27</v>
      </c>
      <c r="V41" t="str">
        <f>VLOOKUP($A41,'Demographic Data'!$B:$U,13,0)</f>
        <v>Male</v>
      </c>
      <c r="W41" t="str">
        <f>VLOOKUP($A41,'Demographic Data'!$B:$U,14,0)</f>
        <v>White</v>
      </c>
      <c r="X41" t="str">
        <f>VLOOKUP($A41,'Demographic Data'!$B:$U,15,0)</f>
        <v>United Kingdom</v>
      </c>
      <c r="Y41" t="str">
        <f>VLOOKUP($A41,'Demographic Data'!$B:$U,16,0)</f>
        <v>United Kingdom</v>
      </c>
      <c r="Z41" t="str">
        <f>VLOOKUP($A41,'Demographic Data'!$B:$U,17,0)</f>
        <v>United Kingdom</v>
      </c>
    </row>
    <row r="42" spans="1:26" x14ac:dyDescent="0.2">
      <c r="A42" s="12" t="str">
        <f>'Raw Data - STAIS PANAS Modif.'!C432</f>
        <v>600eccf35bb4996e7d3c694f</v>
      </c>
      <c r="B42" s="5" t="str">
        <f>'Raw Data - STAIS PANAS Modif.'!D432</f>
        <v>DG</v>
      </c>
      <c r="C42" s="5" t="str">
        <f>IF('Raw Data - STAIS PANAS Modif.'!F402=12,"Low start",IF('Raw Data - STAIS PANAS Modif.'!F402=33,"Low end","Low middle"))</f>
        <v>Low start</v>
      </c>
      <c r="D42" s="5">
        <f>'Raw Data - STAIS PANAS Modif.'!E432</f>
        <v>10</v>
      </c>
      <c r="E42" s="6">
        <f>AVERAGE('Raw Data - STAIS PANAS Modif.'!F432:F441)</f>
        <v>21.6</v>
      </c>
      <c r="F42" s="6">
        <f>AVERAGE('Raw Data - STAIS PANAS Modif.'!G432:G441)</f>
        <v>33.6</v>
      </c>
      <c r="G42" s="6" t="str">
        <f>IFERROR(AVERAGE('Raw Data - STAIS PANAS Modif.'!H432:H441), "")</f>
        <v/>
      </c>
      <c r="H42" s="6">
        <f>IFERROR(AVERAGE('Raw Data - STAIS PANAS Modif.'!I432:I441), "")</f>
        <v>33.6</v>
      </c>
      <c r="I42" s="6">
        <f t="shared" si="5"/>
        <v>7.2</v>
      </c>
      <c r="J42" s="5">
        <f>'Raw Data - STAIS PANAS Modif.'!J432</f>
        <v>0.67</v>
      </c>
      <c r="K42" s="6">
        <f>'Raw Data - STAIS PANAS Modif.'!N435+'Raw Data - STAIS PANAS Modif.'!P435+'Raw Data - STAIS PANAS Modif.'!R435+'Raw Data - STAIS PANAS Modif.'!V435+'Raw Data - STAIS PANAS Modif.'!W435+'Raw Data - STAIS PANAS Modif.'!Y435+'Raw Data - STAIS PANAS Modif.'!AA435+'Raw Data - STAIS PANAS Modif.'!AC435+'Raw Data - STAIS PANAS Modif.'!AD435+'Raw Data - STAIS PANAS Modif.'!AF435-'Raw Data - STAIS PANAS Modif.'!O435-'Raw Data - STAIS PANAS Modif.'!Q435-'Raw Data - STAIS PANAS Modif.'!S435-'Raw Data - STAIS PANAS Modif.'!T435-'Raw Data - STAIS PANAS Modif.'!U435-'Raw Data - STAIS PANAS Modif.'!X435-'Raw Data - STAIS PANAS Modif.'!Z435-'Raw Data - STAIS PANAS Modif.'!AB435-'Raw Data - STAIS PANAS Modif.'!AE435-'Raw Data - STAIS PANAS Modif.'!AG435</f>
        <v>16</v>
      </c>
      <c r="L42" s="6">
        <f>'Raw Data - STAIS PANAS Modif.'!N436+'Raw Data - STAIS PANAS Modif.'!P436+'Raw Data - STAIS PANAS Modif.'!R436+'Raw Data - STAIS PANAS Modif.'!V436+'Raw Data - STAIS PANAS Modif.'!W436+'Raw Data - STAIS PANAS Modif.'!Y436+'Raw Data - STAIS PANAS Modif.'!AA436+'Raw Data - STAIS PANAS Modif.'!AC436+'Raw Data - STAIS PANAS Modif.'!AD436+'Raw Data - STAIS PANAS Modif.'!AF436-'Raw Data - STAIS PANAS Modif.'!O436-'Raw Data - STAIS PANAS Modif.'!Q436-'Raw Data - STAIS PANAS Modif.'!S436-'Raw Data - STAIS PANAS Modif.'!T436-'Raw Data - STAIS PANAS Modif.'!U436-'Raw Data - STAIS PANAS Modif.'!X436-'Raw Data - STAIS PANAS Modif.'!Z436-'Raw Data - STAIS PANAS Modif.'!AB436-'Raw Data - STAIS PANAS Modif.'!AE436-'Raw Data - STAIS PANAS Modif.'!AG436</f>
        <v>19</v>
      </c>
      <c r="M42" s="6">
        <f>SUM('Raw Data - STAIS PANAS Modif.'!AH433:AQ433)</f>
        <v>8</v>
      </c>
      <c r="N42" s="6">
        <f>SUM('Raw Data - STAIS PANAS Modif.'!AH434:AQ434)</f>
        <v>9</v>
      </c>
      <c r="O42" s="6">
        <f>AVERAGE('Raw Data - STAIS PANAS Modif.'!AR432:BA432)</f>
        <v>4</v>
      </c>
      <c r="P42" s="6">
        <f t="shared" si="6"/>
        <v>3</v>
      </c>
      <c r="Q42" s="6">
        <f t="shared" si="7"/>
        <v>1</v>
      </c>
      <c r="R42" s="6">
        <f t="shared" si="8"/>
        <v>-2.8</v>
      </c>
      <c r="S42" s="6">
        <f t="shared" si="9"/>
        <v>7.2</v>
      </c>
      <c r="T42" t="str">
        <f>VLOOKUP($A42,'Demographic Data'!$B:$U,11,0)</f>
        <v>English</v>
      </c>
      <c r="U42">
        <f>VLOOKUP($A42,'Demographic Data'!$B:$U,12,0)</f>
        <v>30</v>
      </c>
      <c r="V42" t="str">
        <f>VLOOKUP($A42,'Demographic Data'!$B:$U,13,0)</f>
        <v>Female</v>
      </c>
      <c r="W42" t="str">
        <f>VLOOKUP($A42,'Demographic Data'!$B:$U,14,0)</f>
        <v>White</v>
      </c>
      <c r="X42" t="str">
        <f>VLOOKUP($A42,'Demographic Data'!$B:$U,15,0)</f>
        <v>United Kingdom</v>
      </c>
      <c r="Y42" t="str">
        <f>VLOOKUP($A42,'Demographic Data'!$B:$U,16,0)</f>
        <v>United Kingdom</v>
      </c>
      <c r="Z42" t="str">
        <f>VLOOKUP($A42,'Demographic Data'!$B:$U,17,0)</f>
        <v>United Kingdom</v>
      </c>
    </row>
    <row r="43" spans="1:26" x14ac:dyDescent="0.2">
      <c r="A43" s="12" t="str">
        <f>'Raw Data - STAIS PANAS Modif.'!C442</f>
        <v>6036c14ba255f8279fd49cf8</v>
      </c>
      <c r="B43" s="5" t="str">
        <f>'Raw Data - STAIS PANAS Modif.'!D442</f>
        <v>TG</v>
      </c>
      <c r="C43" s="5" t="str">
        <f>IF('Raw Data - STAIS PANAS Modif.'!F412=12,"Low start",IF('Raw Data - STAIS PANAS Modif.'!F412=33,"Low end","Low middle"))</f>
        <v>Low middle</v>
      </c>
      <c r="D43" s="5">
        <f>'Raw Data - STAIS PANAS Modif.'!E442</f>
        <v>3</v>
      </c>
      <c r="E43" s="6">
        <f>AVERAGE('Raw Data - STAIS PANAS Modif.'!F442:F451)</f>
        <v>24</v>
      </c>
      <c r="F43" s="6">
        <f>AVERAGE('Raw Data - STAIS PANAS Modif.'!G442:G451)</f>
        <v>36</v>
      </c>
      <c r="G43" s="6">
        <f>IFERROR(AVERAGE('Raw Data - STAIS PANAS Modif.'!H442:H451), "")</f>
        <v>0</v>
      </c>
      <c r="H43" s="6">
        <f>IFERROR(AVERAGE('Raw Data - STAIS PANAS Modif.'!I442:I451), "")</f>
        <v>36</v>
      </c>
      <c r="I43" s="6">
        <f t="shared" si="5"/>
        <v>8</v>
      </c>
      <c r="J43" s="5">
        <f>'Raw Data - STAIS PANAS Modif.'!J442</f>
        <v>0.72</v>
      </c>
      <c r="K43" s="6">
        <f>'Raw Data - STAIS PANAS Modif.'!N445+'Raw Data - STAIS PANAS Modif.'!P445+'Raw Data - STAIS PANAS Modif.'!R445+'Raw Data - STAIS PANAS Modif.'!V445+'Raw Data - STAIS PANAS Modif.'!W445+'Raw Data - STAIS PANAS Modif.'!Y445+'Raw Data - STAIS PANAS Modif.'!AA445+'Raw Data - STAIS PANAS Modif.'!AC445+'Raw Data - STAIS PANAS Modif.'!AD445+'Raw Data - STAIS PANAS Modif.'!AF445-'Raw Data - STAIS PANAS Modif.'!O445-'Raw Data - STAIS PANAS Modif.'!Q445-'Raw Data - STAIS PANAS Modif.'!S445-'Raw Data - STAIS PANAS Modif.'!T445-'Raw Data - STAIS PANAS Modif.'!U445-'Raw Data - STAIS PANAS Modif.'!X445-'Raw Data - STAIS PANAS Modif.'!Z445-'Raw Data - STAIS PANAS Modif.'!AB445-'Raw Data - STAIS PANAS Modif.'!AE445-'Raw Data - STAIS PANAS Modif.'!AG445</f>
        <v>19</v>
      </c>
      <c r="L43" s="6">
        <f>'Raw Data - STAIS PANAS Modif.'!N446+'Raw Data - STAIS PANAS Modif.'!P446+'Raw Data - STAIS PANAS Modif.'!R446+'Raw Data - STAIS PANAS Modif.'!V446+'Raw Data - STAIS PANAS Modif.'!W446+'Raw Data - STAIS PANAS Modif.'!Y446+'Raw Data - STAIS PANAS Modif.'!AA446+'Raw Data - STAIS PANAS Modif.'!AC446+'Raw Data - STAIS PANAS Modif.'!AD446+'Raw Data - STAIS PANAS Modif.'!AF446-'Raw Data - STAIS PANAS Modif.'!O446-'Raw Data - STAIS PANAS Modif.'!Q446-'Raw Data - STAIS PANAS Modif.'!S446-'Raw Data - STAIS PANAS Modif.'!T446-'Raw Data - STAIS PANAS Modif.'!U446-'Raw Data - STAIS PANAS Modif.'!X446-'Raw Data - STAIS PANAS Modif.'!Z446-'Raw Data - STAIS PANAS Modif.'!AB446-'Raw Data - STAIS PANAS Modif.'!AE446-'Raw Data - STAIS PANAS Modif.'!AG446</f>
        <v>25</v>
      </c>
      <c r="M43" s="6">
        <f>SUM('Raw Data - STAIS PANAS Modif.'!AH443:AQ443)</f>
        <v>6</v>
      </c>
      <c r="N43" s="6">
        <f>SUM('Raw Data - STAIS PANAS Modif.'!AH444:AQ444)</f>
        <v>7</v>
      </c>
      <c r="O43" s="6">
        <f>AVERAGE('Raw Data - STAIS PANAS Modif.'!AR442:BA442)</f>
        <v>3</v>
      </c>
      <c r="P43" s="6">
        <f t="shared" si="6"/>
        <v>6</v>
      </c>
      <c r="Q43" s="6">
        <f t="shared" si="7"/>
        <v>1</v>
      </c>
      <c r="R43" s="6">
        <f t="shared" si="8"/>
        <v>5</v>
      </c>
      <c r="S43" s="6">
        <f t="shared" si="9"/>
        <v>8</v>
      </c>
      <c r="T43" t="str">
        <f>VLOOKUP($A43,'Demographic Data'!$B:$U,11,0)</f>
        <v>Bulgarian, English, German, Finnish</v>
      </c>
      <c r="U43">
        <f>VLOOKUP($A43,'Demographic Data'!$B:$U,12,0)</f>
        <v>28</v>
      </c>
      <c r="V43" t="str">
        <f>VLOOKUP($A43,'Demographic Data'!$B:$U,13,0)</f>
        <v>Male</v>
      </c>
      <c r="W43" t="str">
        <f>VLOOKUP($A43,'Demographic Data'!$B:$U,14,0)</f>
        <v>White</v>
      </c>
      <c r="X43" t="str">
        <f>VLOOKUP($A43,'Demographic Data'!$B:$U,15,0)</f>
        <v>Bulgaria</v>
      </c>
      <c r="Y43" t="str">
        <f>VLOOKUP($A43,'Demographic Data'!$B:$U,16,0)</f>
        <v>United Kingdom</v>
      </c>
      <c r="Z43" t="str">
        <f>VLOOKUP($A43,'Demographic Data'!$B:$U,17,0)</f>
        <v>United Kingdom</v>
      </c>
    </row>
    <row r="44" spans="1:26" x14ac:dyDescent="0.2">
      <c r="A44" s="12" t="str">
        <f>'Raw Data - STAIS PANAS Modif.'!C452</f>
        <v>606c8e6bc369e4344ecd5ed1</v>
      </c>
      <c r="B44" s="5" t="str">
        <f>'Raw Data - STAIS PANAS Modif.'!D452</f>
        <v>DG</v>
      </c>
      <c r="C44" s="5" t="str">
        <f>IF('Raw Data - STAIS PANAS Modif.'!F422=12,"Low start",IF('Raw Data - STAIS PANAS Modif.'!F422=33,"Low end","Low middle"))</f>
        <v>Low end</v>
      </c>
      <c r="D44" s="5">
        <f>'Raw Data - STAIS PANAS Modif.'!E452</f>
        <v>5</v>
      </c>
      <c r="E44" s="6">
        <f>AVERAGE('Raw Data - STAIS PANAS Modif.'!F452:F461)</f>
        <v>24</v>
      </c>
      <c r="F44" s="6">
        <f>AVERAGE('Raw Data - STAIS PANAS Modif.'!G452:G461)</f>
        <v>36</v>
      </c>
      <c r="G44" s="6" t="str">
        <f>IFERROR(AVERAGE('Raw Data - STAIS PANAS Modif.'!H452:H461), "")</f>
        <v/>
      </c>
      <c r="H44" s="6">
        <f>IFERROR(AVERAGE('Raw Data - STAIS PANAS Modif.'!I452:I461), "")</f>
        <v>36</v>
      </c>
      <c r="I44" s="6">
        <f t="shared" si="5"/>
        <v>8</v>
      </c>
      <c r="J44" s="5">
        <f>'Raw Data - STAIS PANAS Modif.'!J452</f>
        <v>0.72</v>
      </c>
      <c r="K44" s="6">
        <f>'Raw Data - STAIS PANAS Modif.'!N455+'Raw Data - STAIS PANAS Modif.'!P455+'Raw Data - STAIS PANAS Modif.'!R455+'Raw Data - STAIS PANAS Modif.'!V455+'Raw Data - STAIS PANAS Modif.'!W455+'Raw Data - STAIS PANAS Modif.'!Y455+'Raw Data - STAIS PANAS Modif.'!AA455+'Raw Data - STAIS PANAS Modif.'!AC455+'Raw Data - STAIS PANAS Modif.'!AD455+'Raw Data - STAIS PANAS Modif.'!AF455-'Raw Data - STAIS PANAS Modif.'!O455-'Raw Data - STAIS PANAS Modif.'!Q455-'Raw Data - STAIS PANAS Modif.'!S455-'Raw Data - STAIS PANAS Modif.'!T455-'Raw Data - STAIS PANAS Modif.'!U455-'Raw Data - STAIS PANAS Modif.'!X455-'Raw Data - STAIS PANAS Modif.'!Z455-'Raw Data - STAIS PANAS Modif.'!AB455-'Raw Data - STAIS PANAS Modif.'!AE455-'Raw Data - STAIS PANAS Modif.'!AG455</f>
        <v>9</v>
      </c>
      <c r="L44" s="6">
        <f>'Raw Data - STAIS PANAS Modif.'!N456+'Raw Data - STAIS PANAS Modif.'!P456+'Raw Data - STAIS PANAS Modif.'!R456+'Raw Data - STAIS PANAS Modif.'!V456+'Raw Data - STAIS PANAS Modif.'!W456+'Raw Data - STAIS PANAS Modif.'!Y456+'Raw Data - STAIS PANAS Modif.'!AA456+'Raw Data - STAIS PANAS Modif.'!AC456+'Raw Data - STAIS PANAS Modif.'!AD456+'Raw Data - STAIS PANAS Modif.'!AF456-'Raw Data - STAIS PANAS Modif.'!O456-'Raw Data - STAIS PANAS Modif.'!Q456-'Raw Data - STAIS PANAS Modif.'!S456-'Raw Data - STAIS PANAS Modif.'!T456-'Raw Data - STAIS PANAS Modif.'!U456-'Raw Data - STAIS PANAS Modif.'!X456-'Raw Data - STAIS PANAS Modif.'!Z456-'Raw Data - STAIS PANAS Modif.'!AB456-'Raw Data - STAIS PANAS Modif.'!AE456-'Raw Data - STAIS PANAS Modif.'!AG456</f>
        <v>14</v>
      </c>
      <c r="M44" s="6">
        <f>SUM('Raw Data - STAIS PANAS Modif.'!AH453:AQ453)</f>
        <v>12</v>
      </c>
      <c r="N44" s="6">
        <f>SUM('Raw Data - STAIS PANAS Modif.'!AH454:AQ454)</f>
        <v>9</v>
      </c>
      <c r="O44" s="6">
        <f>AVERAGE('Raw Data - STAIS PANAS Modif.'!AR452:BA452)</f>
        <v>2.5</v>
      </c>
      <c r="P44" s="6">
        <f t="shared" si="6"/>
        <v>5</v>
      </c>
      <c r="Q44" s="6">
        <f t="shared" si="7"/>
        <v>-3</v>
      </c>
      <c r="R44" s="6">
        <f t="shared" si="8"/>
        <v>3</v>
      </c>
      <c r="S44" s="6">
        <f t="shared" si="9"/>
        <v>8</v>
      </c>
      <c r="T44" t="str">
        <f>VLOOKUP($A44,'Demographic Data'!$B:$U,11,0)</f>
        <v>English</v>
      </c>
      <c r="U44">
        <f>VLOOKUP($A44,'Demographic Data'!$B:$U,12,0)</f>
        <v>25</v>
      </c>
      <c r="V44" t="str">
        <f>VLOOKUP($A44,'Demographic Data'!$B:$U,13,0)</f>
        <v>Male</v>
      </c>
      <c r="W44" t="str">
        <f>VLOOKUP($A44,'Demographic Data'!$B:$U,14,0)</f>
        <v>White</v>
      </c>
      <c r="X44" t="str">
        <f>VLOOKUP($A44,'Demographic Data'!$B:$U,15,0)</f>
        <v>United Kingdom</v>
      </c>
      <c r="Y44" t="str">
        <f>VLOOKUP($A44,'Demographic Data'!$B:$U,16,0)</f>
        <v>United Kingdom</v>
      </c>
      <c r="Z44" t="str">
        <f>VLOOKUP($A44,'Demographic Data'!$B:$U,17,0)</f>
        <v>United Kingdom</v>
      </c>
    </row>
    <row r="45" spans="1:26" x14ac:dyDescent="0.2">
      <c r="A45" s="12" t="str">
        <f>'Raw Data - STAIS PANAS Modif.'!C462</f>
        <v>60819ba1a8862e33495f8914</v>
      </c>
      <c r="B45" s="5" t="str">
        <f>'Raw Data - STAIS PANAS Modif.'!D462</f>
        <v>DG</v>
      </c>
      <c r="C45" s="5" t="str">
        <f>IF('Raw Data - STAIS PANAS Modif.'!F432=12,"Low start",IF('Raw Data - STAIS PANAS Modif.'!F432=33,"Low end","Low middle"))</f>
        <v>Low middle</v>
      </c>
      <c r="D45" s="5">
        <f>'Raw Data - STAIS PANAS Modif.'!E462</f>
        <v>6</v>
      </c>
      <c r="E45" s="6">
        <f>AVERAGE('Raw Data - STAIS PANAS Modif.'!F462:F471)</f>
        <v>24</v>
      </c>
      <c r="F45" s="6">
        <f>AVERAGE('Raw Data - STAIS PANAS Modif.'!G462:G471)</f>
        <v>36</v>
      </c>
      <c r="G45" s="6" t="str">
        <f>IFERROR(AVERAGE('Raw Data - STAIS PANAS Modif.'!H462:H471), "")</f>
        <v/>
      </c>
      <c r="H45" s="6">
        <f>IFERROR(AVERAGE('Raw Data - STAIS PANAS Modif.'!I462:I471), "")</f>
        <v>36</v>
      </c>
      <c r="I45" s="6">
        <f t="shared" si="5"/>
        <v>8</v>
      </c>
      <c r="J45" s="5">
        <f>'Raw Data - STAIS PANAS Modif.'!J462</f>
        <v>0.72</v>
      </c>
      <c r="K45" s="6">
        <f>'Raw Data - STAIS PANAS Modif.'!N465+'Raw Data - STAIS PANAS Modif.'!P465+'Raw Data - STAIS PANAS Modif.'!R465+'Raw Data - STAIS PANAS Modif.'!V465+'Raw Data - STAIS PANAS Modif.'!W465+'Raw Data - STAIS PANAS Modif.'!Y465+'Raw Data - STAIS PANAS Modif.'!AA465+'Raw Data - STAIS PANAS Modif.'!AC465+'Raw Data - STAIS PANAS Modif.'!AD465+'Raw Data - STAIS PANAS Modif.'!AF465-'Raw Data - STAIS PANAS Modif.'!O465-'Raw Data - STAIS PANAS Modif.'!Q465-'Raw Data - STAIS PANAS Modif.'!S465-'Raw Data - STAIS PANAS Modif.'!T465-'Raw Data - STAIS PANAS Modif.'!U465-'Raw Data - STAIS PANAS Modif.'!X465-'Raw Data - STAIS PANAS Modif.'!Z465-'Raw Data - STAIS PANAS Modif.'!AB465-'Raw Data - STAIS PANAS Modif.'!AE465-'Raw Data - STAIS PANAS Modif.'!AG465</f>
        <v>-4</v>
      </c>
      <c r="L45" s="6">
        <f>'Raw Data - STAIS PANAS Modif.'!N466+'Raw Data - STAIS PANAS Modif.'!P466+'Raw Data - STAIS PANAS Modif.'!R466+'Raw Data - STAIS PANAS Modif.'!V466+'Raw Data - STAIS PANAS Modif.'!W466+'Raw Data - STAIS PANAS Modif.'!Y466+'Raw Data - STAIS PANAS Modif.'!AA466+'Raw Data - STAIS PANAS Modif.'!AC466+'Raw Data - STAIS PANAS Modif.'!AD466+'Raw Data - STAIS PANAS Modif.'!AF466-'Raw Data - STAIS PANAS Modif.'!O466-'Raw Data - STAIS PANAS Modif.'!Q466-'Raw Data - STAIS PANAS Modif.'!S466-'Raw Data - STAIS PANAS Modif.'!T466-'Raw Data - STAIS PANAS Modif.'!U466-'Raw Data - STAIS PANAS Modif.'!X466-'Raw Data - STAIS PANAS Modif.'!Z466-'Raw Data - STAIS PANAS Modif.'!AB466-'Raw Data - STAIS PANAS Modif.'!AE466-'Raw Data - STAIS PANAS Modif.'!AG466</f>
        <v>-4</v>
      </c>
      <c r="M45" s="6">
        <f>SUM('Raw Data - STAIS PANAS Modif.'!AH463:AQ463)</f>
        <v>13</v>
      </c>
      <c r="N45" s="6">
        <f>SUM('Raw Data - STAIS PANAS Modif.'!AH464:AQ464)</f>
        <v>13</v>
      </c>
      <c r="O45" s="6">
        <f>AVERAGE('Raw Data - STAIS PANAS Modif.'!AR462:BA462)</f>
        <v>2.7</v>
      </c>
      <c r="P45" s="6">
        <f t="shared" si="6"/>
        <v>0</v>
      </c>
      <c r="Q45" s="6">
        <f t="shared" si="7"/>
        <v>0</v>
      </c>
      <c r="R45" s="6">
        <f t="shared" si="8"/>
        <v>2</v>
      </c>
      <c r="S45" s="6">
        <f t="shared" si="9"/>
        <v>8</v>
      </c>
      <c r="T45" t="str">
        <f>VLOOKUP($A45,'Demographic Data'!$B:$U,11,0)</f>
        <v>English</v>
      </c>
      <c r="U45">
        <f>VLOOKUP($A45,'Demographic Data'!$B:$U,12,0)</f>
        <v>33</v>
      </c>
      <c r="V45" t="str">
        <f>VLOOKUP($A45,'Demographic Data'!$B:$U,13,0)</f>
        <v>Male</v>
      </c>
      <c r="W45" t="str">
        <f>VLOOKUP($A45,'Demographic Data'!$B:$U,14,0)</f>
        <v>White</v>
      </c>
      <c r="X45" t="str">
        <f>VLOOKUP($A45,'Demographic Data'!$B:$U,15,0)</f>
        <v>United Kingdom</v>
      </c>
      <c r="Y45" t="str">
        <f>VLOOKUP($A45,'Demographic Data'!$B:$U,16,0)</f>
        <v>United Kingdom</v>
      </c>
      <c r="Z45" t="str">
        <f>VLOOKUP($A45,'Demographic Data'!$B:$U,17,0)</f>
        <v>United Kingdom</v>
      </c>
    </row>
    <row r="46" spans="1:26" x14ac:dyDescent="0.2">
      <c r="A46" s="12" t="str">
        <f>'Raw Data - STAIS PANAS Modif.'!C472</f>
        <v>60cf0d251a90eb823bc9b740</v>
      </c>
      <c r="B46" s="5" t="str">
        <f>'Raw Data - STAIS PANAS Modif.'!D472</f>
        <v>TG</v>
      </c>
      <c r="C46" s="5" t="str">
        <f>IF('Raw Data - STAIS PANAS Modif.'!F442=12,"Low start",IF('Raw Data - STAIS PANAS Modif.'!F442=33,"Low end","Low middle"))</f>
        <v>Low start</v>
      </c>
      <c r="D46" s="5">
        <f>'Raw Data - STAIS PANAS Modif.'!E472</f>
        <v>6</v>
      </c>
      <c r="E46" s="6">
        <f>AVERAGE('Raw Data - STAIS PANAS Modif.'!F472:F481)</f>
        <v>24</v>
      </c>
      <c r="F46" s="6">
        <f>AVERAGE('Raw Data - STAIS PANAS Modif.'!G472:G481)</f>
        <v>36</v>
      </c>
      <c r="G46" s="6">
        <f>IFERROR(AVERAGE('Raw Data - STAIS PANAS Modif.'!H472:H481), "")</f>
        <v>15.9</v>
      </c>
      <c r="H46" s="6">
        <f>IFERROR(AVERAGE('Raw Data - STAIS PANAS Modif.'!I472:I481), "")</f>
        <v>20.100000000000001</v>
      </c>
      <c r="I46" s="6">
        <f t="shared" si="5"/>
        <v>8</v>
      </c>
      <c r="J46" s="5">
        <f>'Raw Data - STAIS PANAS Modif.'!J472</f>
        <v>0.4</v>
      </c>
      <c r="K46" s="6">
        <f>'Raw Data - STAIS PANAS Modif.'!N475+'Raw Data - STAIS PANAS Modif.'!P475+'Raw Data - STAIS PANAS Modif.'!R475+'Raw Data - STAIS PANAS Modif.'!V475+'Raw Data - STAIS PANAS Modif.'!W475+'Raw Data - STAIS PANAS Modif.'!Y475+'Raw Data - STAIS PANAS Modif.'!AA475+'Raw Data - STAIS PANAS Modif.'!AC475+'Raw Data - STAIS PANAS Modif.'!AD475+'Raw Data - STAIS PANAS Modif.'!AF475-'Raw Data - STAIS PANAS Modif.'!O475-'Raw Data - STAIS PANAS Modif.'!Q475-'Raw Data - STAIS PANAS Modif.'!S475-'Raw Data - STAIS PANAS Modif.'!T475-'Raw Data - STAIS PANAS Modif.'!U475-'Raw Data - STAIS PANAS Modif.'!X475-'Raw Data - STAIS PANAS Modif.'!Z475-'Raw Data - STAIS PANAS Modif.'!AB475-'Raw Data - STAIS PANAS Modif.'!AE475-'Raw Data - STAIS PANAS Modif.'!AG475</f>
        <v>27</v>
      </c>
      <c r="L46" s="6">
        <f>'Raw Data - STAIS PANAS Modif.'!N476+'Raw Data - STAIS PANAS Modif.'!P476+'Raw Data - STAIS PANAS Modif.'!R476+'Raw Data - STAIS PANAS Modif.'!V476+'Raw Data - STAIS PANAS Modif.'!W476+'Raw Data - STAIS PANAS Modif.'!Y476+'Raw Data - STAIS PANAS Modif.'!AA476+'Raw Data - STAIS PANAS Modif.'!AC476+'Raw Data - STAIS PANAS Modif.'!AD476+'Raw Data - STAIS PANAS Modif.'!AF476-'Raw Data - STAIS PANAS Modif.'!O476-'Raw Data - STAIS PANAS Modif.'!Q476-'Raw Data - STAIS PANAS Modif.'!S476-'Raw Data - STAIS PANAS Modif.'!T476-'Raw Data - STAIS PANAS Modif.'!U476-'Raw Data - STAIS PANAS Modif.'!X476-'Raw Data - STAIS PANAS Modif.'!Z476-'Raw Data - STAIS PANAS Modif.'!AB476-'Raw Data - STAIS PANAS Modif.'!AE476-'Raw Data - STAIS PANAS Modif.'!AG476</f>
        <v>29</v>
      </c>
      <c r="M46" s="6">
        <f>SUM('Raw Data - STAIS PANAS Modif.'!AH473:AQ473)</f>
        <v>4</v>
      </c>
      <c r="N46" s="6">
        <f>SUM('Raw Data - STAIS PANAS Modif.'!AH474:AQ474)</f>
        <v>4</v>
      </c>
      <c r="O46" s="6">
        <f>AVERAGE('Raw Data - STAIS PANAS Modif.'!AR472:BA472)</f>
        <v>3.2</v>
      </c>
      <c r="P46" s="6">
        <f t="shared" si="6"/>
        <v>2</v>
      </c>
      <c r="Q46" s="6">
        <f t="shared" si="7"/>
        <v>0</v>
      </c>
      <c r="R46" s="6">
        <f t="shared" si="8"/>
        <v>2</v>
      </c>
      <c r="S46" s="6">
        <f t="shared" si="9"/>
        <v>8</v>
      </c>
      <c r="T46" t="str">
        <f>VLOOKUP($A46,'Demographic Data'!$B:$U,11,0)</f>
        <v>English</v>
      </c>
      <c r="U46">
        <f>VLOOKUP($A46,'Demographic Data'!$B:$U,12,0)</f>
        <v>32</v>
      </c>
      <c r="V46" t="str">
        <f>VLOOKUP($A46,'Demographic Data'!$B:$U,13,0)</f>
        <v>Male</v>
      </c>
      <c r="W46" t="str">
        <f>VLOOKUP($A46,'Demographic Data'!$B:$U,14,0)</f>
        <v>White</v>
      </c>
      <c r="X46" t="str">
        <f>VLOOKUP($A46,'Demographic Data'!$B:$U,15,0)</f>
        <v>United Kingdom</v>
      </c>
      <c r="Y46" t="str">
        <f>VLOOKUP($A46,'Demographic Data'!$B:$U,16,0)</f>
        <v>United Kingdom</v>
      </c>
      <c r="Z46" t="str">
        <f>VLOOKUP($A46,'Demographic Data'!$B:$U,17,0)</f>
        <v>United Kingdom</v>
      </c>
    </row>
    <row r="47" spans="1:26" x14ac:dyDescent="0.2">
      <c r="A47" s="12" t="str">
        <f>'Raw Data - STAIS PANAS Modif.'!C482</f>
        <v>60f5917414ac7d222d22db64</v>
      </c>
      <c r="B47" s="5" t="str">
        <f>'Raw Data - STAIS PANAS Modif.'!D482</f>
        <v>TG</v>
      </c>
      <c r="C47" s="5" t="str">
        <f>IF('Raw Data - STAIS PANAS Modif.'!F452=12,"Low start",IF('Raw Data - STAIS PANAS Modif.'!F452=33,"Low end","Low middle"))</f>
        <v>Low start</v>
      </c>
      <c r="D47" s="5">
        <f>'Raw Data - STAIS PANAS Modif.'!E482</f>
        <v>3</v>
      </c>
      <c r="E47" s="6">
        <f>AVERAGE('Raw Data - STAIS PANAS Modif.'!F482:F491)</f>
        <v>24</v>
      </c>
      <c r="F47" s="6">
        <f>AVERAGE('Raw Data - STAIS PANAS Modif.'!G482:G491)</f>
        <v>36</v>
      </c>
      <c r="G47" s="6">
        <f>IFERROR(AVERAGE('Raw Data - STAIS PANAS Modif.'!H482:H491), "")</f>
        <v>13.3</v>
      </c>
      <c r="H47" s="6">
        <f>IFERROR(AVERAGE('Raw Data - STAIS PANAS Modif.'!I482:I491), "")</f>
        <v>22.7</v>
      </c>
      <c r="I47" s="6">
        <f t="shared" si="5"/>
        <v>8</v>
      </c>
      <c r="J47" s="5">
        <f>'Raw Data - STAIS PANAS Modif.'!J482</f>
        <v>0.45</v>
      </c>
      <c r="K47" s="6">
        <f>'Raw Data - STAIS PANAS Modif.'!N485+'Raw Data - STAIS PANAS Modif.'!P485+'Raw Data - STAIS PANAS Modif.'!R485+'Raw Data - STAIS PANAS Modif.'!V485+'Raw Data - STAIS PANAS Modif.'!W485+'Raw Data - STAIS PANAS Modif.'!Y485+'Raw Data - STAIS PANAS Modif.'!AA485+'Raw Data - STAIS PANAS Modif.'!AC485+'Raw Data - STAIS PANAS Modif.'!AD485+'Raw Data - STAIS PANAS Modif.'!AF485-'Raw Data - STAIS PANAS Modif.'!O485-'Raw Data - STAIS PANAS Modif.'!Q485-'Raw Data - STAIS PANAS Modif.'!S485-'Raw Data - STAIS PANAS Modif.'!T485-'Raw Data - STAIS PANAS Modif.'!U485-'Raw Data - STAIS PANAS Modif.'!X485-'Raw Data - STAIS PANAS Modif.'!Z485-'Raw Data - STAIS PANAS Modif.'!AB485-'Raw Data - STAIS PANAS Modif.'!AE485-'Raw Data - STAIS PANAS Modif.'!AG485</f>
        <v>24</v>
      </c>
      <c r="L47" s="6">
        <f>'Raw Data - STAIS PANAS Modif.'!N486+'Raw Data - STAIS PANAS Modif.'!P486+'Raw Data - STAIS PANAS Modif.'!R486+'Raw Data - STAIS PANAS Modif.'!V486+'Raw Data - STAIS PANAS Modif.'!W486+'Raw Data - STAIS PANAS Modif.'!Y486+'Raw Data - STAIS PANAS Modif.'!AA486+'Raw Data - STAIS PANAS Modif.'!AC486+'Raw Data - STAIS PANAS Modif.'!AD486+'Raw Data - STAIS PANAS Modif.'!AF486-'Raw Data - STAIS PANAS Modif.'!O486-'Raw Data - STAIS PANAS Modif.'!Q486-'Raw Data - STAIS PANAS Modif.'!S486-'Raw Data - STAIS PANAS Modif.'!T486-'Raw Data - STAIS PANAS Modif.'!U486-'Raw Data - STAIS PANAS Modif.'!X486-'Raw Data - STAIS PANAS Modif.'!Z486-'Raw Data - STAIS PANAS Modif.'!AB486-'Raw Data - STAIS PANAS Modif.'!AE486-'Raw Data - STAIS PANAS Modif.'!AG486</f>
        <v>23</v>
      </c>
      <c r="M47" s="6">
        <f>SUM('Raw Data - STAIS PANAS Modif.'!AH483:AQ483)</f>
        <v>5</v>
      </c>
      <c r="N47" s="6">
        <f>SUM('Raw Data - STAIS PANAS Modif.'!AH484:AQ484)</f>
        <v>6</v>
      </c>
      <c r="O47" s="6">
        <f>AVERAGE('Raw Data - STAIS PANAS Modif.'!AR482:BA482)</f>
        <v>3.1</v>
      </c>
      <c r="P47" s="6">
        <f t="shared" si="6"/>
        <v>-1</v>
      </c>
      <c r="Q47" s="6">
        <f t="shared" si="7"/>
        <v>1</v>
      </c>
      <c r="R47" s="6">
        <f t="shared" si="8"/>
        <v>5</v>
      </c>
      <c r="S47" s="6">
        <f t="shared" si="9"/>
        <v>8</v>
      </c>
      <c r="T47" t="str">
        <f>VLOOKUP($A47,'Demographic Data'!$B:$U,11,0)</f>
        <v>English</v>
      </c>
      <c r="U47">
        <f>VLOOKUP($A47,'Demographic Data'!$B:$U,12,0)</f>
        <v>27</v>
      </c>
      <c r="V47" t="str">
        <f>VLOOKUP($A47,'Demographic Data'!$B:$U,13,0)</f>
        <v>Female</v>
      </c>
      <c r="W47" t="str">
        <f>VLOOKUP($A47,'Demographic Data'!$B:$U,14,0)</f>
        <v>White</v>
      </c>
      <c r="X47" t="str">
        <f>VLOOKUP($A47,'Demographic Data'!$B:$U,15,0)</f>
        <v>United Kingdom</v>
      </c>
      <c r="Y47" t="str">
        <f>VLOOKUP($A47,'Demographic Data'!$B:$U,16,0)</f>
        <v>United Kingdom</v>
      </c>
      <c r="Z47" t="str">
        <f>VLOOKUP($A47,'Demographic Data'!$B:$U,17,0)</f>
        <v>United Kingdom</v>
      </c>
    </row>
    <row r="48" spans="1:26" x14ac:dyDescent="0.2">
      <c r="A48" s="12" t="str">
        <f>'Raw Data - STAIS PANAS Modif.'!C492</f>
        <v>612288fe5afea1bf6b8a197e</v>
      </c>
      <c r="B48" s="5" t="str">
        <f>'Raw Data - STAIS PANAS Modif.'!D492</f>
        <v>TG</v>
      </c>
      <c r="C48" s="5" t="str">
        <f>IF('Raw Data - STAIS PANAS Modif.'!F462=12,"Low start",IF('Raw Data - STAIS PANAS Modif.'!F462=33,"Low end","Low middle"))</f>
        <v>Low start</v>
      </c>
      <c r="D48" s="5">
        <f>'Raw Data - STAIS PANAS Modif.'!E492</f>
        <v>6</v>
      </c>
      <c r="E48" s="6">
        <f>AVERAGE('Raw Data - STAIS PANAS Modif.'!F492:F501)</f>
        <v>24</v>
      </c>
      <c r="F48" s="6">
        <f>AVERAGE('Raw Data - STAIS PANAS Modif.'!G492:G501)</f>
        <v>36</v>
      </c>
      <c r="G48" s="6">
        <f>IFERROR(AVERAGE('Raw Data - STAIS PANAS Modif.'!H492:H501), "")</f>
        <v>5.4</v>
      </c>
      <c r="H48" s="6">
        <f>IFERROR(AVERAGE('Raw Data - STAIS PANAS Modif.'!I492:I501), "")</f>
        <v>30.6</v>
      </c>
      <c r="I48" s="6">
        <f t="shared" si="5"/>
        <v>8</v>
      </c>
      <c r="J48" s="5">
        <f>'Raw Data - STAIS PANAS Modif.'!J492</f>
        <v>0.61</v>
      </c>
      <c r="K48" s="6">
        <f>'Raw Data - STAIS PANAS Modif.'!N495+'Raw Data - STAIS PANAS Modif.'!P495+'Raw Data - STAIS PANAS Modif.'!R495+'Raw Data - STAIS PANAS Modif.'!V495+'Raw Data - STAIS PANAS Modif.'!W495+'Raw Data - STAIS PANAS Modif.'!Y495+'Raw Data - STAIS PANAS Modif.'!AA495+'Raw Data - STAIS PANAS Modif.'!AC495+'Raw Data - STAIS PANAS Modif.'!AD495+'Raw Data - STAIS PANAS Modif.'!AF495-'Raw Data - STAIS PANAS Modif.'!O495-'Raw Data - STAIS PANAS Modif.'!Q495-'Raw Data - STAIS PANAS Modif.'!S495-'Raw Data - STAIS PANAS Modif.'!T495-'Raw Data - STAIS PANAS Modif.'!U495-'Raw Data - STAIS PANAS Modif.'!X495-'Raw Data - STAIS PANAS Modif.'!Z495-'Raw Data - STAIS PANAS Modif.'!AB495-'Raw Data - STAIS PANAS Modif.'!AE495-'Raw Data - STAIS PANAS Modif.'!AG495</f>
        <v>4</v>
      </c>
      <c r="L48" s="6">
        <f>'Raw Data - STAIS PANAS Modif.'!N496+'Raw Data - STAIS PANAS Modif.'!P496+'Raw Data - STAIS PANAS Modif.'!R496+'Raw Data - STAIS PANAS Modif.'!V496+'Raw Data - STAIS PANAS Modif.'!W496+'Raw Data - STAIS PANAS Modif.'!Y496+'Raw Data - STAIS PANAS Modif.'!AA496+'Raw Data - STAIS PANAS Modif.'!AC496+'Raw Data - STAIS PANAS Modif.'!AD496+'Raw Data - STAIS PANAS Modif.'!AF496-'Raw Data - STAIS PANAS Modif.'!O496-'Raw Data - STAIS PANAS Modif.'!Q496-'Raw Data - STAIS PANAS Modif.'!S496-'Raw Data - STAIS PANAS Modif.'!T496-'Raw Data - STAIS PANAS Modif.'!U496-'Raw Data - STAIS PANAS Modif.'!X496-'Raw Data - STAIS PANAS Modif.'!Z496-'Raw Data - STAIS PANAS Modif.'!AB496-'Raw Data - STAIS PANAS Modif.'!AE496-'Raw Data - STAIS PANAS Modif.'!AG496</f>
        <v>4</v>
      </c>
      <c r="M48" s="6">
        <f>SUM('Raw Data - STAIS PANAS Modif.'!AH493:AQ493)</f>
        <v>12</v>
      </c>
      <c r="N48" s="6">
        <f>SUM('Raw Data - STAIS PANAS Modif.'!AH494:AQ494)</f>
        <v>13</v>
      </c>
      <c r="O48" s="6">
        <f>AVERAGE('Raw Data - STAIS PANAS Modif.'!AR492:BA492)</f>
        <v>3.5</v>
      </c>
      <c r="P48" s="6">
        <f t="shared" si="6"/>
        <v>0</v>
      </c>
      <c r="Q48" s="6">
        <f t="shared" si="7"/>
        <v>1</v>
      </c>
      <c r="R48" s="6">
        <f t="shared" si="8"/>
        <v>2</v>
      </c>
      <c r="S48" s="6">
        <f t="shared" si="9"/>
        <v>8</v>
      </c>
      <c r="T48" t="str">
        <f>VLOOKUP($A48,'Demographic Data'!$B:$U,11,0)</f>
        <v>English</v>
      </c>
      <c r="U48">
        <f>VLOOKUP($A48,'Demographic Data'!$B:$U,12,0)</f>
        <v>30</v>
      </c>
      <c r="V48" t="str">
        <f>VLOOKUP($A48,'Demographic Data'!$B:$U,13,0)</f>
        <v>Female</v>
      </c>
      <c r="W48" t="str">
        <f>VLOOKUP($A48,'Demographic Data'!$B:$U,14,0)</f>
        <v>White</v>
      </c>
      <c r="X48" t="str">
        <f>VLOOKUP($A48,'Demographic Data'!$B:$U,15,0)</f>
        <v>United Kingdom</v>
      </c>
      <c r="Y48" t="str">
        <f>VLOOKUP($A48,'Demographic Data'!$B:$U,16,0)</f>
        <v>United Kingdom</v>
      </c>
      <c r="Z48" t="str">
        <f>VLOOKUP($A48,'Demographic Data'!$B:$U,17,0)</f>
        <v>United Kingdom</v>
      </c>
    </row>
    <row r="49" spans="1:26" x14ac:dyDescent="0.2">
      <c r="A49" s="12" t="str">
        <f>'Raw Data - STAIS PANAS Modif.'!C502</f>
        <v>61646e7ec3accfb9d8334ad5</v>
      </c>
      <c r="B49" s="5" t="str">
        <f>'Raw Data - STAIS PANAS Modif.'!D502</f>
        <v>TG</v>
      </c>
      <c r="C49" s="5" t="str">
        <f>IF('Raw Data - STAIS PANAS Modif.'!F472=12,"Low start",IF('Raw Data - STAIS PANAS Modif.'!F472=33,"Low end","Low middle"))</f>
        <v>Low middle</v>
      </c>
      <c r="D49" s="5">
        <f>'Raw Data - STAIS PANAS Modif.'!E502</f>
        <v>6</v>
      </c>
      <c r="E49" s="6">
        <f>AVERAGE('Raw Data - STAIS PANAS Modif.'!F502:F511)</f>
        <v>24</v>
      </c>
      <c r="F49" s="6">
        <f>AVERAGE('Raw Data - STAIS PANAS Modif.'!G502:G511)</f>
        <v>36</v>
      </c>
      <c r="G49" s="6">
        <f>IFERROR(AVERAGE('Raw Data - STAIS PANAS Modif.'!H502:H511), "")</f>
        <v>8</v>
      </c>
      <c r="H49" s="6">
        <f>IFERROR(AVERAGE('Raw Data - STAIS PANAS Modif.'!I502:I511), "")</f>
        <v>28</v>
      </c>
      <c r="I49" s="6">
        <f t="shared" si="5"/>
        <v>8</v>
      </c>
      <c r="J49" s="5">
        <f>'Raw Data - STAIS PANAS Modif.'!J502</f>
        <v>0.56000000000000005</v>
      </c>
      <c r="K49" s="6">
        <f>'Raw Data - STAIS PANAS Modif.'!N505+'Raw Data - STAIS PANAS Modif.'!P505+'Raw Data - STAIS PANAS Modif.'!R505+'Raw Data - STAIS PANAS Modif.'!V505+'Raw Data - STAIS PANAS Modif.'!W505+'Raw Data - STAIS PANAS Modif.'!Y505+'Raw Data - STAIS PANAS Modif.'!AA505+'Raw Data - STAIS PANAS Modif.'!AC505+'Raw Data - STAIS PANAS Modif.'!AD505+'Raw Data - STAIS PANAS Modif.'!AF505-'Raw Data - STAIS PANAS Modif.'!O505-'Raw Data - STAIS PANAS Modif.'!Q505-'Raw Data - STAIS PANAS Modif.'!S505-'Raw Data - STAIS PANAS Modif.'!T505-'Raw Data - STAIS PANAS Modif.'!U505-'Raw Data - STAIS PANAS Modif.'!X505-'Raw Data - STAIS PANAS Modif.'!Z505-'Raw Data - STAIS PANAS Modif.'!AB505-'Raw Data - STAIS PANAS Modif.'!AE505-'Raw Data - STAIS PANAS Modif.'!AG505</f>
        <v>16</v>
      </c>
      <c r="L49" s="6">
        <f>'Raw Data - STAIS PANAS Modif.'!N506+'Raw Data - STAIS PANAS Modif.'!P506+'Raw Data - STAIS PANAS Modif.'!R506+'Raw Data - STAIS PANAS Modif.'!V506+'Raw Data - STAIS PANAS Modif.'!W506+'Raw Data - STAIS PANAS Modif.'!Y506+'Raw Data - STAIS PANAS Modif.'!AA506+'Raw Data - STAIS PANAS Modif.'!AC506+'Raw Data - STAIS PANAS Modif.'!AD506+'Raw Data - STAIS PANAS Modif.'!AF506-'Raw Data - STAIS PANAS Modif.'!O506-'Raw Data - STAIS PANAS Modif.'!Q506-'Raw Data - STAIS PANAS Modif.'!S506-'Raw Data - STAIS PANAS Modif.'!T506-'Raw Data - STAIS PANAS Modif.'!U506-'Raw Data - STAIS PANAS Modif.'!X506-'Raw Data - STAIS PANAS Modif.'!Z506-'Raw Data - STAIS PANAS Modif.'!AB506-'Raw Data - STAIS PANAS Modif.'!AE506-'Raw Data - STAIS PANAS Modif.'!AG506</f>
        <v>17</v>
      </c>
      <c r="M49" s="6">
        <f>SUM('Raw Data - STAIS PANAS Modif.'!AH503:AQ503)</f>
        <v>8</v>
      </c>
      <c r="N49" s="6">
        <f>SUM('Raw Data - STAIS PANAS Modif.'!AH504:AQ504)</f>
        <v>8</v>
      </c>
      <c r="O49" s="6">
        <f>AVERAGE('Raw Data - STAIS PANAS Modif.'!AR502:BA502)</f>
        <v>2.5</v>
      </c>
      <c r="P49" s="6">
        <f t="shared" si="6"/>
        <v>1</v>
      </c>
      <c r="Q49" s="6">
        <f t="shared" si="7"/>
        <v>0</v>
      </c>
      <c r="R49" s="6">
        <f t="shared" si="8"/>
        <v>2</v>
      </c>
      <c r="S49" s="6">
        <f t="shared" si="9"/>
        <v>8</v>
      </c>
      <c r="T49" t="str">
        <f>VLOOKUP($A49,'Demographic Data'!$B:$U,11,0)</f>
        <v>English</v>
      </c>
      <c r="U49">
        <f>VLOOKUP($A49,'Demographic Data'!$B:$U,12,0)</f>
        <v>33</v>
      </c>
      <c r="V49" t="str">
        <f>VLOOKUP($A49,'Demographic Data'!$B:$U,13,0)</f>
        <v>Male</v>
      </c>
      <c r="W49" t="str">
        <f>VLOOKUP($A49,'Demographic Data'!$B:$U,14,0)</f>
        <v>White</v>
      </c>
      <c r="X49" t="str">
        <f>VLOOKUP($A49,'Demographic Data'!$B:$U,15,0)</f>
        <v>United Kingdom</v>
      </c>
      <c r="Y49" t="str">
        <f>VLOOKUP($A49,'Demographic Data'!$B:$U,16,0)</f>
        <v>United Kingdom</v>
      </c>
      <c r="Z49" t="str">
        <f>VLOOKUP($A49,'Demographic Data'!$B:$U,17,0)</f>
        <v>United Kingdom</v>
      </c>
    </row>
    <row r="50" spans="1:26" x14ac:dyDescent="0.2">
      <c r="A50" s="12" t="str">
        <f>'Raw Data - STAIS PANAS Modif.'!C522</f>
        <v>62712a5f4a725b715e1b0520</v>
      </c>
      <c r="B50" s="5" t="str">
        <f>'Raw Data - STAIS PANAS Modif.'!D522</f>
        <v>DG</v>
      </c>
      <c r="C50" s="5" t="str">
        <f>IF('Raw Data - STAIS PANAS Modif.'!F482=12,"Low start",IF('Raw Data - STAIS PANAS Modif.'!F482=33,"Low end","Low middle"))</f>
        <v>Low middle</v>
      </c>
      <c r="D50" s="5">
        <f>'Raw Data - STAIS PANAS Modif.'!E522</f>
        <v>3</v>
      </c>
      <c r="E50" s="6">
        <f>AVERAGE('Raw Data - STAIS PANAS Modif.'!F522:F531)</f>
        <v>24</v>
      </c>
      <c r="F50" s="6">
        <f>AVERAGE('Raw Data - STAIS PANAS Modif.'!G522:G531)</f>
        <v>36</v>
      </c>
      <c r="G50" s="6" t="str">
        <f>IFERROR(AVERAGE('Raw Data - STAIS PANAS Modif.'!H522:H531), "")</f>
        <v/>
      </c>
      <c r="H50" s="6">
        <f>IFERROR(AVERAGE('Raw Data - STAIS PANAS Modif.'!I522:I531), "")</f>
        <v>36</v>
      </c>
      <c r="I50" s="6">
        <f t="shared" si="5"/>
        <v>8</v>
      </c>
      <c r="J50" s="5">
        <f>'Raw Data - STAIS PANAS Modif.'!J522</f>
        <v>0.72</v>
      </c>
      <c r="K50" s="6">
        <f>'Raw Data - STAIS PANAS Modif.'!N525+'Raw Data - STAIS PANAS Modif.'!P525+'Raw Data - STAIS PANAS Modif.'!R525+'Raw Data - STAIS PANAS Modif.'!V525+'Raw Data - STAIS PANAS Modif.'!W525+'Raw Data - STAIS PANAS Modif.'!Y525+'Raw Data - STAIS PANAS Modif.'!AA525+'Raw Data - STAIS PANAS Modif.'!AC525+'Raw Data - STAIS PANAS Modif.'!AD525+'Raw Data - STAIS PANAS Modif.'!AF525-'Raw Data - STAIS PANAS Modif.'!O525-'Raw Data - STAIS PANAS Modif.'!Q525-'Raw Data - STAIS PANAS Modif.'!S525-'Raw Data - STAIS PANAS Modif.'!T525-'Raw Data - STAIS PANAS Modif.'!U525-'Raw Data - STAIS PANAS Modif.'!X525-'Raw Data - STAIS PANAS Modif.'!Z525-'Raw Data - STAIS PANAS Modif.'!AB525-'Raw Data - STAIS PANAS Modif.'!AE525-'Raw Data - STAIS PANAS Modif.'!AG525</f>
        <v>7</v>
      </c>
      <c r="L50" s="6">
        <f>'Raw Data - STAIS PANAS Modif.'!N526+'Raw Data - STAIS PANAS Modif.'!P526+'Raw Data - STAIS PANAS Modif.'!R526+'Raw Data - STAIS PANAS Modif.'!V526+'Raw Data - STAIS PANAS Modif.'!W526+'Raw Data - STAIS PANAS Modif.'!Y526+'Raw Data - STAIS PANAS Modif.'!AA526+'Raw Data - STAIS PANAS Modif.'!AC526+'Raw Data - STAIS PANAS Modif.'!AD526+'Raw Data - STAIS PANAS Modif.'!AF526-'Raw Data - STAIS PANAS Modif.'!O526-'Raw Data - STAIS PANAS Modif.'!Q526-'Raw Data - STAIS PANAS Modif.'!S526-'Raw Data - STAIS PANAS Modif.'!T526-'Raw Data - STAIS PANAS Modif.'!U526-'Raw Data - STAIS PANAS Modif.'!X526-'Raw Data - STAIS PANAS Modif.'!Z526-'Raw Data - STAIS PANAS Modif.'!AB526-'Raw Data - STAIS PANAS Modif.'!AE526-'Raw Data - STAIS PANAS Modif.'!AG526</f>
        <v>8</v>
      </c>
      <c r="M50" s="6">
        <f>SUM('Raw Data - STAIS PANAS Modif.'!AH523:AQ523)</f>
        <v>8</v>
      </c>
      <c r="N50" s="6">
        <f>SUM('Raw Data - STAIS PANAS Modif.'!AH524:AQ524)</f>
        <v>10</v>
      </c>
      <c r="O50" s="6">
        <f>AVERAGE('Raw Data - STAIS PANAS Modif.'!AR522:BA522)</f>
        <v>2.9</v>
      </c>
      <c r="P50" s="6">
        <f t="shared" si="6"/>
        <v>1</v>
      </c>
      <c r="Q50" s="6">
        <f t="shared" si="7"/>
        <v>2</v>
      </c>
      <c r="R50" s="6">
        <f t="shared" si="8"/>
        <v>5</v>
      </c>
      <c r="S50" s="6">
        <f t="shared" si="9"/>
        <v>8</v>
      </c>
      <c r="T50" t="str">
        <f>VLOOKUP($A50,'Demographic Data'!$B:$U,11,0)</f>
        <v>English</v>
      </c>
      <c r="U50">
        <f>VLOOKUP($A50,'Demographic Data'!$B:$U,12,0)</f>
        <v>24</v>
      </c>
      <c r="V50" t="str">
        <f>VLOOKUP($A50,'Demographic Data'!$B:$U,13,0)</f>
        <v>Male</v>
      </c>
      <c r="W50" t="str">
        <f>VLOOKUP($A50,'Demographic Data'!$B:$U,14,0)</f>
        <v>White</v>
      </c>
      <c r="X50" t="str">
        <f>VLOOKUP($A50,'Demographic Data'!$B:$U,15,0)</f>
        <v>United Kingdom</v>
      </c>
      <c r="Y50" t="str">
        <f>VLOOKUP($A50,'Demographic Data'!$B:$U,16,0)</f>
        <v>United Kingdom</v>
      </c>
      <c r="Z50" t="str">
        <f>VLOOKUP($A50,'Demographic Data'!$B:$U,17,0)</f>
        <v>United Kingdom</v>
      </c>
    </row>
    <row r="51" spans="1:26" x14ac:dyDescent="0.2">
      <c r="A51" s="12" t="str">
        <f>'Raw Data - STAIS PANAS Modif.'!C532</f>
        <v>6280bf67a185ccdf2af50e2b</v>
      </c>
      <c r="B51" s="5" t="str">
        <f>'Raw Data - STAIS PANAS Modif.'!D532</f>
        <v>TG</v>
      </c>
      <c r="C51" s="5" t="str">
        <f>IF('Raw Data - STAIS PANAS Modif.'!F492=12,"Low start",IF('Raw Data - STAIS PANAS Modif.'!F492=33,"Low end","Low middle"))</f>
        <v>Low middle</v>
      </c>
      <c r="D51" s="5">
        <f>'Raw Data - STAIS PANAS Modif.'!E532</f>
        <v>6</v>
      </c>
      <c r="E51" s="6">
        <f>AVERAGE('Raw Data - STAIS PANAS Modif.'!F532:F541)</f>
        <v>24</v>
      </c>
      <c r="F51" s="6">
        <f>AVERAGE('Raw Data - STAIS PANAS Modif.'!G532:G541)</f>
        <v>36</v>
      </c>
      <c r="G51" s="6">
        <f>IFERROR(AVERAGE('Raw Data - STAIS PANAS Modif.'!H532:H541), "")</f>
        <v>11.3</v>
      </c>
      <c r="H51" s="6">
        <f>IFERROR(AVERAGE('Raw Data - STAIS PANAS Modif.'!I532:I541), "")</f>
        <v>24.7</v>
      </c>
      <c r="I51" s="6">
        <f t="shared" si="5"/>
        <v>8</v>
      </c>
      <c r="J51" s="5">
        <f>'Raw Data - STAIS PANAS Modif.'!J532</f>
        <v>0.49</v>
      </c>
      <c r="K51" s="6">
        <f>'Raw Data - STAIS PANAS Modif.'!N535+'Raw Data - STAIS PANAS Modif.'!P535+'Raw Data - STAIS PANAS Modif.'!R535+'Raw Data - STAIS PANAS Modif.'!V535+'Raw Data - STAIS PANAS Modif.'!W535+'Raw Data - STAIS PANAS Modif.'!Y535+'Raw Data - STAIS PANAS Modif.'!AA535+'Raw Data - STAIS PANAS Modif.'!AC535+'Raw Data - STAIS PANAS Modif.'!AD535+'Raw Data - STAIS PANAS Modif.'!AF535-'Raw Data - STAIS PANAS Modif.'!O535-'Raw Data - STAIS PANAS Modif.'!Q535-'Raw Data - STAIS PANAS Modif.'!S535-'Raw Data - STAIS PANAS Modif.'!T535-'Raw Data - STAIS PANAS Modif.'!U535-'Raw Data - STAIS PANAS Modif.'!X535-'Raw Data - STAIS PANAS Modif.'!Z535-'Raw Data - STAIS PANAS Modif.'!AB535-'Raw Data - STAIS PANAS Modif.'!AE535-'Raw Data - STAIS PANAS Modif.'!AG535</f>
        <v>33</v>
      </c>
      <c r="L51" s="6">
        <f>'Raw Data - STAIS PANAS Modif.'!N536+'Raw Data - STAIS PANAS Modif.'!P536+'Raw Data - STAIS PANAS Modif.'!R536+'Raw Data - STAIS PANAS Modif.'!V536+'Raw Data - STAIS PANAS Modif.'!W536+'Raw Data - STAIS PANAS Modif.'!Y536+'Raw Data - STAIS PANAS Modif.'!AA536+'Raw Data - STAIS PANAS Modif.'!AC536+'Raw Data - STAIS PANAS Modif.'!AD536+'Raw Data - STAIS PANAS Modif.'!AF536-'Raw Data - STAIS PANAS Modif.'!O536-'Raw Data - STAIS PANAS Modif.'!Q536-'Raw Data - STAIS PANAS Modif.'!S536-'Raw Data - STAIS PANAS Modif.'!T536-'Raw Data - STAIS PANAS Modif.'!U536-'Raw Data - STAIS PANAS Modif.'!X536-'Raw Data - STAIS PANAS Modif.'!Z536-'Raw Data - STAIS PANAS Modif.'!AB536-'Raw Data - STAIS PANAS Modif.'!AE536-'Raw Data - STAIS PANAS Modif.'!AG536</f>
        <v>34</v>
      </c>
      <c r="M51" s="6">
        <f>SUM('Raw Data - STAIS PANAS Modif.'!AH533:AQ533)</f>
        <v>7</v>
      </c>
      <c r="N51" s="6">
        <f>SUM('Raw Data - STAIS PANAS Modif.'!AH534:AQ534)</f>
        <v>5</v>
      </c>
      <c r="O51" s="6">
        <f>AVERAGE('Raw Data - STAIS PANAS Modif.'!AR532:BA532)</f>
        <v>3.8</v>
      </c>
      <c r="P51" s="6">
        <f t="shared" si="6"/>
        <v>1</v>
      </c>
      <c r="Q51" s="6">
        <f t="shared" si="7"/>
        <v>-2</v>
      </c>
      <c r="R51" s="6">
        <f t="shared" si="8"/>
        <v>2</v>
      </c>
      <c r="S51" s="6">
        <f t="shared" si="9"/>
        <v>8</v>
      </c>
      <c r="T51" t="str">
        <f>VLOOKUP($A51,'Demographic Data'!$B:$U,11,0)</f>
        <v>Armenian, English, Hindi</v>
      </c>
      <c r="U51">
        <f>VLOOKUP($A51,'Demographic Data'!$B:$U,12,0)</f>
        <v>35</v>
      </c>
      <c r="V51" t="str">
        <f>VLOOKUP($A51,'Demographic Data'!$B:$U,13,0)</f>
        <v>Female</v>
      </c>
      <c r="W51" t="str">
        <f>VLOOKUP($A51,'Demographic Data'!$B:$U,14,0)</f>
        <v>Asian</v>
      </c>
      <c r="X51" t="str">
        <f>VLOOKUP($A51,'Demographic Data'!$B:$U,15,0)</f>
        <v>United Kingdom</v>
      </c>
      <c r="Y51" t="str">
        <f>VLOOKUP($A51,'Demographic Data'!$B:$U,16,0)</f>
        <v>United Kingdom</v>
      </c>
      <c r="Z51" t="str">
        <f>VLOOKUP($A51,'Demographic Data'!$B:$U,17,0)</f>
        <v>United Kingdom</v>
      </c>
    </row>
    <row r="52" spans="1:26" x14ac:dyDescent="0.2">
      <c r="A52" s="12" t="str">
        <f>'Raw Data - STAIS PANAS Modif.'!C542</f>
        <v>628781515f29a0394e23b15b</v>
      </c>
      <c r="B52" s="5" t="str">
        <f>'Raw Data - STAIS PANAS Modif.'!D542</f>
        <v>DG</v>
      </c>
      <c r="C52" s="5" t="str">
        <f>IF('Raw Data - STAIS PANAS Modif.'!F502=12,"Low start",IF('Raw Data - STAIS PANAS Modif.'!F502=33,"Low end","Low middle"))</f>
        <v>Low start</v>
      </c>
      <c r="D52" s="5">
        <f>'Raw Data - STAIS PANAS Modif.'!E542</f>
        <v>6</v>
      </c>
      <c r="E52" s="6">
        <f>AVERAGE('Raw Data - STAIS PANAS Modif.'!F542:F551)</f>
        <v>24</v>
      </c>
      <c r="F52" s="6">
        <f>AVERAGE('Raw Data - STAIS PANAS Modif.'!G542:G551)</f>
        <v>36</v>
      </c>
      <c r="G52" s="6" t="str">
        <f>IFERROR(AVERAGE('Raw Data - STAIS PANAS Modif.'!H542:H551), "")</f>
        <v/>
      </c>
      <c r="H52" s="6">
        <f>IFERROR(AVERAGE('Raw Data - STAIS PANAS Modif.'!I542:I551), "")</f>
        <v>36</v>
      </c>
      <c r="I52" s="6">
        <f t="shared" si="5"/>
        <v>8</v>
      </c>
      <c r="J52" s="5">
        <f>'Raw Data - STAIS PANAS Modif.'!J542</f>
        <v>0.72</v>
      </c>
      <c r="K52" s="6">
        <f>'Raw Data - STAIS PANAS Modif.'!N545+'Raw Data - STAIS PANAS Modif.'!P545+'Raw Data - STAIS PANAS Modif.'!R545+'Raw Data - STAIS PANAS Modif.'!V545+'Raw Data - STAIS PANAS Modif.'!W545+'Raw Data - STAIS PANAS Modif.'!Y545+'Raw Data - STAIS PANAS Modif.'!AA545+'Raw Data - STAIS PANAS Modif.'!AC545+'Raw Data - STAIS PANAS Modif.'!AD545+'Raw Data - STAIS PANAS Modif.'!AF545-'Raw Data - STAIS PANAS Modif.'!O545-'Raw Data - STAIS PANAS Modif.'!Q545-'Raw Data - STAIS PANAS Modif.'!S545-'Raw Data - STAIS PANAS Modif.'!T545-'Raw Data - STAIS PANAS Modif.'!U545-'Raw Data - STAIS PANAS Modif.'!X545-'Raw Data - STAIS PANAS Modif.'!Z545-'Raw Data - STAIS PANAS Modif.'!AB545-'Raw Data - STAIS PANAS Modif.'!AE545-'Raw Data - STAIS PANAS Modif.'!AG545</f>
        <v>32</v>
      </c>
      <c r="L52" s="6">
        <f>'Raw Data - STAIS PANAS Modif.'!N546+'Raw Data - STAIS PANAS Modif.'!P546+'Raw Data - STAIS PANAS Modif.'!R546+'Raw Data - STAIS PANAS Modif.'!V546+'Raw Data - STAIS PANAS Modif.'!W546+'Raw Data - STAIS PANAS Modif.'!Y546+'Raw Data - STAIS PANAS Modif.'!AA546+'Raw Data - STAIS PANAS Modif.'!AC546+'Raw Data - STAIS PANAS Modif.'!AD546+'Raw Data - STAIS PANAS Modif.'!AF546-'Raw Data - STAIS PANAS Modif.'!O546-'Raw Data - STAIS PANAS Modif.'!Q546-'Raw Data - STAIS PANAS Modif.'!S546-'Raw Data - STAIS PANAS Modif.'!T546-'Raw Data - STAIS PANAS Modif.'!U546-'Raw Data - STAIS PANAS Modif.'!X546-'Raw Data - STAIS PANAS Modif.'!Z546-'Raw Data - STAIS PANAS Modif.'!AB546-'Raw Data - STAIS PANAS Modif.'!AE546-'Raw Data - STAIS PANAS Modif.'!AG546</f>
        <v>33</v>
      </c>
      <c r="M52" s="6">
        <f>SUM('Raw Data - STAIS PANAS Modif.'!AH543:AQ543)</f>
        <v>4</v>
      </c>
      <c r="N52" s="6">
        <f>SUM('Raw Data - STAIS PANAS Modif.'!AH544:AQ544)</f>
        <v>4</v>
      </c>
      <c r="O52" s="6">
        <f>AVERAGE('Raw Data - STAIS PANAS Modif.'!AR542:BA542)</f>
        <v>1.8</v>
      </c>
      <c r="P52" s="6">
        <f t="shared" si="6"/>
        <v>1</v>
      </c>
      <c r="Q52" s="6">
        <f t="shared" si="7"/>
        <v>0</v>
      </c>
      <c r="R52" s="6">
        <f t="shared" si="8"/>
        <v>2</v>
      </c>
      <c r="S52" s="6">
        <f t="shared" si="9"/>
        <v>8</v>
      </c>
      <c r="T52" t="str">
        <f>VLOOKUP($A52,'Demographic Data'!$B:$U,11,0)</f>
        <v>English</v>
      </c>
      <c r="U52">
        <f>VLOOKUP($A52,'Demographic Data'!$B:$U,12,0)</f>
        <v>33</v>
      </c>
      <c r="V52" t="str">
        <f>VLOOKUP($A52,'Demographic Data'!$B:$U,13,0)</f>
        <v>Male</v>
      </c>
      <c r="W52" t="str">
        <f>VLOOKUP($A52,'Demographic Data'!$B:$U,14,0)</f>
        <v>White</v>
      </c>
      <c r="X52" t="str">
        <f>VLOOKUP($A52,'Demographic Data'!$B:$U,15,0)</f>
        <v>United Kingdom</v>
      </c>
      <c r="Y52" t="str">
        <f>VLOOKUP($A52,'Demographic Data'!$B:$U,16,0)</f>
        <v>United Kingdom</v>
      </c>
      <c r="Z52" t="str">
        <f>VLOOKUP($A52,'Demographic Data'!$B:$U,17,0)</f>
        <v>United Kingdom</v>
      </c>
    </row>
    <row r="53" spans="1:26" x14ac:dyDescent="0.2">
      <c r="A53" s="12" t="str">
        <f>'Raw Data - STAIS PANAS Modif.'!C552</f>
        <v>628f86a4d49833cf00ff2606</v>
      </c>
      <c r="B53" s="5" t="str">
        <f>'Raw Data - STAIS PANAS Modif.'!D552</f>
        <v>TG</v>
      </c>
      <c r="C53" s="5" t="str">
        <f>IF('Raw Data - STAIS PANAS Modif.'!F512=12,"Low start",IF('Raw Data - STAIS PANAS Modif.'!F512=33,"Low end","Low middle"))</f>
        <v>Low start</v>
      </c>
      <c r="D53" s="5">
        <f>'Raw Data - STAIS PANAS Modif.'!E552</f>
        <v>6</v>
      </c>
      <c r="E53" s="6">
        <f>AVERAGE('Raw Data - STAIS PANAS Modif.'!F552:F561)</f>
        <v>24</v>
      </c>
      <c r="F53" s="6">
        <f>AVERAGE('Raw Data - STAIS PANAS Modif.'!G552:G561)</f>
        <v>36</v>
      </c>
      <c r="G53" s="6">
        <f>IFERROR(AVERAGE('Raw Data - STAIS PANAS Modif.'!H552:H561), "")</f>
        <v>9.6999999999999993</v>
      </c>
      <c r="H53" s="6">
        <f>IFERROR(AVERAGE('Raw Data - STAIS PANAS Modif.'!I552:I561), "")</f>
        <v>26.3</v>
      </c>
      <c r="I53" s="6">
        <f t="shared" si="5"/>
        <v>8</v>
      </c>
      <c r="J53" s="5">
        <f>'Raw Data - STAIS PANAS Modif.'!J552</f>
        <v>0.53</v>
      </c>
      <c r="K53" s="6">
        <f>'Raw Data - STAIS PANAS Modif.'!N555+'Raw Data - STAIS PANAS Modif.'!P555+'Raw Data - STAIS PANAS Modif.'!R555+'Raw Data - STAIS PANAS Modif.'!V555+'Raw Data - STAIS PANAS Modif.'!W555+'Raw Data - STAIS PANAS Modif.'!Y555+'Raw Data - STAIS PANAS Modif.'!AA555+'Raw Data - STAIS PANAS Modif.'!AC555+'Raw Data - STAIS PANAS Modif.'!AD555+'Raw Data - STAIS PANAS Modif.'!AF555-'Raw Data - STAIS PANAS Modif.'!O555-'Raw Data - STAIS PANAS Modif.'!Q555-'Raw Data - STAIS PANAS Modif.'!S555-'Raw Data - STAIS PANAS Modif.'!T555-'Raw Data - STAIS PANAS Modif.'!U555-'Raw Data - STAIS PANAS Modif.'!X555-'Raw Data - STAIS PANAS Modif.'!Z555-'Raw Data - STAIS PANAS Modif.'!AB555-'Raw Data - STAIS PANAS Modif.'!AE555-'Raw Data - STAIS PANAS Modif.'!AG555</f>
        <v>40</v>
      </c>
      <c r="L53" s="6">
        <f>'Raw Data - STAIS PANAS Modif.'!N556+'Raw Data - STAIS PANAS Modif.'!P556+'Raw Data - STAIS PANAS Modif.'!R556+'Raw Data - STAIS PANAS Modif.'!V556+'Raw Data - STAIS PANAS Modif.'!W556+'Raw Data - STAIS PANAS Modif.'!Y556+'Raw Data - STAIS PANAS Modif.'!AA556+'Raw Data - STAIS PANAS Modif.'!AC556+'Raw Data - STAIS PANAS Modif.'!AD556+'Raw Data - STAIS PANAS Modif.'!AF556-'Raw Data - STAIS PANAS Modif.'!O556-'Raw Data - STAIS PANAS Modif.'!Q556-'Raw Data - STAIS PANAS Modif.'!S556-'Raw Data - STAIS PANAS Modif.'!T556-'Raw Data - STAIS PANAS Modif.'!U556-'Raw Data - STAIS PANAS Modif.'!X556-'Raw Data - STAIS PANAS Modif.'!Z556-'Raw Data - STAIS PANAS Modif.'!AB556-'Raw Data - STAIS PANAS Modif.'!AE556-'Raw Data - STAIS PANAS Modif.'!AG556</f>
        <v>40</v>
      </c>
      <c r="M53" s="6">
        <f>SUM('Raw Data - STAIS PANAS Modif.'!AH553:AQ553)</f>
        <v>4</v>
      </c>
      <c r="N53" s="6">
        <f>SUM('Raw Data - STAIS PANAS Modif.'!AH554:AQ554)</f>
        <v>4</v>
      </c>
      <c r="O53" s="6">
        <f>AVERAGE('Raw Data - STAIS PANAS Modif.'!AR552:BA552)</f>
        <v>4.5</v>
      </c>
      <c r="P53" s="6">
        <f t="shared" si="6"/>
        <v>0</v>
      </c>
      <c r="Q53" s="6">
        <f t="shared" si="7"/>
        <v>0</v>
      </c>
      <c r="R53" s="6">
        <f t="shared" si="8"/>
        <v>2</v>
      </c>
      <c r="S53" s="6">
        <f t="shared" si="9"/>
        <v>8</v>
      </c>
      <c r="T53" t="str">
        <f>VLOOKUP($A53,'Demographic Data'!$B:$U,11,0)</f>
        <v>English</v>
      </c>
      <c r="U53">
        <f>VLOOKUP($A53,'Demographic Data'!$B:$U,12,0)</f>
        <v>28</v>
      </c>
      <c r="V53" t="str">
        <f>VLOOKUP($A53,'Demographic Data'!$B:$U,13,0)</f>
        <v>Male</v>
      </c>
      <c r="W53" t="str">
        <f>VLOOKUP($A53,'Demographic Data'!$B:$U,14,0)</f>
        <v>White</v>
      </c>
      <c r="X53" t="str">
        <f>VLOOKUP($A53,'Demographic Data'!$B:$U,15,0)</f>
        <v>United Kingdom</v>
      </c>
      <c r="Y53" t="str">
        <f>VLOOKUP($A53,'Demographic Data'!$B:$U,16,0)</f>
        <v>United Kingdom</v>
      </c>
      <c r="Z53" t="str">
        <f>VLOOKUP($A53,'Demographic Data'!$B:$U,17,0)</f>
        <v>United Kingdom</v>
      </c>
    </row>
    <row r="54" spans="1:26" x14ac:dyDescent="0.2">
      <c r="A54" s="12" t="str">
        <f>'Raw Data - STAIS PANAS Modif.'!C562</f>
        <v>62a1979157e5b6c9a24af760</v>
      </c>
      <c r="B54" s="5" t="str">
        <f>'Raw Data - STAIS PANAS Modif.'!D562</f>
        <v>TG</v>
      </c>
      <c r="C54" s="5" t="str">
        <f>IF('Raw Data - STAIS PANAS Modif.'!F522=12,"Low start",IF('Raw Data - STAIS PANAS Modif.'!F522=33,"Low end","Low middle"))</f>
        <v>Low start</v>
      </c>
      <c r="D54" s="5">
        <f>'Raw Data - STAIS PANAS Modif.'!E562</f>
        <v>2</v>
      </c>
      <c r="E54" s="6">
        <f>AVERAGE('Raw Data - STAIS PANAS Modif.'!F562:F571)</f>
        <v>24</v>
      </c>
      <c r="F54" s="6">
        <f>AVERAGE('Raw Data - STAIS PANAS Modif.'!G562:G571)</f>
        <v>36</v>
      </c>
      <c r="G54" s="6">
        <f>IFERROR(AVERAGE('Raw Data - STAIS PANAS Modif.'!H562:H571), "")</f>
        <v>14.8</v>
      </c>
      <c r="H54" s="6">
        <f>IFERROR(AVERAGE('Raw Data - STAIS PANAS Modif.'!I562:I571), "")</f>
        <v>21.2</v>
      </c>
      <c r="I54" s="6">
        <f t="shared" si="5"/>
        <v>8</v>
      </c>
      <c r="J54" s="5">
        <f>'Raw Data - STAIS PANAS Modif.'!J562</f>
        <v>0.42</v>
      </c>
      <c r="K54" s="6">
        <f>'Raw Data - STAIS PANAS Modif.'!N565+'Raw Data - STAIS PANAS Modif.'!P565+'Raw Data - STAIS PANAS Modif.'!R565+'Raw Data - STAIS PANAS Modif.'!V565+'Raw Data - STAIS PANAS Modif.'!W565+'Raw Data - STAIS PANAS Modif.'!Y565+'Raw Data - STAIS PANAS Modif.'!AA565+'Raw Data - STAIS PANAS Modif.'!AC565+'Raw Data - STAIS PANAS Modif.'!AD565+'Raw Data - STAIS PANAS Modif.'!AF565-'Raw Data - STAIS PANAS Modif.'!O565-'Raw Data - STAIS PANAS Modif.'!Q565-'Raw Data - STAIS PANAS Modif.'!S565-'Raw Data - STAIS PANAS Modif.'!T565-'Raw Data - STAIS PANAS Modif.'!U565-'Raw Data - STAIS PANAS Modif.'!X565-'Raw Data - STAIS PANAS Modif.'!Z565-'Raw Data - STAIS PANAS Modif.'!AB565-'Raw Data - STAIS PANAS Modif.'!AE565-'Raw Data - STAIS PANAS Modif.'!AG565</f>
        <v>21</v>
      </c>
      <c r="L54" s="6">
        <f>'Raw Data - STAIS PANAS Modif.'!N566+'Raw Data - STAIS PANAS Modif.'!P566+'Raw Data - STAIS PANAS Modif.'!R566+'Raw Data - STAIS PANAS Modif.'!V566+'Raw Data - STAIS PANAS Modif.'!W566+'Raw Data - STAIS PANAS Modif.'!Y566+'Raw Data - STAIS PANAS Modif.'!AA566+'Raw Data - STAIS PANAS Modif.'!AC566+'Raw Data - STAIS PANAS Modif.'!AD566+'Raw Data - STAIS PANAS Modif.'!AF566-'Raw Data - STAIS PANAS Modif.'!O566-'Raw Data - STAIS PANAS Modif.'!Q566-'Raw Data - STAIS PANAS Modif.'!S566-'Raw Data - STAIS PANAS Modif.'!T566-'Raw Data - STAIS PANAS Modif.'!U566-'Raw Data - STAIS PANAS Modif.'!X566-'Raw Data - STAIS PANAS Modif.'!Z566-'Raw Data - STAIS PANAS Modif.'!AB566-'Raw Data - STAIS PANAS Modif.'!AE566-'Raw Data - STAIS PANAS Modif.'!AG566</f>
        <v>18</v>
      </c>
      <c r="M54" s="6">
        <f>SUM('Raw Data - STAIS PANAS Modif.'!AH563:AQ563)</f>
        <v>4</v>
      </c>
      <c r="N54" s="6">
        <f>SUM('Raw Data - STAIS PANAS Modif.'!AH564:AQ564)</f>
        <v>5</v>
      </c>
      <c r="O54" s="6">
        <f>AVERAGE('Raw Data - STAIS PANAS Modif.'!AR562:BA562)</f>
        <v>3.9</v>
      </c>
      <c r="P54" s="6">
        <f t="shared" si="6"/>
        <v>-3</v>
      </c>
      <c r="Q54" s="6">
        <f t="shared" si="7"/>
        <v>1</v>
      </c>
      <c r="R54" s="6">
        <f t="shared" si="8"/>
        <v>6</v>
      </c>
      <c r="S54" s="6">
        <f t="shared" si="9"/>
        <v>8</v>
      </c>
      <c r="T54" t="str">
        <f>VLOOKUP($A54,'Demographic Data'!$B:$U,11,0)</f>
        <v>English</v>
      </c>
      <c r="U54">
        <f>VLOOKUP($A54,'Demographic Data'!$B:$U,12,0)</f>
        <v>29</v>
      </c>
      <c r="V54" t="str">
        <f>VLOOKUP($A54,'Demographic Data'!$B:$U,13,0)</f>
        <v>Female</v>
      </c>
      <c r="W54" t="str">
        <f>VLOOKUP($A54,'Demographic Data'!$B:$U,14,0)</f>
        <v>White</v>
      </c>
      <c r="X54" t="str">
        <f>VLOOKUP($A54,'Demographic Data'!$B:$U,15,0)</f>
        <v>United Kingdom</v>
      </c>
      <c r="Y54" t="str">
        <f>VLOOKUP($A54,'Demographic Data'!$B:$U,16,0)</f>
        <v>United Kingdom</v>
      </c>
      <c r="Z54" t="str">
        <f>VLOOKUP($A54,'Demographic Data'!$B:$U,17,0)</f>
        <v>United Kingdom</v>
      </c>
    </row>
    <row r="55" spans="1:26" x14ac:dyDescent="0.2">
      <c r="A55" s="12" t="str">
        <f>'Raw Data - STAIS PANAS Modif.'!C572</f>
        <v>62a3b97d41ae082b602e815b</v>
      </c>
      <c r="B55" s="5" t="str">
        <f>'Raw Data - STAIS PANAS Modif.'!D572</f>
        <v>DG</v>
      </c>
      <c r="C55" s="5" t="str">
        <f>IF('Raw Data - STAIS PANAS Modif.'!F532=12,"Low start",IF('Raw Data - STAIS PANAS Modif.'!F532=33,"Low end","Low middle"))</f>
        <v>Low start</v>
      </c>
      <c r="D55" s="5">
        <f>'Raw Data - STAIS PANAS Modif.'!E572</f>
        <v>6</v>
      </c>
      <c r="E55" s="6">
        <f>AVERAGE('Raw Data - STAIS PANAS Modif.'!F572:F581)</f>
        <v>24</v>
      </c>
      <c r="F55" s="6">
        <f>AVERAGE('Raw Data - STAIS PANAS Modif.'!G572:G581)</f>
        <v>36</v>
      </c>
      <c r="G55" s="6" t="str">
        <f>IFERROR(AVERAGE('Raw Data - STAIS PANAS Modif.'!H572:H581), "")</f>
        <v/>
      </c>
      <c r="H55" s="6">
        <f>IFERROR(AVERAGE('Raw Data - STAIS PANAS Modif.'!I572:I581), "")</f>
        <v>36</v>
      </c>
      <c r="I55" s="6">
        <f t="shared" si="5"/>
        <v>8</v>
      </c>
      <c r="J55" s="5">
        <f>'Raw Data - STAIS PANAS Modif.'!J572</f>
        <v>0.72</v>
      </c>
      <c r="K55" s="6">
        <f>'Raw Data - STAIS PANAS Modif.'!N575+'Raw Data - STAIS PANAS Modif.'!P575+'Raw Data - STAIS PANAS Modif.'!R575+'Raw Data - STAIS PANAS Modif.'!V575+'Raw Data - STAIS PANAS Modif.'!W575+'Raw Data - STAIS PANAS Modif.'!Y575+'Raw Data - STAIS PANAS Modif.'!AA575+'Raw Data - STAIS PANAS Modif.'!AC575+'Raw Data - STAIS PANAS Modif.'!AD575+'Raw Data - STAIS PANAS Modif.'!AF575-'Raw Data - STAIS PANAS Modif.'!O575-'Raw Data - STAIS PANAS Modif.'!Q575-'Raw Data - STAIS PANAS Modif.'!S575-'Raw Data - STAIS PANAS Modif.'!T575-'Raw Data - STAIS PANAS Modif.'!U575-'Raw Data - STAIS PANAS Modif.'!X575-'Raw Data - STAIS PANAS Modif.'!Z575-'Raw Data - STAIS PANAS Modif.'!AB575-'Raw Data - STAIS PANAS Modif.'!AE575-'Raw Data - STAIS PANAS Modif.'!AG575</f>
        <v>10</v>
      </c>
      <c r="L55" s="6">
        <f>'Raw Data - STAIS PANAS Modif.'!N576+'Raw Data - STAIS PANAS Modif.'!P576+'Raw Data - STAIS PANAS Modif.'!R576+'Raw Data - STAIS PANAS Modif.'!V576+'Raw Data - STAIS PANAS Modif.'!W576+'Raw Data - STAIS PANAS Modif.'!Y576+'Raw Data - STAIS PANAS Modif.'!AA576+'Raw Data - STAIS PANAS Modif.'!AC576+'Raw Data - STAIS PANAS Modif.'!AD576+'Raw Data - STAIS PANAS Modif.'!AF576-'Raw Data - STAIS PANAS Modif.'!O576-'Raw Data - STAIS PANAS Modif.'!Q576-'Raw Data - STAIS PANAS Modif.'!S576-'Raw Data - STAIS PANAS Modif.'!T576-'Raw Data - STAIS PANAS Modif.'!U576-'Raw Data - STAIS PANAS Modif.'!X576-'Raw Data - STAIS PANAS Modif.'!Z576-'Raw Data - STAIS PANAS Modif.'!AB576-'Raw Data - STAIS PANAS Modif.'!AE576-'Raw Data - STAIS PANAS Modif.'!AG576</f>
        <v>11</v>
      </c>
      <c r="M55" s="6">
        <f>SUM('Raw Data - STAIS PANAS Modif.'!AH573:AQ573)</f>
        <v>12</v>
      </c>
      <c r="N55" s="6">
        <f>SUM('Raw Data - STAIS PANAS Modif.'!AH574:AQ574)</f>
        <v>11</v>
      </c>
      <c r="O55" s="6">
        <f>AVERAGE('Raw Data - STAIS PANAS Modif.'!AR572:BA572)</f>
        <v>3.2</v>
      </c>
      <c r="P55" s="6">
        <f t="shared" si="6"/>
        <v>1</v>
      </c>
      <c r="Q55" s="6">
        <f t="shared" si="7"/>
        <v>-1</v>
      </c>
      <c r="R55" s="6">
        <f t="shared" si="8"/>
        <v>2</v>
      </c>
      <c r="S55" s="6">
        <f t="shared" si="9"/>
        <v>8</v>
      </c>
      <c r="T55" t="str">
        <f>VLOOKUP($A55,'Demographic Data'!$B:$U,11,0)</f>
        <v>English</v>
      </c>
      <c r="U55">
        <f>VLOOKUP($A55,'Demographic Data'!$B:$U,12,0)</f>
        <v>33</v>
      </c>
      <c r="V55" t="str">
        <f>VLOOKUP($A55,'Demographic Data'!$B:$U,13,0)</f>
        <v>Male</v>
      </c>
      <c r="W55" t="str">
        <f>VLOOKUP($A55,'Demographic Data'!$B:$U,14,0)</f>
        <v>White</v>
      </c>
      <c r="X55" t="str">
        <f>VLOOKUP($A55,'Demographic Data'!$B:$U,15,0)</f>
        <v>United Kingdom</v>
      </c>
      <c r="Y55" t="str">
        <f>VLOOKUP($A55,'Demographic Data'!$B:$U,16,0)</f>
        <v>United Kingdom</v>
      </c>
      <c r="Z55" t="str">
        <f>VLOOKUP($A55,'Demographic Data'!$B:$U,17,0)</f>
        <v>United Kingdom</v>
      </c>
    </row>
    <row r="56" spans="1:26" x14ac:dyDescent="0.2">
      <c r="A56" s="12" t="str">
        <f>'Raw Data - STAIS PANAS Modif.'!C582</f>
        <v>62aa2682f51cfe120de80988</v>
      </c>
      <c r="B56" s="5" t="str">
        <f>'Raw Data - STAIS PANAS Modif.'!D582</f>
        <v>TG</v>
      </c>
      <c r="C56" s="5" t="str">
        <f>IF('Raw Data - STAIS PANAS Modif.'!F542=12,"Low start",IF('Raw Data - STAIS PANAS Modif.'!F542=33,"Low end","Low middle"))</f>
        <v>Low end</v>
      </c>
      <c r="D56" s="5">
        <f>'Raw Data - STAIS PANAS Modif.'!E582</f>
        <v>4</v>
      </c>
      <c r="E56" s="6">
        <f>AVERAGE('Raw Data - STAIS PANAS Modif.'!F582:F591)</f>
        <v>24</v>
      </c>
      <c r="F56" s="6">
        <f>AVERAGE('Raw Data - STAIS PANAS Modif.'!G582:G591)</f>
        <v>36</v>
      </c>
      <c r="G56" s="6">
        <f>IFERROR(AVERAGE('Raw Data - STAIS PANAS Modif.'!H582:H591), "")</f>
        <v>4.3</v>
      </c>
      <c r="H56" s="6">
        <f>IFERROR(AVERAGE('Raw Data - STAIS PANAS Modif.'!I582:I591), "")</f>
        <v>31.7</v>
      </c>
      <c r="I56" s="6">
        <f t="shared" si="5"/>
        <v>8</v>
      </c>
      <c r="J56" s="5">
        <f>'Raw Data - STAIS PANAS Modif.'!J582</f>
        <v>0.63</v>
      </c>
      <c r="K56" s="6">
        <f>'Raw Data - STAIS PANAS Modif.'!N585+'Raw Data - STAIS PANAS Modif.'!P585+'Raw Data - STAIS PANAS Modif.'!R585+'Raw Data - STAIS PANAS Modif.'!V585+'Raw Data - STAIS PANAS Modif.'!W585+'Raw Data - STAIS PANAS Modif.'!Y585+'Raw Data - STAIS PANAS Modif.'!AA585+'Raw Data - STAIS PANAS Modif.'!AC585+'Raw Data - STAIS PANAS Modif.'!AD585+'Raw Data - STAIS PANAS Modif.'!AF585-'Raw Data - STAIS PANAS Modif.'!O585-'Raw Data - STAIS PANAS Modif.'!Q585-'Raw Data - STAIS PANAS Modif.'!S585-'Raw Data - STAIS PANAS Modif.'!T585-'Raw Data - STAIS PANAS Modif.'!U585-'Raw Data - STAIS PANAS Modif.'!X585-'Raw Data - STAIS PANAS Modif.'!Z585-'Raw Data - STAIS PANAS Modif.'!AB585-'Raw Data - STAIS PANAS Modif.'!AE585-'Raw Data - STAIS PANAS Modif.'!AG585</f>
        <v>8</v>
      </c>
      <c r="L56" s="6">
        <f>'Raw Data - STAIS PANAS Modif.'!N586+'Raw Data - STAIS PANAS Modif.'!P586+'Raw Data - STAIS PANAS Modif.'!R586+'Raw Data - STAIS PANAS Modif.'!V586+'Raw Data - STAIS PANAS Modif.'!W586+'Raw Data - STAIS PANAS Modif.'!Y586+'Raw Data - STAIS PANAS Modif.'!AA586+'Raw Data - STAIS PANAS Modif.'!AC586+'Raw Data - STAIS PANAS Modif.'!AD586+'Raw Data - STAIS PANAS Modif.'!AF586-'Raw Data - STAIS PANAS Modif.'!O586-'Raw Data - STAIS PANAS Modif.'!Q586-'Raw Data - STAIS PANAS Modif.'!S586-'Raw Data - STAIS PANAS Modif.'!T586-'Raw Data - STAIS PANAS Modif.'!U586-'Raw Data - STAIS PANAS Modif.'!X586-'Raw Data - STAIS PANAS Modif.'!Z586-'Raw Data - STAIS PANAS Modif.'!AB586-'Raw Data - STAIS PANAS Modif.'!AE586-'Raw Data - STAIS PANAS Modif.'!AG586</f>
        <v>10</v>
      </c>
      <c r="M56" s="6">
        <f>SUM('Raw Data - STAIS PANAS Modif.'!AH583:AQ583)</f>
        <v>6</v>
      </c>
      <c r="N56" s="6">
        <f>SUM('Raw Data - STAIS PANAS Modif.'!AH584:AQ584)</f>
        <v>7</v>
      </c>
      <c r="O56" s="6">
        <f>AVERAGE('Raw Data - STAIS PANAS Modif.'!AR582:BA582)</f>
        <v>1.7</v>
      </c>
      <c r="P56" s="6">
        <f t="shared" si="6"/>
        <v>2</v>
      </c>
      <c r="Q56" s="6">
        <f t="shared" si="7"/>
        <v>1</v>
      </c>
      <c r="R56" s="6">
        <f t="shared" si="8"/>
        <v>4</v>
      </c>
      <c r="S56" s="6">
        <f t="shared" si="9"/>
        <v>8</v>
      </c>
      <c r="T56" t="str">
        <f>VLOOKUP($A56,'Demographic Data'!$B:$U,11,0)</f>
        <v>English</v>
      </c>
      <c r="U56">
        <f>VLOOKUP($A56,'Demographic Data'!$B:$U,12,0)</f>
        <v>27</v>
      </c>
      <c r="V56" t="str">
        <f>VLOOKUP($A56,'Demographic Data'!$B:$U,13,0)</f>
        <v>Male</v>
      </c>
      <c r="W56" t="str">
        <f>VLOOKUP($A56,'Demographic Data'!$B:$U,14,0)</f>
        <v>White</v>
      </c>
      <c r="X56" t="str">
        <f>VLOOKUP($A56,'Demographic Data'!$B:$U,15,0)</f>
        <v>United Kingdom</v>
      </c>
      <c r="Y56" t="str">
        <f>VLOOKUP($A56,'Demographic Data'!$B:$U,16,0)</f>
        <v>United Kingdom</v>
      </c>
      <c r="Z56" t="str">
        <f>VLOOKUP($A56,'Demographic Data'!$B:$U,17,0)</f>
        <v>United Kingdom</v>
      </c>
    </row>
    <row r="57" spans="1:26" x14ac:dyDescent="0.2">
      <c r="A57" s="12" t="str">
        <f>'Raw Data - STAIS PANAS Modif.'!C592</f>
        <v>62b44b9958864d679bdb2c20</v>
      </c>
      <c r="B57" s="5" t="str">
        <f>'Raw Data - STAIS PANAS Modif.'!D592</f>
        <v>DG</v>
      </c>
      <c r="C57" s="5" t="str">
        <f>IF('Raw Data - STAIS PANAS Modif.'!F552=12,"Low start",IF('Raw Data - STAIS PANAS Modif.'!F552=33,"Low end","Low middle"))</f>
        <v>Low end</v>
      </c>
      <c r="D57" s="5">
        <f>'Raw Data - STAIS PANAS Modif.'!E592</f>
        <v>3</v>
      </c>
      <c r="E57" s="6">
        <f>AVERAGE('Raw Data - STAIS PANAS Modif.'!F592:F601)</f>
        <v>24</v>
      </c>
      <c r="F57" s="6">
        <f>AVERAGE('Raw Data - STAIS PANAS Modif.'!G592:G601)</f>
        <v>36</v>
      </c>
      <c r="G57" s="6" t="str">
        <f>IFERROR(AVERAGE('Raw Data - STAIS PANAS Modif.'!H592:H601), "")</f>
        <v/>
      </c>
      <c r="H57" s="6">
        <f>IFERROR(AVERAGE('Raw Data - STAIS PANAS Modif.'!I592:I601), "")</f>
        <v>36</v>
      </c>
      <c r="I57" s="6">
        <f t="shared" si="5"/>
        <v>8</v>
      </c>
      <c r="J57" s="5">
        <f>'Raw Data - STAIS PANAS Modif.'!J592</f>
        <v>0.72</v>
      </c>
      <c r="K57" s="6">
        <f>'Raw Data - STAIS PANAS Modif.'!N595+'Raw Data - STAIS PANAS Modif.'!P595+'Raw Data - STAIS PANAS Modif.'!R595+'Raw Data - STAIS PANAS Modif.'!V595+'Raw Data - STAIS PANAS Modif.'!W595+'Raw Data - STAIS PANAS Modif.'!Y595+'Raw Data - STAIS PANAS Modif.'!AA595+'Raw Data - STAIS PANAS Modif.'!AC595+'Raw Data - STAIS PANAS Modif.'!AD595+'Raw Data - STAIS PANAS Modif.'!AF595-'Raw Data - STAIS PANAS Modif.'!O595-'Raw Data - STAIS PANAS Modif.'!Q595-'Raw Data - STAIS PANAS Modif.'!S595-'Raw Data - STAIS PANAS Modif.'!T595-'Raw Data - STAIS PANAS Modif.'!U595-'Raw Data - STAIS PANAS Modif.'!X595-'Raw Data - STAIS PANAS Modif.'!Z595-'Raw Data - STAIS PANAS Modif.'!AB595-'Raw Data - STAIS PANAS Modif.'!AE595-'Raw Data - STAIS PANAS Modif.'!AG595</f>
        <v>24</v>
      </c>
      <c r="L57" s="6">
        <f>'Raw Data - STAIS PANAS Modif.'!N596+'Raw Data - STAIS PANAS Modif.'!P596+'Raw Data - STAIS PANAS Modif.'!R596+'Raw Data - STAIS PANAS Modif.'!V596+'Raw Data - STAIS PANAS Modif.'!W596+'Raw Data - STAIS PANAS Modif.'!Y596+'Raw Data - STAIS PANAS Modif.'!AA596+'Raw Data - STAIS PANAS Modif.'!AC596+'Raw Data - STAIS PANAS Modif.'!AD596+'Raw Data - STAIS PANAS Modif.'!AF596-'Raw Data - STAIS PANAS Modif.'!O596-'Raw Data - STAIS PANAS Modif.'!Q596-'Raw Data - STAIS PANAS Modif.'!S596-'Raw Data - STAIS PANAS Modif.'!T596-'Raw Data - STAIS PANAS Modif.'!U596-'Raw Data - STAIS PANAS Modif.'!X596-'Raw Data - STAIS PANAS Modif.'!Z596-'Raw Data - STAIS PANAS Modif.'!AB596-'Raw Data - STAIS PANAS Modif.'!AE596-'Raw Data - STAIS PANAS Modif.'!AG596</f>
        <v>22</v>
      </c>
      <c r="M57" s="6">
        <f>SUM('Raw Data - STAIS PANAS Modif.'!AH593:AQ593)</f>
        <v>5</v>
      </c>
      <c r="N57" s="6">
        <f>SUM('Raw Data - STAIS PANAS Modif.'!AH594:AQ594)</f>
        <v>4</v>
      </c>
      <c r="O57" s="6">
        <f>AVERAGE('Raw Data - STAIS PANAS Modif.'!AR592:BA592)</f>
        <v>3.3</v>
      </c>
      <c r="P57" s="6">
        <f t="shared" si="6"/>
        <v>-2</v>
      </c>
      <c r="Q57" s="6">
        <f t="shared" si="7"/>
        <v>-1</v>
      </c>
      <c r="R57" s="6">
        <f t="shared" si="8"/>
        <v>5</v>
      </c>
      <c r="S57" s="6">
        <f t="shared" si="9"/>
        <v>8</v>
      </c>
      <c r="T57" t="str">
        <f>VLOOKUP($A57,'Demographic Data'!$B:$U,11,0)</f>
        <v>English</v>
      </c>
      <c r="U57">
        <f>VLOOKUP($A57,'Demographic Data'!$B:$U,12,0)</f>
        <v>30</v>
      </c>
      <c r="V57" t="str">
        <f>VLOOKUP($A57,'Demographic Data'!$B:$U,13,0)</f>
        <v>Male</v>
      </c>
      <c r="W57" t="str">
        <f>VLOOKUP($A57,'Demographic Data'!$B:$U,14,0)</f>
        <v>White</v>
      </c>
      <c r="X57" t="str">
        <f>VLOOKUP($A57,'Demographic Data'!$B:$U,15,0)</f>
        <v>United Kingdom</v>
      </c>
      <c r="Y57" t="str">
        <f>VLOOKUP($A57,'Demographic Data'!$B:$U,16,0)</f>
        <v>United Kingdom</v>
      </c>
      <c r="Z57" t="str">
        <f>VLOOKUP($A57,'Demographic Data'!$B:$U,17,0)</f>
        <v>United Kingdom</v>
      </c>
    </row>
    <row r="58" spans="1:26" x14ac:dyDescent="0.2">
      <c r="A58" s="12" t="str">
        <f>'Raw Data - STAIS PANAS Modif.'!C602</f>
        <v>62b8cd151b5fd0f9be7d1f11</v>
      </c>
      <c r="B58" s="5" t="str">
        <f>'Raw Data - STAIS PANAS Modif.'!D602</f>
        <v>DG</v>
      </c>
      <c r="C58" s="5" t="str">
        <f>IF('Raw Data - STAIS PANAS Modif.'!F562=12,"Low start",IF('Raw Data - STAIS PANAS Modif.'!F562=33,"Low end","Low middle"))</f>
        <v>Low start</v>
      </c>
      <c r="D58" s="5">
        <f>'Raw Data - STAIS PANAS Modif.'!E602</f>
        <v>8</v>
      </c>
      <c r="E58" s="6">
        <f>AVERAGE('Raw Data - STAIS PANAS Modif.'!F602:F611)</f>
        <v>24</v>
      </c>
      <c r="F58" s="6">
        <f>AVERAGE('Raw Data - STAIS PANAS Modif.'!G602:G611)</f>
        <v>36</v>
      </c>
      <c r="G58" s="6" t="str">
        <f>IFERROR(AVERAGE('Raw Data - STAIS PANAS Modif.'!H602:H611), "")</f>
        <v/>
      </c>
      <c r="H58" s="6">
        <f>IFERROR(AVERAGE('Raw Data - STAIS PANAS Modif.'!I602:I611), "")</f>
        <v>36</v>
      </c>
      <c r="I58" s="6">
        <f t="shared" si="5"/>
        <v>8</v>
      </c>
      <c r="J58" s="5">
        <f>'Raw Data - STAIS PANAS Modif.'!J602</f>
        <v>0.72</v>
      </c>
      <c r="K58" s="6">
        <f>'Raw Data - STAIS PANAS Modif.'!N605+'Raw Data - STAIS PANAS Modif.'!P605+'Raw Data - STAIS PANAS Modif.'!R605+'Raw Data - STAIS PANAS Modif.'!V605+'Raw Data - STAIS PANAS Modif.'!W605+'Raw Data - STAIS PANAS Modif.'!Y605+'Raw Data - STAIS PANAS Modif.'!AA605+'Raw Data - STAIS PANAS Modif.'!AC605+'Raw Data - STAIS PANAS Modif.'!AD605+'Raw Data - STAIS PANAS Modif.'!AF605-'Raw Data - STAIS PANAS Modif.'!O605-'Raw Data - STAIS PANAS Modif.'!Q605-'Raw Data - STAIS PANAS Modif.'!S605-'Raw Data - STAIS PANAS Modif.'!T605-'Raw Data - STAIS PANAS Modif.'!U605-'Raw Data - STAIS PANAS Modif.'!X605-'Raw Data - STAIS PANAS Modif.'!Z605-'Raw Data - STAIS PANAS Modif.'!AB605-'Raw Data - STAIS PANAS Modif.'!AE605-'Raw Data - STAIS PANAS Modif.'!AG605</f>
        <v>7</v>
      </c>
      <c r="L58" s="6">
        <f>'Raw Data - STAIS PANAS Modif.'!N606+'Raw Data - STAIS PANAS Modif.'!P606+'Raw Data - STAIS PANAS Modif.'!R606+'Raw Data - STAIS PANAS Modif.'!V606+'Raw Data - STAIS PANAS Modif.'!W606+'Raw Data - STAIS PANAS Modif.'!Y606+'Raw Data - STAIS PANAS Modif.'!AA606+'Raw Data - STAIS PANAS Modif.'!AC606+'Raw Data - STAIS PANAS Modif.'!AD606+'Raw Data - STAIS PANAS Modif.'!AF606-'Raw Data - STAIS PANAS Modif.'!O606-'Raw Data - STAIS PANAS Modif.'!Q606-'Raw Data - STAIS PANAS Modif.'!S606-'Raw Data - STAIS PANAS Modif.'!T606-'Raw Data - STAIS PANAS Modif.'!U606-'Raw Data - STAIS PANAS Modif.'!X606-'Raw Data - STAIS PANAS Modif.'!Z606-'Raw Data - STAIS PANAS Modif.'!AB606-'Raw Data - STAIS PANAS Modif.'!AE606-'Raw Data - STAIS PANAS Modif.'!AG606</f>
        <v>3</v>
      </c>
      <c r="M58" s="6">
        <f>SUM('Raw Data - STAIS PANAS Modif.'!AH603:AQ603)</f>
        <v>10</v>
      </c>
      <c r="N58" s="6">
        <f>SUM('Raw Data - STAIS PANAS Modif.'!AH604:AQ604)</f>
        <v>10</v>
      </c>
      <c r="O58" s="6">
        <f>AVERAGE('Raw Data - STAIS PANAS Modif.'!AR602:BA602)</f>
        <v>2.9</v>
      </c>
      <c r="P58" s="6">
        <f t="shared" si="6"/>
        <v>-4</v>
      </c>
      <c r="Q58" s="6">
        <f t="shared" si="7"/>
        <v>0</v>
      </c>
      <c r="R58" s="6">
        <f t="shared" si="8"/>
        <v>0</v>
      </c>
      <c r="S58" s="6">
        <f t="shared" si="9"/>
        <v>8</v>
      </c>
      <c r="T58" t="str">
        <f>VLOOKUP($A58,'Demographic Data'!$B:$U,11,0)</f>
        <v>English</v>
      </c>
      <c r="U58">
        <f>VLOOKUP($A58,'Demographic Data'!$B:$U,12,0)</f>
        <v>32</v>
      </c>
      <c r="V58" t="str">
        <f>VLOOKUP($A58,'Demographic Data'!$B:$U,13,0)</f>
        <v>Male</v>
      </c>
      <c r="W58" t="str">
        <f>VLOOKUP($A58,'Demographic Data'!$B:$U,14,0)</f>
        <v>White</v>
      </c>
      <c r="X58" t="str">
        <f>VLOOKUP($A58,'Demographic Data'!$B:$U,15,0)</f>
        <v>United Kingdom</v>
      </c>
      <c r="Y58" t="str">
        <f>VLOOKUP($A58,'Demographic Data'!$B:$U,16,0)</f>
        <v>United Kingdom</v>
      </c>
      <c r="Z58" t="str">
        <f>VLOOKUP($A58,'Demographic Data'!$B:$U,17,0)</f>
        <v>United Kingdom</v>
      </c>
    </row>
    <row r="59" spans="1:26" x14ac:dyDescent="0.2">
      <c r="A59" s="12" t="str">
        <f>'Raw Data - STAIS PANAS Modif.'!C612</f>
        <v>62d7fef5538b81f205ba4656</v>
      </c>
      <c r="B59" s="5" t="str">
        <f>'Raw Data - STAIS PANAS Modif.'!D612</f>
        <v>DG</v>
      </c>
      <c r="C59" s="5" t="str">
        <f>IF('Raw Data - STAIS PANAS Modif.'!F572=12,"Low start",IF('Raw Data - STAIS PANAS Modif.'!F572=33,"Low end","Low middle"))</f>
        <v>Low end</v>
      </c>
      <c r="D59" s="5">
        <f>'Raw Data - STAIS PANAS Modif.'!E612</f>
        <v>6</v>
      </c>
      <c r="E59" s="6">
        <f>AVERAGE('Raw Data - STAIS PANAS Modif.'!F612:F621)</f>
        <v>24</v>
      </c>
      <c r="F59" s="6">
        <f>AVERAGE('Raw Data - STAIS PANAS Modif.'!G612:G621)</f>
        <v>36</v>
      </c>
      <c r="G59" s="6" t="str">
        <f>IFERROR(AVERAGE('Raw Data - STAIS PANAS Modif.'!H612:H621), "")</f>
        <v/>
      </c>
      <c r="H59" s="6">
        <f>IFERROR(AVERAGE('Raw Data - STAIS PANAS Modif.'!I612:I621), "")</f>
        <v>36</v>
      </c>
      <c r="I59" s="6">
        <f t="shared" si="5"/>
        <v>8</v>
      </c>
      <c r="J59" s="5">
        <f>'Raw Data - STAIS PANAS Modif.'!J612</f>
        <v>0.72</v>
      </c>
      <c r="K59" s="6">
        <f>'Raw Data - STAIS PANAS Modif.'!N615+'Raw Data - STAIS PANAS Modif.'!P615+'Raw Data - STAIS PANAS Modif.'!R615+'Raw Data - STAIS PANAS Modif.'!V615+'Raw Data - STAIS PANAS Modif.'!W615+'Raw Data - STAIS PANAS Modif.'!Y615+'Raw Data - STAIS PANAS Modif.'!AA615+'Raw Data - STAIS PANAS Modif.'!AC615+'Raw Data - STAIS PANAS Modif.'!AD615+'Raw Data - STAIS PANAS Modif.'!AF615-'Raw Data - STAIS PANAS Modif.'!O615-'Raw Data - STAIS PANAS Modif.'!Q615-'Raw Data - STAIS PANAS Modif.'!S615-'Raw Data - STAIS PANAS Modif.'!T615-'Raw Data - STAIS PANAS Modif.'!U615-'Raw Data - STAIS PANAS Modif.'!X615-'Raw Data - STAIS PANAS Modif.'!Z615-'Raw Data - STAIS PANAS Modif.'!AB615-'Raw Data - STAIS PANAS Modif.'!AE615-'Raw Data - STAIS PANAS Modif.'!AG615</f>
        <v>25</v>
      </c>
      <c r="L59" s="6">
        <f>'Raw Data - STAIS PANAS Modif.'!N616+'Raw Data - STAIS PANAS Modif.'!P616+'Raw Data - STAIS PANAS Modif.'!R616+'Raw Data - STAIS PANAS Modif.'!V616+'Raw Data - STAIS PANAS Modif.'!W616+'Raw Data - STAIS PANAS Modif.'!Y616+'Raw Data - STAIS PANAS Modif.'!AA616+'Raw Data - STAIS PANAS Modif.'!AC616+'Raw Data - STAIS PANAS Modif.'!AD616+'Raw Data - STAIS PANAS Modif.'!AF616-'Raw Data - STAIS PANAS Modif.'!O616-'Raw Data - STAIS PANAS Modif.'!Q616-'Raw Data - STAIS PANAS Modif.'!S616-'Raw Data - STAIS PANAS Modif.'!T616-'Raw Data - STAIS PANAS Modif.'!U616-'Raw Data - STAIS PANAS Modif.'!X616-'Raw Data - STAIS PANAS Modif.'!Z616-'Raw Data - STAIS PANAS Modif.'!AB616-'Raw Data - STAIS PANAS Modif.'!AE616-'Raw Data - STAIS PANAS Modif.'!AG616</f>
        <v>15</v>
      </c>
      <c r="M59" s="6">
        <f>SUM('Raw Data - STAIS PANAS Modif.'!AH613:AQ613)</f>
        <v>7</v>
      </c>
      <c r="N59" s="6">
        <f>SUM('Raw Data - STAIS PANAS Modif.'!AH614:AQ614)</f>
        <v>10</v>
      </c>
      <c r="O59" s="6">
        <f>AVERAGE('Raw Data - STAIS PANAS Modif.'!AR612:BA612)</f>
        <v>2.9</v>
      </c>
      <c r="P59" s="6">
        <f t="shared" si="6"/>
        <v>-10</v>
      </c>
      <c r="Q59" s="6">
        <f t="shared" si="7"/>
        <v>3</v>
      </c>
      <c r="R59" s="6">
        <f t="shared" si="8"/>
        <v>2</v>
      </c>
      <c r="S59" s="6">
        <f t="shared" si="9"/>
        <v>8</v>
      </c>
      <c r="T59" t="str">
        <f>VLOOKUP($A59,'Demographic Data'!$B:$U,11,0)</f>
        <v>English</v>
      </c>
      <c r="U59">
        <f>VLOOKUP($A59,'Demographic Data'!$B:$U,12,0)</f>
        <v>18</v>
      </c>
      <c r="V59" t="str">
        <f>VLOOKUP($A59,'Demographic Data'!$B:$U,13,0)</f>
        <v>Male</v>
      </c>
      <c r="W59" t="str">
        <f>VLOOKUP($A59,'Demographic Data'!$B:$U,14,0)</f>
        <v>White</v>
      </c>
      <c r="X59" t="str">
        <f>VLOOKUP($A59,'Demographic Data'!$B:$U,15,0)</f>
        <v>United Kingdom</v>
      </c>
      <c r="Y59" t="str">
        <f>VLOOKUP($A59,'Demographic Data'!$B:$U,16,0)</f>
        <v>United Kingdom</v>
      </c>
      <c r="Z59" t="str">
        <f>VLOOKUP($A59,'Demographic Data'!$B:$U,17,0)</f>
        <v>United Kingdom</v>
      </c>
    </row>
    <row r="60" spans="1:26" x14ac:dyDescent="0.2">
      <c r="A60" s="12" t="str">
        <f>'Raw Data - STAIS PANAS Modif.'!C622</f>
        <v>6304db4577830d43f42d4d26</v>
      </c>
      <c r="B60" s="5" t="str">
        <f>'Raw Data - STAIS PANAS Modif.'!D622</f>
        <v>DG</v>
      </c>
      <c r="C60" s="5" t="str">
        <f>IF('Raw Data - STAIS PANAS Modif.'!F582=12,"Low start",IF('Raw Data - STAIS PANAS Modif.'!F582=33,"Low end","Low middle"))</f>
        <v>Low middle</v>
      </c>
      <c r="D60" s="5">
        <f>'Raw Data - STAIS PANAS Modif.'!E622</f>
        <v>3</v>
      </c>
      <c r="E60" s="6">
        <f>AVERAGE('Raw Data - STAIS PANAS Modif.'!F622:F631)</f>
        <v>24</v>
      </c>
      <c r="F60" s="6">
        <f>AVERAGE('Raw Data - STAIS PANAS Modif.'!G622:G631)</f>
        <v>36</v>
      </c>
      <c r="G60" s="6" t="str">
        <f>IFERROR(AVERAGE('Raw Data - STAIS PANAS Modif.'!H622:H631), "")</f>
        <v/>
      </c>
      <c r="H60" s="6">
        <f>IFERROR(AVERAGE('Raw Data - STAIS PANAS Modif.'!I622:I631), "")</f>
        <v>36</v>
      </c>
      <c r="I60" s="6">
        <f t="shared" si="5"/>
        <v>8</v>
      </c>
      <c r="J60" s="5">
        <f>'Raw Data - STAIS PANAS Modif.'!J622</f>
        <v>0.72</v>
      </c>
      <c r="K60" s="6">
        <f>'Raw Data - STAIS PANAS Modif.'!N625+'Raw Data - STAIS PANAS Modif.'!P625+'Raw Data - STAIS PANAS Modif.'!R625+'Raw Data - STAIS PANAS Modif.'!V625+'Raw Data - STAIS PANAS Modif.'!W625+'Raw Data - STAIS PANAS Modif.'!Y625+'Raw Data - STAIS PANAS Modif.'!AA625+'Raw Data - STAIS PANAS Modif.'!AC625+'Raw Data - STAIS PANAS Modif.'!AD625+'Raw Data - STAIS PANAS Modif.'!AF625-'Raw Data - STAIS PANAS Modif.'!O625-'Raw Data - STAIS PANAS Modif.'!Q625-'Raw Data - STAIS PANAS Modif.'!S625-'Raw Data - STAIS PANAS Modif.'!T625-'Raw Data - STAIS PANAS Modif.'!U625-'Raw Data - STAIS PANAS Modif.'!X625-'Raw Data - STAIS PANAS Modif.'!Z625-'Raw Data - STAIS PANAS Modif.'!AB625-'Raw Data - STAIS PANAS Modif.'!AE625-'Raw Data - STAIS PANAS Modif.'!AG625</f>
        <v>13</v>
      </c>
      <c r="L60" s="6">
        <f>'Raw Data - STAIS PANAS Modif.'!N626+'Raw Data - STAIS PANAS Modif.'!P626+'Raw Data - STAIS PANAS Modif.'!R626+'Raw Data - STAIS PANAS Modif.'!V626+'Raw Data - STAIS PANAS Modif.'!W626+'Raw Data - STAIS PANAS Modif.'!Y626+'Raw Data - STAIS PANAS Modif.'!AA626+'Raw Data - STAIS PANAS Modif.'!AC626+'Raw Data - STAIS PANAS Modif.'!AD626+'Raw Data - STAIS PANAS Modif.'!AF626-'Raw Data - STAIS PANAS Modif.'!O626-'Raw Data - STAIS PANAS Modif.'!Q626-'Raw Data - STAIS PANAS Modif.'!S626-'Raw Data - STAIS PANAS Modif.'!T626-'Raw Data - STAIS PANAS Modif.'!U626-'Raw Data - STAIS PANAS Modif.'!X626-'Raw Data - STAIS PANAS Modif.'!Z626-'Raw Data - STAIS PANAS Modif.'!AB626-'Raw Data - STAIS PANAS Modif.'!AE626-'Raw Data - STAIS PANAS Modif.'!AG626</f>
        <v>17</v>
      </c>
      <c r="M60" s="6">
        <f>SUM('Raw Data - STAIS PANAS Modif.'!AH623:AQ623)</f>
        <v>9</v>
      </c>
      <c r="N60" s="6">
        <f>SUM('Raw Data - STAIS PANAS Modif.'!AH624:AQ624)</f>
        <v>9</v>
      </c>
      <c r="O60" s="6">
        <f>AVERAGE('Raw Data - STAIS PANAS Modif.'!AR622:BA622)</f>
        <v>2.6</v>
      </c>
      <c r="P60" s="6">
        <f t="shared" si="6"/>
        <v>4</v>
      </c>
      <c r="Q60" s="6">
        <f t="shared" si="7"/>
        <v>0</v>
      </c>
      <c r="R60" s="6">
        <f t="shared" si="8"/>
        <v>5</v>
      </c>
      <c r="S60" s="6">
        <f t="shared" si="9"/>
        <v>8</v>
      </c>
      <c r="T60" t="str">
        <f>VLOOKUP($A60,'Demographic Data'!$B:$U,11,0)</f>
        <v>English</v>
      </c>
      <c r="U60">
        <f>VLOOKUP($A60,'Demographic Data'!$B:$U,12,0)</f>
        <v>28</v>
      </c>
      <c r="V60" t="str">
        <f>VLOOKUP($A60,'Demographic Data'!$B:$U,13,0)</f>
        <v>Male</v>
      </c>
      <c r="W60" t="str">
        <f>VLOOKUP($A60,'Demographic Data'!$B:$U,14,0)</f>
        <v>White</v>
      </c>
      <c r="X60" t="str">
        <f>VLOOKUP($A60,'Demographic Data'!$B:$U,15,0)</f>
        <v>United Kingdom</v>
      </c>
      <c r="Y60" t="str">
        <f>VLOOKUP($A60,'Demographic Data'!$B:$U,16,0)</f>
        <v>United Kingdom</v>
      </c>
      <c r="Z60" t="str">
        <f>VLOOKUP($A60,'Demographic Data'!$B:$U,17,0)</f>
        <v>United Kingdom</v>
      </c>
    </row>
    <row r="61" spans="1:26" x14ac:dyDescent="0.2">
      <c r="A61" s="12" t="str">
        <f>'Raw Data - STAIS PANAS Modif.'!C632</f>
        <v>63469953c04a8b540b5749d2</v>
      </c>
      <c r="B61" s="5" t="str">
        <f>'Raw Data - STAIS PANAS Modif.'!D632</f>
        <v>TG</v>
      </c>
      <c r="C61" s="5" t="str">
        <f>IF('Raw Data - STAIS PANAS Modif.'!F592=12,"Low start",IF('Raw Data - STAIS PANAS Modif.'!F592=33,"Low end","Low middle"))</f>
        <v>Low middle</v>
      </c>
      <c r="D61" s="5">
        <f>'Raw Data - STAIS PANAS Modif.'!E632</f>
        <v>6</v>
      </c>
      <c r="E61" s="6">
        <f>AVERAGE('Raw Data - STAIS PANAS Modif.'!F632:F641)</f>
        <v>24</v>
      </c>
      <c r="F61" s="6">
        <f>AVERAGE('Raw Data - STAIS PANAS Modif.'!G632:G641)</f>
        <v>36</v>
      </c>
      <c r="G61" s="6">
        <f>IFERROR(AVERAGE('Raw Data - STAIS PANAS Modif.'!H632:H641), "")</f>
        <v>12.2</v>
      </c>
      <c r="H61" s="6">
        <f>IFERROR(AVERAGE('Raw Data - STAIS PANAS Modif.'!I632:I641), "")</f>
        <v>23.8</v>
      </c>
      <c r="I61" s="6">
        <f t="shared" si="5"/>
        <v>8</v>
      </c>
      <c r="J61" s="5">
        <f>'Raw Data - STAIS PANAS Modif.'!J632</f>
        <v>0.48</v>
      </c>
      <c r="K61" s="6">
        <f>'Raw Data - STAIS PANAS Modif.'!N635+'Raw Data - STAIS PANAS Modif.'!P635+'Raw Data - STAIS PANAS Modif.'!R635+'Raw Data - STAIS PANAS Modif.'!V635+'Raw Data - STAIS PANAS Modif.'!W635+'Raw Data - STAIS PANAS Modif.'!Y635+'Raw Data - STAIS PANAS Modif.'!AA635+'Raw Data - STAIS PANAS Modif.'!AC635+'Raw Data - STAIS PANAS Modif.'!AD635+'Raw Data - STAIS PANAS Modif.'!AF635-'Raw Data - STAIS PANAS Modif.'!O635-'Raw Data - STAIS PANAS Modif.'!Q635-'Raw Data - STAIS PANAS Modif.'!S635-'Raw Data - STAIS PANAS Modif.'!T635-'Raw Data - STAIS PANAS Modif.'!U635-'Raw Data - STAIS PANAS Modif.'!X635-'Raw Data - STAIS PANAS Modif.'!Z635-'Raw Data - STAIS PANAS Modif.'!AB635-'Raw Data - STAIS PANAS Modif.'!AE635-'Raw Data - STAIS PANAS Modif.'!AG635</f>
        <v>12</v>
      </c>
      <c r="L61" s="6">
        <f>'Raw Data - STAIS PANAS Modif.'!N636+'Raw Data - STAIS PANAS Modif.'!P636+'Raw Data - STAIS PANAS Modif.'!R636+'Raw Data - STAIS PANAS Modif.'!V636+'Raw Data - STAIS PANAS Modif.'!W636+'Raw Data - STAIS PANAS Modif.'!Y636+'Raw Data - STAIS PANAS Modif.'!AA636+'Raw Data - STAIS PANAS Modif.'!AC636+'Raw Data - STAIS PANAS Modif.'!AD636+'Raw Data - STAIS PANAS Modif.'!AF636-'Raw Data - STAIS PANAS Modif.'!O636-'Raw Data - STAIS PANAS Modif.'!Q636-'Raw Data - STAIS PANAS Modif.'!S636-'Raw Data - STAIS PANAS Modif.'!T636-'Raw Data - STAIS PANAS Modif.'!U636-'Raw Data - STAIS PANAS Modif.'!X636-'Raw Data - STAIS PANAS Modif.'!Z636-'Raw Data - STAIS PANAS Modif.'!AB636-'Raw Data - STAIS PANAS Modif.'!AE636-'Raw Data - STAIS PANAS Modif.'!AG636</f>
        <v>12</v>
      </c>
      <c r="M61" s="6">
        <f>SUM('Raw Data - STAIS PANAS Modif.'!AH633:AQ633)</f>
        <v>11</v>
      </c>
      <c r="N61" s="6">
        <f>SUM('Raw Data - STAIS PANAS Modif.'!AH634:AQ634)</f>
        <v>11</v>
      </c>
      <c r="O61" s="6">
        <f>AVERAGE('Raw Data - STAIS PANAS Modif.'!AR632:BA632)</f>
        <v>2.8</v>
      </c>
      <c r="P61" s="6">
        <f t="shared" si="6"/>
        <v>0</v>
      </c>
      <c r="Q61" s="6">
        <f t="shared" si="7"/>
        <v>0</v>
      </c>
      <c r="R61" s="6">
        <f t="shared" si="8"/>
        <v>2</v>
      </c>
      <c r="S61" s="6">
        <f t="shared" si="9"/>
        <v>8</v>
      </c>
      <c r="T61" t="str">
        <f>VLOOKUP($A61,'Demographic Data'!$B:$U,11,0)</f>
        <v>English</v>
      </c>
      <c r="U61">
        <f>VLOOKUP($A61,'Demographic Data'!$B:$U,12,0)</f>
        <v>20</v>
      </c>
      <c r="V61" t="str">
        <f>VLOOKUP($A61,'Demographic Data'!$B:$U,13,0)</f>
        <v>Male</v>
      </c>
      <c r="W61" t="str">
        <f>VLOOKUP($A61,'Demographic Data'!$B:$U,14,0)</f>
        <v>White</v>
      </c>
      <c r="X61" t="str">
        <f>VLOOKUP($A61,'Demographic Data'!$B:$U,15,0)</f>
        <v>United Kingdom</v>
      </c>
      <c r="Y61" t="str">
        <f>VLOOKUP($A61,'Demographic Data'!$B:$U,16,0)</f>
        <v>United Kingdom</v>
      </c>
      <c r="Z61" t="str">
        <f>VLOOKUP($A61,'Demographic Data'!$B:$U,17,0)</f>
        <v>United Kingdom</v>
      </c>
    </row>
    <row r="62" spans="1:26" x14ac:dyDescent="0.2">
      <c r="A62" s="12" t="str">
        <f>'Raw Data - STAIS PANAS Modif.'!C642</f>
        <v>63d1412396ee4fa133b52643</v>
      </c>
      <c r="B62" s="5" t="str">
        <f>'Raw Data - STAIS PANAS Modif.'!D642</f>
        <v>TG</v>
      </c>
      <c r="C62" s="5" t="str">
        <f>IF('Raw Data - STAIS PANAS Modif.'!F602=12,"Low start",IF('Raw Data - STAIS PANAS Modif.'!F602=33,"Low end","Low middle"))</f>
        <v>Low middle</v>
      </c>
      <c r="D62" s="5">
        <f>'Raw Data - STAIS PANAS Modif.'!E642</f>
        <v>10</v>
      </c>
      <c r="E62" s="6">
        <f>AVERAGE('Raw Data - STAIS PANAS Modif.'!F642:F651)</f>
        <v>24</v>
      </c>
      <c r="F62" s="6">
        <f>AVERAGE('Raw Data - STAIS PANAS Modif.'!G642:G651)</f>
        <v>36</v>
      </c>
      <c r="G62" s="6">
        <f>IFERROR(AVERAGE('Raw Data - STAIS PANAS Modif.'!H642:H651), "")</f>
        <v>15.9</v>
      </c>
      <c r="H62" s="6">
        <f>IFERROR(AVERAGE('Raw Data - STAIS PANAS Modif.'!I642:I651), "")</f>
        <v>20.100000000000001</v>
      </c>
      <c r="I62" s="6">
        <f t="shared" si="5"/>
        <v>8</v>
      </c>
      <c r="J62" s="5">
        <f>'Raw Data - STAIS PANAS Modif.'!J642</f>
        <v>0.4</v>
      </c>
      <c r="K62" s="6">
        <f>'Raw Data - STAIS PANAS Modif.'!N645+'Raw Data - STAIS PANAS Modif.'!P645+'Raw Data - STAIS PANAS Modif.'!R645+'Raw Data - STAIS PANAS Modif.'!V645+'Raw Data - STAIS PANAS Modif.'!W645+'Raw Data - STAIS PANAS Modif.'!Y645+'Raw Data - STAIS PANAS Modif.'!AA645+'Raw Data - STAIS PANAS Modif.'!AC645+'Raw Data - STAIS PANAS Modif.'!AD645+'Raw Data - STAIS PANAS Modif.'!AF645-'Raw Data - STAIS PANAS Modif.'!O645-'Raw Data - STAIS PANAS Modif.'!Q645-'Raw Data - STAIS PANAS Modif.'!S645-'Raw Data - STAIS PANAS Modif.'!T645-'Raw Data - STAIS PANAS Modif.'!U645-'Raw Data - STAIS PANAS Modif.'!X645-'Raw Data - STAIS PANAS Modif.'!Z645-'Raw Data - STAIS PANAS Modif.'!AB645-'Raw Data - STAIS PANAS Modif.'!AE645-'Raw Data - STAIS PANAS Modif.'!AG645</f>
        <v>14</v>
      </c>
      <c r="L62" s="6">
        <f>'Raw Data - STAIS PANAS Modif.'!N646+'Raw Data - STAIS PANAS Modif.'!P646+'Raw Data - STAIS PANAS Modif.'!R646+'Raw Data - STAIS PANAS Modif.'!V646+'Raw Data - STAIS PANAS Modif.'!W646+'Raw Data - STAIS PANAS Modif.'!Y646+'Raw Data - STAIS PANAS Modif.'!AA646+'Raw Data - STAIS PANAS Modif.'!AC646+'Raw Data - STAIS PANAS Modif.'!AD646+'Raw Data - STAIS PANAS Modif.'!AF646-'Raw Data - STAIS PANAS Modif.'!O646-'Raw Data - STAIS PANAS Modif.'!Q646-'Raw Data - STAIS PANAS Modif.'!S646-'Raw Data - STAIS PANAS Modif.'!T646-'Raw Data - STAIS PANAS Modif.'!U646-'Raw Data - STAIS PANAS Modif.'!X646-'Raw Data - STAIS PANAS Modif.'!Z646-'Raw Data - STAIS PANAS Modif.'!AB646-'Raw Data - STAIS PANAS Modif.'!AE646-'Raw Data - STAIS PANAS Modif.'!AG646</f>
        <v>19</v>
      </c>
      <c r="M62" s="6">
        <f>SUM('Raw Data - STAIS PANAS Modif.'!AH643:AQ643)</f>
        <v>8</v>
      </c>
      <c r="N62" s="6">
        <f>SUM('Raw Data - STAIS PANAS Modif.'!AH644:AQ644)</f>
        <v>6</v>
      </c>
      <c r="O62" s="6">
        <f>AVERAGE('Raw Data - STAIS PANAS Modif.'!AR642:BA642)</f>
        <v>2.4</v>
      </c>
      <c r="P62" s="6">
        <f t="shared" si="6"/>
        <v>5</v>
      </c>
      <c r="Q62" s="6">
        <f t="shared" si="7"/>
        <v>-2</v>
      </c>
      <c r="R62" s="6">
        <f t="shared" si="8"/>
        <v>-2</v>
      </c>
      <c r="S62" s="6">
        <f t="shared" si="9"/>
        <v>8</v>
      </c>
      <c r="T62" t="str">
        <f>VLOOKUP($A62,'Demographic Data'!$B:$U,11,0)</f>
        <v>English</v>
      </c>
      <c r="U62">
        <f>VLOOKUP($A62,'Demographic Data'!$B:$U,12,0)</f>
        <v>33</v>
      </c>
      <c r="V62" t="str">
        <f>VLOOKUP($A62,'Demographic Data'!$B:$U,13,0)</f>
        <v>Male</v>
      </c>
      <c r="W62" t="str">
        <f>VLOOKUP($A62,'Demographic Data'!$B:$U,14,0)</f>
        <v>White</v>
      </c>
      <c r="X62" t="str">
        <f>VLOOKUP($A62,'Demographic Data'!$B:$U,15,0)</f>
        <v>United Kingdom</v>
      </c>
      <c r="Y62" t="str">
        <f>VLOOKUP($A62,'Demographic Data'!$B:$U,16,0)</f>
        <v>United Kingdom</v>
      </c>
      <c r="Z62" t="str">
        <f>VLOOKUP($A62,'Demographic Data'!$B:$U,17,0)</f>
        <v>United Kingdom</v>
      </c>
    </row>
    <row r="63" spans="1:26" x14ac:dyDescent="0.2">
      <c r="A63" s="12" t="str">
        <f>'Raw Data - STAIS PANAS Modif.'!C652</f>
        <v>63d79bf2271aa409e093e403</v>
      </c>
      <c r="B63" s="5" t="str">
        <f>'Raw Data - STAIS PANAS Modif.'!D652</f>
        <v>DG</v>
      </c>
      <c r="C63" s="5" t="str">
        <f>IF('Raw Data - STAIS PANAS Modif.'!F612=12,"Low start",IF('Raw Data - STAIS PANAS Modif.'!F612=33,"Low end","Low middle"))</f>
        <v>Low start</v>
      </c>
      <c r="D63" s="5">
        <f>'Raw Data - STAIS PANAS Modif.'!E652</f>
        <v>12</v>
      </c>
      <c r="E63" s="6">
        <f>AVERAGE('Raw Data - STAIS PANAS Modif.'!F652:F661)</f>
        <v>24</v>
      </c>
      <c r="F63" s="6">
        <f>AVERAGE('Raw Data - STAIS PANAS Modif.'!G652:G661)</f>
        <v>36</v>
      </c>
      <c r="G63" s="6" t="str">
        <f>IFERROR(AVERAGE('Raw Data - STAIS PANAS Modif.'!H652:H661), "")</f>
        <v/>
      </c>
      <c r="H63" s="6">
        <f>IFERROR(AVERAGE('Raw Data - STAIS PANAS Modif.'!I652:I661), "")</f>
        <v>36</v>
      </c>
      <c r="I63" s="6">
        <f t="shared" si="5"/>
        <v>8</v>
      </c>
      <c r="J63" s="5">
        <f>'Raw Data - STAIS PANAS Modif.'!J652</f>
        <v>0.72</v>
      </c>
      <c r="K63" s="6">
        <f>'Raw Data - STAIS PANAS Modif.'!N655+'Raw Data - STAIS PANAS Modif.'!P655+'Raw Data - STAIS PANAS Modif.'!R655+'Raw Data - STAIS PANAS Modif.'!V655+'Raw Data - STAIS PANAS Modif.'!W655+'Raw Data - STAIS PANAS Modif.'!Y655+'Raw Data - STAIS PANAS Modif.'!AA655+'Raw Data - STAIS PANAS Modif.'!AC655+'Raw Data - STAIS PANAS Modif.'!AD655+'Raw Data - STAIS PANAS Modif.'!AF655-'Raw Data - STAIS PANAS Modif.'!O655-'Raw Data - STAIS PANAS Modif.'!Q655-'Raw Data - STAIS PANAS Modif.'!S655-'Raw Data - STAIS PANAS Modif.'!T655-'Raw Data - STAIS PANAS Modif.'!U655-'Raw Data - STAIS PANAS Modif.'!X655-'Raw Data - STAIS PANAS Modif.'!Z655-'Raw Data - STAIS PANAS Modif.'!AB655-'Raw Data - STAIS PANAS Modif.'!AE655-'Raw Data - STAIS PANAS Modif.'!AG655</f>
        <v>20</v>
      </c>
      <c r="L63" s="6">
        <f>'Raw Data - STAIS PANAS Modif.'!N656+'Raw Data - STAIS PANAS Modif.'!P656+'Raw Data - STAIS PANAS Modif.'!R656+'Raw Data - STAIS PANAS Modif.'!V656+'Raw Data - STAIS PANAS Modif.'!W656+'Raw Data - STAIS PANAS Modif.'!Y656+'Raw Data - STAIS PANAS Modif.'!AA656+'Raw Data - STAIS PANAS Modif.'!AC656+'Raw Data - STAIS PANAS Modif.'!AD656+'Raw Data - STAIS PANAS Modif.'!AF656-'Raw Data - STAIS PANAS Modif.'!O656-'Raw Data - STAIS PANAS Modif.'!Q656-'Raw Data - STAIS PANAS Modif.'!S656-'Raw Data - STAIS PANAS Modif.'!T656-'Raw Data - STAIS PANAS Modif.'!U656-'Raw Data - STAIS PANAS Modif.'!X656-'Raw Data - STAIS PANAS Modif.'!Z656-'Raw Data - STAIS PANAS Modif.'!AB656-'Raw Data - STAIS PANAS Modif.'!AE656-'Raw Data - STAIS PANAS Modif.'!AG656</f>
        <v>27</v>
      </c>
      <c r="M63" s="6">
        <f>SUM('Raw Data - STAIS PANAS Modif.'!AH653:AQ653)</f>
        <v>6</v>
      </c>
      <c r="N63" s="6">
        <f>SUM('Raw Data - STAIS PANAS Modif.'!AH654:AQ654)</f>
        <v>7</v>
      </c>
      <c r="O63" s="6">
        <f>AVERAGE('Raw Data - STAIS PANAS Modif.'!AR652:BA652)</f>
        <v>2.1</v>
      </c>
      <c r="P63" s="6">
        <f t="shared" si="6"/>
        <v>7</v>
      </c>
      <c r="Q63" s="6">
        <f t="shared" si="7"/>
        <v>1</v>
      </c>
      <c r="R63" s="6">
        <f t="shared" si="8"/>
        <v>-4</v>
      </c>
      <c r="S63" s="6">
        <f t="shared" si="9"/>
        <v>8</v>
      </c>
      <c r="T63" t="str">
        <f>VLOOKUP($A63,'Demographic Data'!$B:$U,11,0)</f>
        <v>English</v>
      </c>
      <c r="U63">
        <f>VLOOKUP($A63,'Demographic Data'!$B:$U,12,0)</f>
        <v>34</v>
      </c>
      <c r="V63" t="str">
        <f>VLOOKUP($A63,'Demographic Data'!$B:$U,13,0)</f>
        <v>Male</v>
      </c>
      <c r="W63" t="str">
        <f>VLOOKUP($A63,'Demographic Data'!$B:$U,14,0)</f>
        <v>White</v>
      </c>
      <c r="X63" t="str">
        <f>VLOOKUP($A63,'Demographic Data'!$B:$U,15,0)</f>
        <v>United Kingdom</v>
      </c>
      <c r="Y63" t="str">
        <f>VLOOKUP($A63,'Demographic Data'!$B:$U,16,0)</f>
        <v>United Kingdom</v>
      </c>
      <c r="Z63" t="str">
        <f>VLOOKUP($A63,'Demographic Data'!$B:$U,17,0)</f>
        <v>United Kingdom</v>
      </c>
    </row>
    <row r="64" spans="1:26" x14ac:dyDescent="0.2">
      <c r="A64" s="12" t="str">
        <f>'Raw Data - STAIS PANAS Modif.'!C662</f>
        <v>63d9d5072e083033fc895df1</v>
      </c>
      <c r="B64" s="5" t="str">
        <f>'Raw Data - STAIS PANAS Modif.'!D662</f>
        <v>TG</v>
      </c>
      <c r="C64" s="5" t="str">
        <f>IF('Raw Data - STAIS PANAS Modif.'!F622=12,"Low start",IF('Raw Data - STAIS PANAS Modif.'!F622=33,"Low end","Low middle"))</f>
        <v>Low start</v>
      </c>
      <c r="D64" s="5">
        <f>'Raw Data - STAIS PANAS Modif.'!E662</f>
        <v>6</v>
      </c>
      <c r="E64" s="6">
        <f>AVERAGE('Raw Data - STAIS PANAS Modif.'!F662:F671)</f>
        <v>24</v>
      </c>
      <c r="F64" s="6">
        <f>AVERAGE('Raw Data - STAIS PANAS Modif.'!G662:G671)</f>
        <v>36</v>
      </c>
      <c r="G64" s="6">
        <f>IFERROR(AVERAGE('Raw Data - STAIS PANAS Modif.'!H662:H671), "")</f>
        <v>1.6</v>
      </c>
      <c r="H64" s="6">
        <f>IFERROR(AVERAGE('Raw Data - STAIS PANAS Modif.'!I662:I671), "")</f>
        <v>34.4</v>
      </c>
      <c r="I64" s="6">
        <f t="shared" si="5"/>
        <v>8</v>
      </c>
      <c r="J64" s="5">
        <f>'Raw Data - STAIS PANAS Modif.'!J662</f>
        <v>0.69</v>
      </c>
      <c r="K64" s="6">
        <f>'Raw Data - STAIS PANAS Modif.'!N665+'Raw Data - STAIS PANAS Modif.'!P665+'Raw Data - STAIS PANAS Modif.'!R665+'Raw Data - STAIS PANAS Modif.'!V665+'Raw Data - STAIS PANAS Modif.'!W665+'Raw Data - STAIS PANAS Modif.'!Y665+'Raw Data - STAIS PANAS Modif.'!AA665+'Raw Data - STAIS PANAS Modif.'!AC665+'Raw Data - STAIS PANAS Modif.'!AD665+'Raw Data - STAIS PANAS Modif.'!AF665-'Raw Data - STAIS PANAS Modif.'!O665-'Raw Data - STAIS PANAS Modif.'!Q665-'Raw Data - STAIS PANAS Modif.'!S665-'Raw Data - STAIS PANAS Modif.'!T665-'Raw Data - STAIS PANAS Modif.'!U665-'Raw Data - STAIS PANAS Modif.'!X665-'Raw Data - STAIS PANAS Modif.'!Z665-'Raw Data - STAIS PANAS Modif.'!AB665-'Raw Data - STAIS PANAS Modif.'!AE665-'Raw Data - STAIS PANAS Modif.'!AG665</f>
        <v>32</v>
      </c>
      <c r="L64" s="6">
        <f>'Raw Data - STAIS PANAS Modif.'!N666+'Raw Data - STAIS PANAS Modif.'!P666+'Raw Data - STAIS PANAS Modif.'!R666+'Raw Data - STAIS PANAS Modif.'!V666+'Raw Data - STAIS PANAS Modif.'!W666+'Raw Data - STAIS PANAS Modif.'!Y666+'Raw Data - STAIS PANAS Modif.'!AA666+'Raw Data - STAIS PANAS Modif.'!AC666+'Raw Data - STAIS PANAS Modif.'!AD666+'Raw Data - STAIS PANAS Modif.'!AF666-'Raw Data - STAIS PANAS Modif.'!O666-'Raw Data - STAIS PANAS Modif.'!Q666-'Raw Data - STAIS PANAS Modif.'!S666-'Raw Data - STAIS PANAS Modif.'!T666-'Raw Data - STAIS PANAS Modif.'!U666-'Raw Data - STAIS PANAS Modif.'!X666-'Raw Data - STAIS PANAS Modif.'!Z666-'Raw Data - STAIS PANAS Modif.'!AB666-'Raw Data - STAIS PANAS Modif.'!AE666-'Raw Data - STAIS PANAS Modif.'!AG666</f>
        <v>29</v>
      </c>
      <c r="M64" s="6">
        <f>SUM('Raw Data - STAIS PANAS Modif.'!AH663:AQ663)</f>
        <v>6</v>
      </c>
      <c r="N64" s="6">
        <f>SUM('Raw Data - STAIS PANAS Modif.'!AH664:AQ664)</f>
        <v>5</v>
      </c>
      <c r="O64" s="6">
        <f>AVERAGE('Raw Data - STAIS PANAS Modif.'!AR662:BA662)</f>
        <v>3.7</v>
      </c>
      <c r="P64" s="6">
        <f t="shared" si="6"/>
        <v>-3</v>
      </c>
      <c r="Q64" s="6">
        <f t="shared" si="7"/>
        <v>-1</v>
      </c>
      <c r="R64" s="6">
        <f t="shared" si="8"/>
        <v>2</v>
      </c>
      <c r="S64" s="6">
        <f t="shared" si="9"/>
        <v>8</v>
      </c>
      <c r="T64" t="str">
        <f>VLOOKUP($A64,'Demographic Data'!$B:$U,11,0)</f>
        <v>English</v>
      </c>
      <c r="U64">
        <f>VLOOKUP($A64,'Demographic Data'!$B:$U,12,0)</f>
        <v>21</v>
      </c>
      <c r="V64" t="str">
        <f>VLOOKUP($A64,'Demographic Data'!$B:$U,13,0)</f>
        <v>Male</v>
      </c>
      <c r="W64" t="str">
        <f>VLOOKUP($A64,'Demographic Data'!$B:$U,14,0)</f>
        <v>White</v>
      </c>
      <c r="X64" t="str">
        <f>VLOOKUP($A64,'Demographic Data'!$B:$U,15,0)</f>
        <v>United Kingdom</v>
      </c>
      <c r="Y64" t="str">
        <f>VLOOKUP($A64,'Demographic Data'!$B:$U,16,0)</f>
        <v>United Kingdom</v>
      </c>
      <c r="Z64" t="str">
        <f>VLOOKUP($A64,'Demographic Data'!$B:$U,17,0)</f>
        <v>United Kingdom</v>
      </c>
    </row>
    <row r="65" spans="1:26" x14ac:dyDescent="0.2">
      <c r="A65" s="12" t="str">
        <f>'Raw Data - STAIS PANAS Modif.'!C672</f>
        <v>63e6378e04ade071ebf9ff9c</v>
      </c>
      <c r="B65" s="5" t="str">
        <f>'Raw Data - STAIS PANAS Modif.'!D672</f>
        <v>DG</v>
      </c>
      <c r="C65" s="5" t="str">
        <f>IF('Raw Data - STAIS PANAS Modif.'!F632=12,"Low start",IF('Raw Data - STAIS PANAS Modif.'!F632=33,"Low end","Low middle"))</f>
        <v>Low middle</v>
      </c>
      <c r="D65" s="5">
        <f>'Raw Data - STAIS PANAS Modif.'!E672</f>
        <v>5</v>
      </c>
      <c r="E65" s="6">
        <f>AVERAGE('Raw Data - STAIS PANAS Modif.'!F672:F681)</f>
        <v>24</v>
      </c>
      <c r="F65" s="6">
        <f>AVERAGE('Raw Data - STAIS PANAS Modif.'!G672:G681)</f>
        <v>36</v>
      </c>
      <c r="G65" s="6" t="str">
        <f>IFERROR(AVERAGE('Raw Data - STAIS PANAS Modif.'!H672:H681), "")</f>
        <v/>
      </c>
      <c r="H65" s="6">
        <f>IFERROR(AVERAGE('Raw Data - STAIS PANAS Modif.'!I672:I681), "")</f>
        <v>36</v>
      </c>
      <c r="I65" s="6">
        <f t="shared" si="5"/>
        <v>8</v>
      </c>
      <c r="J65" s="5">
        <f>'Raw Data - STAIS PANAS Modif.'!J672</f>
        <v>0.72</v>
      </c>
      <c r="K65" s="6">
        <f>'Raw Data - STAIS PANAS Modif.'!N675+'Raw Data - STAIS PANAS Modif.'!P675+'Raw Data - STAIS PANAS Modif.'!R675+'Raw Data - STAIS PANAS Modif.'!V675+'Raw Data - STAIS PANAS Modif.'!W675+'Raw Data - STAIS PANAS Modif.'!Y675+'Raw Data - STAIS PANAS Modif.'!AA675+'Raw Data - STAIS PANAS Modif.'!AC675+'Raw Data - STAIS PANAS Modif.'!AD675+'Raw Data - STAIS PANAS Modif.'!AF675-'Raw Data - STAIS PANAS Modif.'!O675-'Raw Data - STAIS PANAS Modif.'!Q675-'Raw Data - STAIS PANAS Modif.'!S675-'Raw Data - STAIS PANAS Modif.'!T675-'Raw Data - STAIS PANAS Modif.'!U675-'Raw Data - STAIS PANAS Modif.'!X675-'Raw Data - STAIS PANAS Modif.'!Z675-'Raw Data - STAIS PANAS Modif.'!AB675-'Raw Data - STAIS PANAS Modif.'!AE675-'Raw Data - STAIS PANAS Modif.'!AG675</f>
        <v>30</v>
      </c>
      <c r="L65" s="6">
        <f>'Raw Data - STAIS PANAS Modif.'!N676+'Raw Data - STAIS PANAS Modif.'!P676+'Raw Data - STAIS PANAS Modif.'!R676+'Raw Data - STAIS PANAS Modif.'!V676+'Raw Data - STAIS PANAS Modif.'!W676+'Raw Data - STAIS PANAS Modif.'!Y676+'Raw Data - STAIS PANAS Modif.'!AA676+'Raw Data - STAIS PANAS Modif.'!AC676+'Raw Data - STAIS PANAS Modif.'!AD676+'Raw Data - STAIS PANAS Modif.'!AF676-'Raw Data - STAIS PANAS Modif.'!O676-'Raw Data - STAIS PANAS Modif.'!Q676-'Raw Data - STAIS PANAS Modif.'!S676-'Raw Data - STAIS PANAS Modif.'!T676-'Raw Data - STAIS PANAS Modif.'!U676-'Raw Data - STAIS PANAS Modif.'!X676-'Raw Data - STAIS PANAS Modif.'!Z676-'Raw Data - STAIS PANAS Modif.'!AB676-'Raw Data - STAIS PANAS Modif.'!AE676-'Raw Data - STAIS PANAS Modif.'!AG676</f>
        <v>15</v>
      </c>
      <c r="M65" s="6">
        <f>SUM('Raw Data - STAIS PANAS Modif.'!AH673:AQ673)</f>
        <v>6</v>
      </c>
      <c r="N65" s="6">
        <f>SUM('Raw Data - STAIS PANAS Modif.'!AH674:AQ674)</f>
        <v>12</v>
      </c>
      <c r="O65" s="6">
        <f>AVERAGE('Raw Data - STAIS PANAS Modif.'!AR672:BA672)</f>
        <v>3.9</v>
      </c>
      <c r="P65" s="6">
        <f t="shared" si="6"/>
        <v>-15</v>
      </c>
      <c r="Q65" s="6">
        <f t="shared" si="7"/>
        <v>6</v>
      </c>
      <c r="R65" s="6">
        <f t="shared" si="8"/>
        <v>3</v>
      </c>
      <c r="S65" s="6">
        <f t="shared" si="9"/>
        <v>8</v>
      </c>
      <c r="T65" t="str">
        <f>VLOOKUP($A65,'Demographic Data'!$B:$U,11,0)</f>
        <v>English</v>
      </c>
      <c r="U65">
        <f>VLOOKUP($A65,'Demographic Data'!$B:$U,12,0)</f>
        <v>33</v>
      </c>
      <c r="V65" t="str">
        <f>VLOOKUP($A65,'Demographic Data'!$B:$U,13,0)</f>
        <v>Male</v>
      </c>
      <c r="W65" t="str">
        <f>VLOOKUP($A65,'Demographic Data'!$B:$U,14,0)</f>
        <v>Black</v>
      </c>
      <c r="X65" t="str">
        <f>VLOOKUP($A65,'Demographic Data'!$B:$U,15,0)</f>
        <v>United Kingdom</v>
      </c>
      <c r="Y65" t="str">
        <f>VLOOKUP($A65,'Demographic Data'!$B:$U,16,0)</f>
        <v>United Kingdom</v>
      </c>
      <c r="Z65" t="str">
        <f>VLOOKUP($A65,'Demographic Data'!$B:$U,17,0)</f>
        <v>United Kingdom</v>
      </c>
    </row>
    <row r="66" spans="1:26" x14ac:dyDescent="0.2">
      <c r="A66" s="12" t="str">
        <f>'Raw Data - STAIS PANAS Modif.'!C682</f>
        <v>63ea85f2e1c8032a3121a505</v>
      </c>
      <c r="B66" s="5" t="str">
        <f>'Raw Data - STAIS PANAS Modif.'!D682</f>
        <v>DG</v>
      </c>
      <c r="C66" s="5" t="str">
        <f>IF('Raw Data - STAIS PANAS Modif.'!F642=12,"Low start",IF('Raw Data - STAIS PANAS Modif.'!F642=33,"Low end","Low middle"))</f>
        <v>Low middle</v>
      </c>
      <c r="D66" s="5">
        <f>'Raw Data - STAIS PANAS Modif.'!E682</f>
        <v>4</v>
      </c>
      <c r="E66" s="6">
        <f>AVERAGE('Raw Data - STAIS PANAS Modif.'!F682:F691)</f>
        <v>24</v>
      </c>
      <c r="F66" s="6">
        <f>AVERAGE('Raw Data - STAIS PANAS Modif.'!G682:G691)</f>
        <v>36</v>
      </c>
      <c r="G66" s="6" t="str">
        <f>IFERROR(AVERAGE('Raw Data - STAIS PANAS Modif.'!H682:H691), "")</f>
        <v/>
      </c>
      <c r="H66" s="6">
        <f>IFERROR(AVERAGE('Raw Data - STAIS PANAS Modif.'!I682:I691), "")</f>
        <v>36</v>
      </c>
      <c r="I66" s="6">
        <f t="shared" ref="I66:I97" si="10">E66/3</f>
        <v>8</v>
      </c>
      <c r="J66" s="5">
        <f>'Raw Data - STAIS PANAS Modif.'!J682</f>
        <v>0.72</v>
      </c>
      <c r="K66" s="6">
        <f>'Raw Data - STAIS PANAS Modif.'!N685+'Raw Data - STAIS PANAS Modif.'!P685+'Raw Data - STAIS PANAS Modif.'!R685+'Raw Data - STAIS PANAS Modif.'!V685+'Raw Data - STAIS PANAS Modif.'!W685+'Raw Data - STAIS PANAS Modif.'!Y685+'Raw Data - STAIS PANAS Modif.'!AA685+'Raw Data - STAIS PANAS Modif.'!AC685+'Raw Data - STAIS PANAS Modif.'!AD685+'Raw Data - STAIS PANAS Modif.'!AF685-'Raw Data - STAIS PANAS Modif.'!O685-'Raw Data - STAIS PANAS Modif.'!Q685-'Raw Data - STAIS PANAS Modif.'!S685-'Raw Data - STAIS PANAS Modif.'!T685-'Raw Data - STAIS PANAS Modif.'!U685-'Raw Data - STAIS PANAS Modif.'!X685-'Raw Data - STAIS PANAS Modif.'!Z685-'Raw Data - STAIS PANAS Modif.'!AB685-'Raw Data - STAIS PANAS Modif.'!AE685-'Raw Data - STAIS PANAS Modif.'!AG685</f>
        <v>17</v>
      </c>
      <c r="L66" s="6">
        <f>'Raw Data - STAIS PANAS Modif.'!N686+'Raw Data - STAIS PANAS Modif.'!P686+'Raw Data - STAIS PANAS Modif.'!R686+'Raw Data - STAIS PANAS Modif.'!V686+'Raw Data - STAIS PANAS Modif.'!W686+'Raw Data - STAIS PANAS Modif.'!Y686+'Raw Data - STAIS PANAS Modif.'!AA686+'Raw Data - STAIS PANAS Modif.'!AC686+'Raw Data - STAIS PANAS Modif.'!AD686+'Raw Data - STAIS PANAS Modif.'!AF686-'Raw Data - STAIS PANAS Modif.'!O686-'Raw Data - STAIS PANAS Modif.'!Q686-'Raw Data - STAIS PANAS Modif.'!S686-'Raw Data - STAIS PANAS Modif.'!T686-'Raw Data - STAIS PANAS Modif.'!U686-'Raw Data - STAIS PANAS Modif.'!X686-'Raw Data - STAIS PANAS Modif.'!Z686-'Raw Data - STAIS PANAS Modif.'!AB686-'Raw Data - STAIS PANAS Modif.'!AE686-'Raw Data - STAIS PANAS Modif.'!AG686</f>
        <v>21</v>
      </c>
      <c r="M66" s="6">
        <f>SUM('Raw Data - STAIS PANAS Modif.'!AH683:AQ683)</f>
        <v>5</v>
      </c>
      <c r="N66" s="6">
        <f>SUM('Raw Data - STAIS PANAS Modif.'!AH684:AQ684)</f>
        <v>4</v>
      </c>
      <c r="O66" s="6">
        <f>AVERAGE('Raw Data - STAIS PANAS Modif.'!AR682:BA682)</f>
        <v>2.6</v>
      </c>
      <c r="P66" s="6">
        <f t="shared" ref="P66:P97" si="11">L66-K66</f>
        <v>4</v>
      </c>
      <c r="Q66" s="6">
        <f t="shared" ref="Q66:Q97" si="12">N66-M66</f>
        <v>-1</v>
      </c>
      <c r="R66" s="6">
        <f t="shared" ref="R66:R97" si="13">I66-D66</f>
        <v>4</v>
      </c>
      <c r="S66" s="6">
        <f t="shared" ref="S66:S97" si="14">I66</f>
        <v>8</v>
      </c>
      <c r="T66" t="str">
        <f>VLOOKUP($A66,'Demographic Data'!$B:$U,11,0)</f>
        <v>German, English</v>
      </c>
      <c r="U66">
        <f>VLOOKUP($A66,'Demographic Data'!$B:$U,12,0)</f>
        <v>27</v>
      </c>
      <c r="V66" t="str">
        <f>VLOOKUP($A66,'Demographic Data'!$B:$U,13,0)</f>
        <v>Male</v>
      </c>
      <c r="W66" t="str">
        <f>VLOOKUP($A66,'Demographic Data'!$B:$U,14,0)</f>
        <v>White</v>
      </c>
      <c r="X66" t="str">
        <f>VLOOKUP($A66,'Demographic Data'!$B:$U,15,0)</f>
        <v>Germany</v>
      </c>
      <c r="Y66" t="str">
        <f>VLOOKUP($A66,'Demographic Data'!$B:$U,16,0)</f>
        <v>United Kingdom</v>
      </c>
      <c r="Z66" t="str">
        <f>VLOOKUP($A66,'Demographic Data'!$B:$U,17,0)</f>
        <v>United Kingdom</v>
      </c>
    </row>
    <row r="67" spans="1:26" x14ac:dyDescent="0.2">
      <c r="A67" s="12" t="str">
        <f>'Raw Data - STAIS PANAS Modif.'!C692</f>
        <v>63ed0d717ceb58b69ff6ce58</v>
      </c>
      <c r="B67" s="5" t="str">
        <f>'Raw Data - STAIS PANAS Modif.'!D692</f>
        <v>TG</v>
      </c>
      <c r="C67" s="5" t="str">
        <f>IF('Raw Data - STAIS PANAS Modif.'!F652=12,"Low start",IF('Raw Data - STAIS PANAS Modif.'!F652=33,"Low end","Low middle"))</f>
        <v>Low end</v>
      </c>
      <c r="D67" s="5">
        <f>'Raw Data - STAIS PANAS Modif.'!E692</f>
        <v>7</v>
      </c>
      <c r="E67" s="6">
        <f>AVERAGE('Raw Data - STAIS PANAS Modif.'!F692:F701)</f>
        <v>24</v>
      </c>
      <c r="F67" s="6">
        <f>AVERAGE('Raw Data - STAIS PANAS Modif.'!G692:G701)</f>
        <v>36</v>
      </c>
      <c r="G67" s="6">
        <f>IFERROR(AVERAGE('Raw Data - STAIS PANAS Modif.'!H692:H701), "")</f>
        <v>10.6</v>
      </c>
      <c r="H67" s="6">
        <f>IFERROR(AVERAGE('Raw Data - STAIS PANAS Modif.'!I692:I701), "")</f>
        <v>25.4</v>
      </c>
      <c r="I67" s="6">
        <f t="shared" si="10"/>
        <v>8</v>
      </c>
      <c r="J67" s="5">
        <f>'Raw Data - STAIS PANAS Modif.'!J692</f>
        <v>0.51</v>
      </c>
      <c r="K67" s="6">
        <f>'Raw Data - STAIS PANAS Modif.'!N695+'Raw Data - STAIS PANAS Modif.'!P695+'Raw Data - STAIS PANAS Modif.'!R695+'Raw Data - STAIS PANAS Modif.'!V695+'Raw Data - STAIS PANAS Modif.'!W695+'Raw Data - STAIS PANAS Modif.'!Y695+'Raw Data - STAIS PANAS Modif.'!AA695+'Raw Data - STAIS PANAS Modif.'!AC695+'Raw Data - STAIS PANAS Modif.'!AD695+'Raw Data - STAIS PANAS Modif.'!AF695-'Raw Data - STAIS PANAS Modif.'!O695-'Raw Data - STAIS PANAS Modif.'!Q695-'Raw Data - STAIS PANAS Modif.'!S695-'Raw Data - STAIS PANAS Modif.'!T695-'Raw Data - STAIS PANAS Modif.'!U695-'Raw Data - STAIS PANAS Modif.'!X695-'Raw Data - STAIS PANAS Modif.'!Z695-'Raw Data - STAIS PANAS Modif.'!AB695-'Raw Data - STAIS PANAS Modif.'!AE695-'Raw Data - STAIS PANAS Modif.'!AG695</f>
        <v>27</v>
      </c>
      <c r="L67" s="6">
        <f>'Raw Data - STAIS PANAS Modif.'!N696+'Raw Data - STAIS PANAS Modif.'!P696+'Raw Data - STAIS PANAS Modif.'!R696+'Raw Data - STAIS PANAS Modif.'!V696+'Raw Data - STAIS PANAS Modif.'!W696+'Raw Data - STAIS PANAS Modif.'!Y696+'Raw Data - STAIS PANAS Modif.'!AA696+'Raw Data - STAIS PANAS Modif.'!AC696+'Raw Data - STAIS PANAS Modif.'!AD696+'Raw Data - STAIS PANAS Modif.'!AF696-'Raw Data - STAIS PANAS Modif.'!O696-'Raw Data - STAIS PANAS Modif.'!Q696-'Raw Data - STAIS PANAS Modif.'!S696-'Raw Data - STAIS PANAS Modif.'!T696-'Raw Data - STAIS PANAS Modif.'!U696-'Raw Data - STAIS PANAS Modif.'!X696-'Raw Data - STAIS PANAS Modif.'!Z696-'Raw Data - STAIS PANAS Modif.'!AB696-'Raw Data - STAIS PANAS Modif.'!AE696-'Raw Data - STAIS PANAS Modif.'!AG696</f>
        <v>26</v>
      </c>
      <c r="M67" s="6">
        <f>SUM('Raw Data - STAIS PANAS Modif.'!AH693:AQ693)</f>
        <v>4</v>
      </c>
      <c r="N67" s="6">
        <f>SUM('Raw Data - STAIS PANAS Modif.'!AH694:AQ694)</f>
        <v>5</v>
      </c>
      <c r="O67" s="6">
        <f>AVERAGE('Raw Data - STAIS PANAS Modif.'!AR692:BA692)</f>
        <v>2.1</v>
      </c>
      <c r="P67" s="6">
        <f t="shared" si="11"/>
        <v>-1</v>
      </c>
      <c r="Q67" s="6">
        <f t="shared" si="12"/>
        <v>1</v>
      </c>
      <c r="R67" s="6">
        <f t="shared" si="13"/>
        <v>1</v>
      </c>
      <c r="S67" s="6">
        <f t="shared" si="14"/>
        <v>8</v>
      </c>
      <c r="T67" t="str">
        <f>VLOOKUP($A67,'Demographic Data'!$B:$U,11,0)</f>
        <v>English</v>
      </c>
      <c r="U67">
        <f>VLOOKUP($A67,'Demographic Data'!$B:$U,12,0)</f>
        <v>34</v>
      </c>
      <c r="V67" t="str">
        <f>VLOOKUP($A67,'Demographic Data'!$B:$U,13,0)</f>
        <v>Female</v>
      </c>
      <c r="W67" t="str">
        <f>VLOOKUP($A67,'Demographic Data'!$B:$U,14,0)</f>
        <v>White</v>
      </c>
      <c r="X67" t="str">
        <f>VLOOKUP($A67,'Demographic Data'!$B:$U,15,0)</f>
        <v>United Kingdom</v>
      </c>
      <c r="Y67" t="str">
        <f>VLOOKUP($A67,'Demographic Data'!$B:$U,16,0)</f>
        <v>United Kingdom</v>
      </c>
      <c r="Z67" t="str">
        <f>VLOOKUP($A67,'Demographic Data'!$B:$U,17,0)</f>
        <v>United Kingdom</v>
      </c>
    </row>
    <row r="68" spans="1:26" x14ac:dyDescent="0.2">
      <c r="A68" s="12" t="str">
        <f>'Raw Data - STAIS PANAS Modif.'!C702</f>
        <v>63ed7506987da70d33ba9288</v>
      </c>
      <c r="B68" s="5" t="str">
        <f>'Raw Data - STAIS PANAS Modif.'!D702</f>
        <v>TG</v>
      </c>
      <c r="C68" s="5" t="str">
        <f>IF('Raw Data - STAIS PANAS Modif.'!F662=12,"Low start",IF('Raw Data - STAIS PANAS Modif.'!F662=33,"Low end","Low middle"))</f>
        <v>Low start</v>
      </c>
      <c r="D68" s="5">
        <f>'Raw Data - STAIS PANAS Modif.'!E702</f>
        <v>6</v>
      </c>
      <c r="E68" s="6">
        <f>AVERAGE('Raw Data - STAIS PANAS Modif.'!F702:F711)</f>
        <v>24</v>
      </c>
      <c r="F68" s="6">
        <f>AVERAGE('Raw Data - STAIS PANAS Modif.'!G702:G711)</f>
        <v>36</v>
      </c>
      <c r="G68" s="6">
        <f>IFERROR(AVERAGE('Raw Data - STAIS PANAS Modif.'!H702:H711), "")</f>
        <v>17.3</v>
      </c>
      <c r="H68" s="6">
        <f>IFERROR(AVERAGE('Raw Data - STAIS PANAS Modif.'!I702:I711), "")</f>
        <v>18.7</v>
      </c>
      <c r="I68" s="6">
        <f t="shared" si="10"/>
        <v>8</v>
      </c>
      <c r="J68" s="5">
        <f>'Raw Data - STAIS PANAS Modif.'!J702</f>
        <v>0.37</v>
      </c>
      <c r="K68" s="6">
        <f>'Raw Data - STAIS PANAS Modif.'!N705+'Raw Data - STAIS PANAS Modif.'!P705+'Raw Data - STAIS PANAS Modif.'!R705+'Raw Data - STAIS PANAS Modif.'!V705+'Raw Data - STAIS PANAS Modif.'!W705+'Raw Data - STAIS PANAS Modif.'!Y705+'Raw Data - STAIS PANAS Modif.'!AA705+'Raw Data - STAIS PANAS Modif.'!AC705+'Raw Data - STAIS PANAS Modif.'!AD705+'Raw Data - STAIS PANAS Modif.'!AF705-'Raw Data - STAIS PANAS Modif.'!O705-'Raw Data - STAIS PANAS Modif.'!Q705-'Raw Data - STAIS PANAS Modif.'!S705-'Raw Data - STAIS PANAS Modif.'!T705-'Raw Data - STAIS PANAS Modif.'!U705-'Raw Data - STAIS PANAS Modif.'!X705-'Raw Data - STAIS PANAS Modif.'!Z705-'Raw Data - STAIS PANAS Modif.'!AB705-'Raw Data - STAIS PANAS Modif.'!AE705-'Raw Data - STAIS PANAS Modif.'!AG705</f>
        <v>18</v>
      </c>
      <c r="L68" s="6">
        <f>'Raw Data - STAIS PANAS Modif.'!N706+'Raw Data - STAIS PANAS Modif.'!P706+'Raw Data - STAIS PANAS Modif.'!R706+'Raw Data - STAIS PANAS Modif.'!V706+'Raw Data - STAIS PANAS Modif.'!W706+'Raw Data - STAIS PANAS Modif.'!Y706+'Raw Data - STAIS PANAS Modif.'!AA706+'Raw Data - STAIS PANAS Modif.'!AC706+'Raw Data - STAIS PANAS Modif.'!AD706+'Raw Data - STAIS PANAS Modif.'!AF706-'Raw Data - STAIS PANAS Modif.'!O706-'Raw Data - STAIS PANAS Modif.'!Q706-'Raw Data - STAIS PANAS Modif.'!S706-'Raw Data - STAIS PANAS Modif.'!T706-'Raw Data - STAIS PANAS Modif.'!U706-'Raw Data - STAIS PANAS Modif.'!X706-'Raw Data - STAIS PANAS Modif.'!Z706-'Raw Data - STAIS PANAS Modif.'!AB706-'Raw Data - STAIS PANAS Modif.'!AE706-'Raw Data - STAIS PANAS Modif.'!AG706</f>
        <v>13</v>
      </c>
      <c r="M68" s="6">
        <f>SUM('Raw Data - STAIS PANAS Modif.'!AH703:AQ703)</f>
        <v>7</v>
      </c>
      <c r="N68" s="6">
        <f>SUM('Raw Data - STAIS PANAS Modif.'!AH704:AQ704)</f>
        <v>6</v>
      </c>
      <c r="O68" s="6">
        <f>AVERAGE('Raw Data - STAIS PANAS Modif.'!AR702:BA702)</f>
        <v>2.1</v>
      </c>
      <c r="P68" s="6">
        <f t="shared" si="11"/>
        <v>-5</v>
      </c>
      <c r="Q68" s="6">
        <f t="shared" si="12"/>
        <v>-1</v>
      </c>
      <c r="R68" s="6">
        <f t="shared" si="13"/>
        <v>2</v>
      </c>
      <c r="S68" s="6">
        <f t="shared" si="14"/>
        <v>8</v>
      </c>
      <c r="T68" t="str">
        <f>VLOOKUP($A68,'Demographic Data'!$B:$U,11,0)</f>
        <v>English</v>
      </c>
      <c r="U68">
        <f>VLOOKUP($A68,'Demographic Data'!$B:$U,12,0)</f>
        <v>24</v>
      </c>
      <c r="V68" t="str">
        <f>VLOOKUP($A68,'Demographic Data'!$B:$U,13,0)</f>
        <v>Male</v>
      </c>
      <c r="W68" t="str">
        <f>VLOOKUP($A68,'Demographic Data'!$B:$U,14,0)</f>
        <v>White</v>
      </c>
      <c r="X68" t="str">
        <f>VLOOKUP($A68,'Demographic Data'!$B:$U,15,0)</f>
        <v>United Kingdom</v>
      </c>
      <c r="Y68" t="str">
        <f>VLOOKUP($A68,'Demographic Data'!$B:$U,16,0)</f>
        <v>United Kingdom</v>
      </c>
      <c r="Z68" t="str">
        <f>VLOOKUP($A68,'Demographic Data'!$B:$U,17,0)</f>
        <v>United Kingdom</v>
      </c>
    </row>
    <row r="69" spans="1:26" x14ac:dyDescent="0.2">
      <c r="A69" s="12" t="str">
        <f>'Raw Data - STAIS PANAS Modif.'!C712</f>
        <v>64011ddd299336698fa0c488</v>
      </c>
      <c r="B69" s="5" t="str">
        <f>'Raw Data - STAIS PANAS Modif.'!D712</f>
        <v>DG</v>
      </c>
      <c r="C69" s="5" t="str">
        <f>IF('Raw Data - STAIS PANAS Modif.'!F672=12,"Low start",IF('Raw Data - STAIS PANAS Modif.'!F672=33,"Low end","Low middle"))</f>
        <v>Low middle</v>
      </c>
      <c r="D69" s="5">
        <f>'Raw Data - STAIS PANAS Modif.'!E712</f>
        <v>4</v>
      </c>
      <c r="E69" s="6">
        <f>AVERAGE('Raw Data - STAIS PANAS Modif.'!F712:F721)</f>
        <v>24</v>
      </c>
      <c r="F69" s="6">
        <f>AVERAGE('Raw Data - STAIS PANAS Modif.'!G712:G721)</f>
        <v>36</v>
      </c>
      <c r="G69" s="6" t="str">
        <f>IFERROR(AVERAGE('Raw Data - STAIS PANAS Modif.'!H712:H721), "")</f>
        <v/>
      </c>
      <c r="H69" s="6">
        <f>IFERROR(AVERAGE('Raw Data - STAIS PANAS Modif.'!I712:I721), "")</f>
        <v>36</v>
      </c>
      <c r="I69" s="6">
        <f t="shared" si="10"/>
        <v>8</v>
      </c>
      <c r="J69" s="5">
        <f>'Raw Data - STAIS PANAS Modif.'!J712</f>
        <v>0.72</v>
      </c>
      <c r="K69" s="6">
        <f>'Raw Data - STAIS PANAS Modif.'!N715+'Raw Data - STAIS PANAS Modif.'!P715+'Raw Data - STAIS PANAS Modif.'!R715+'Raw Data - STAIS PANAS Modif.'!V715+'Raw Data - STAIS PANAS Modif.'!W715+'Raw Data - STAIS PANAS Modif.'!Y715+'Raw Data - STAIS PANAS Modif.'!AA715+'Raw Data - STAIS PANAS Modif.'!AC715+'Raw Data - STAIS PANAS Modif.'!AD715+'Raw Data - STAIS PANAS Modif.'!AF715-'Raw Data - STAIS PANAS Modif.'!O715-'Raw Data - STAIS PANAS Modif.'!Q715-'Raw Data - STAIS PANAS Modif.'!S715-'Raw Data - STAIS PANAS Modif.'!T715-'Raw Data - STAIS PANAS Modif.'!U715-'Raw Data - STAIS PANAS Modif.'!X715-'Raw Data - STAIS PANAS Modif.'!Z715-'Raw Data - STAIS PANAS Modif.'!AB715-'Raw Data - STAIS PANAS Modif.'!AE715-'Raw Data - STAIS PANAS Modif.'!AG715</f>
        <v>12</v>
      </c>
      <c r="L69" s="6">
        <f>'Raw Data - STAIS PANAS Modif.'!N716+'Raw Data - STAIS PANAS Modif.'!P716+'Raw Data - STAIS PANAS Modif.'!R716+'Raw Data - STAIS PANAS Modif.'!V716+'Raw Data - STAIS PANAS Modif.'!W716+'Raw Data - STAIS PANAS Modif.'!Y716+'Raw Data - STAIS PANAS Modif.'!AA716+'Raw Data - STAIS PANAS Modif.'!AC716+'Raw Data - STAIS PANAS Modif.'!AD716+'Raw Data - STAIS PANAS Modif.'!AF716-'Raw Data - STAIS PANAS Modif.'!O716-'Raw Data - STAIS PANAS Modif.'!Q716-'Raw Data - STAIS PANAS Modif.'!S716-'Raw Data - STAIS PANAS Modif.'!T716-'Raw Data - STAIS PANAS Modif.'!U716-'Raw Data - STAIS PANAS Modif.'!X716-'Raw Data - STAIS PANAS Modif.'!Z716-'Raw Data - STAIS PANAS Modif.'!AB716-'Raw Data - STAIS PANAS Modif.'!AE716-'Raw Data - STAIS PANAS Modif.'!AG716</f>
        <v>13</v>
      </c>
      <c r="M69" s="6">
        <f>SUM('Raw Data - STAIS PANAS Modif.'!AH713:AQ713)</f>
        <v>7</v>
      </c>
      <c r="N69" s="6">
        <f>SUM('Raw Data - STAIS PANAS Modif.'!AH714:AQ714)</f>
        <v>7</v>
      </c>
      <c r="O69" s="6">
        <f>AVERAGE('Raw Data - STAIS PANAS Modif.'!AR712:BA712)</f>
        <v>2.4</v>
      </c>
      <c r="P69" s="6">
        <f t="shared" si="11"/>
        <v>1</v>
      </c>
      <c r="Q69" s="6">
        <f t="shared" si="12"/>
        <v>0</v>
      </c>
      <c r="R69" s="6">
        <f t="shared" si="13"/>
        <v>4</v>
      </c>
      <c r="S69" s="6">
        <f t="shared" si="14"/>
        <v>8</v>
      </c>
      <c r="T69" t="str">
        <f>VLOOKUP($A69,'Demographic Data'!$B:$U,11,0)</f>
        <v>English</v>
      </c>
      <c r="U69">
        <f>VLOOKUP($A69,'Demographic Data'!$B:$U,12,0)</f>
        <v>25</v>
      </c>
      <c r="V69" t="str">
        <f>VLOOKUP($A69,'Demographic Data'!$B:$U,13,0)</f>
        <v>Female</v>
      </c>
      <c r="W69" t="str">
        <f>VLOOKUP($A69,'Demographic Data'!$B:$U,14,0)</f>
        <v>White</v>
      </c>
      <c r="X69" t="str">
        <f>VLOOKUP($A69,'Demographic Data'!$B:$U,15,0)</f>
        <v>United Kingdom</v>
      </c>
      <c r="Y69" t="str">
        <f>VLOOKUP($A69,'Demographic Data'!$B:$U,16,0)</f>
        <v>United Kingdom</v>
      </c>
      <c r="Z69" t="str">
        <f>VLOOKUP($A69,'Demographic Data'!$B:$U,17,0)</f>
        <v>United Kingdom</v>
      </c>
    </row>
    <row r="70" spans="1:26" x14ac:dyDescent="0.2">
      <c r="A70" s="12" t="str">
        <f>'Raw Data - STAIS PANAS Modif.'!C722</f>
        <v>64f3036a5b5f2feae0b1f51b</v>
      </c>
      <c r="B70" s="5" t="str">
        <f>'Raw Data - STAIS PANAS Modif.'!D722</f>
        <v>DG</v>
      </c>
      <c r="C70" s="5" t="str">
        <f>IF('Raw Data - STAIS PANAS Modif.'!F682=12,"Low start",IF('Raw Data - STAIS PANAS Modif.'!F682=33,"Low end","Low middle"))</f>
        <v>Low end</v>
      </c>
      <c r="D70" s="5">
        <f>'Raw Data - STAIS PANAS Modif.'!E722</f>
        <v>5</v>
      </c>
      <c r="E70" s="6">
        <f>AVERAGE('Raw Data - STAIS PANAS Modif.'!F722:F731)</f>
        <v>24</v>
      </c>
      <c r="F70" s="6">
        <f>AVERAGE('Raw Data - STAIS PANAS Modif.'!G722:G731)</f>
        <v>36</v>
      </c>
      <c r="G70" s="6" t="str">
        <f>IFERROR(AVERAGE('Raw Data - STAIS PANAS Modif.'!H722:H731), "")</f>
        <v/>
      </c>
      <c r="H70" s="6">
        <f>IFERROR(AVERAGE('Raw Data - STAIS PANAS Modif.'!I722:I731), "")</f>
        <v>36</v>
      </c>
      <c r="I70" s="6">
        <f t="shared" si="10"/>
        <v>8</v>
      </c>
      <c r="J70" s="5">
        <f>'Raw Data - STAIS PANAS Modif.'!J722</f>
        <v>0.72</v>
      </c>
      <c r="K70" s="6">
        <f>'Raw Data - STAIS PANAS Modif.'!N725+'Raw Data - STAIS PANAS Modif.'!P725+'Raw Data - STAIS PANAS Modif.'!R725+'Raw Data - STAIS PANAS Modif.'!V725+'Raw Data - STAIS PANAS Modif.'!W725+'Raw Data - STAIS PANAS Modif.'!Y725+'Raw Data - STAIS PANAS Modif.'!AA725+'Raw Data - STAIS PANAS Modif.'!AC725+'Raw Data - STAIS PANAS Modif.'!AD725+'Raw Data - STAIS PANAS Modif.'!AF725-'Raw Data - STAIS PANAS Modif.'!O725-'Raw Data - STAIS PANAS Modif.'!Q725-'Raw Data - STAIS PANAS Modif.'!S725-'Raw Data - STAIS PANAS Modif.'!T725-'Raw Data - STAIS PANAS Modif.'!U725-'Raw Data - STAIS PANAS Modif.'!X725-'Raw Data - STAIS PANAS Modif.'!Z725-'Raw Data - STAIS PANAS Modif.'!AB725-'Raw Data - STAIS PANAS Modif.'!AE725-'Raw Data - STAIS PANAS Modif.'!AG725</f>
        <v>13</v>
      </c>
      <c r="L70" s="6">
        <f>'Raw Data - STAIS PANAS Modif.'!N726+'Raw Data - STAIS PANAS Modif.'!P726+'Raw Data - STAIS PANAS Modif.'!R726+'Raw Data - STAIS PANAS Modif.'!V726+'Raw Data - STAIS PANAS Modif.'!W726+'Raw Data - STAIS PANAS Modif.'!Y726+'Raw Data - STAIS PANAS Modif.'!AA726+'Raw Data - STAIS PANAS Modif.'!AC726+'Raw Data - STAIS PANAS Modif.'!AD726+'Raw Data - STAIS PANAS Modif.'!AF726-'Raw Data - STAIS PANAS Modif.'!O726-'Raw Data - STAIS PANAS Modif.'!Q726-'Raw Data - STAIS PANAS Modif.'!S726-'Raw Data - STAIS PANAS Modif.'!T726-'Raw Data - STAIS PANAS Modif.'!U726-'Raw Data - STAIS PANAS Modif.'!X726-'Raw Data - STAIS PANAS Modif.'!Z726-'Raw Data - STAIS PANAS Modif.'!AB726-'Raw Data - STAIS PANAS Modif.'!AE726-'Raw Data - STAIS PANAS Modif.'!AG726</f>
        <v>7</v>
      </c>
      <c r="M70" s="6">
        <f>SUM('Raw Data - STAIS PANAS Modif.'!AH723:AQ723)</f>
        <v>4</v>
      </c>
      <c r="N70" s="6">
        <f>SUM('Raw Data - STAIS PANAS Modif.'!AH724:AQ724)</f>
        <v>4</v>
      </c>
      <c r="O70" s="6">
        <f>AVERAGE('Raw Data - STAIS PANAS Modif.'!AR722:BA722)</f>
        <v>3.8</v>
      </c>
      <c r="P70" s="6">
        <f t="shared" si="11"/>
        <v>-6</v>
      </c>
      <c r="Q70" s="6">
        <f t="shared" si="12"/>
        <v>0</v>
      </c>
      <c r="R70" s="6">
        <f t="shared" si="13"/>
        <v>3</v>
      </c>
      <c r="S70" s="6">
        <f t="shared" si="14"/>
        <v>8</v>
      </c>
      <c r="T70" t="str">
        <f>VLOOKUP($A70,'Demographic Data'!$B:$U,11,0)</f>
        <v>English</v>
      </c>
      <c r="U70">
        <f>VLOOKUP($A70,'Demographic Data'!$B:$U,12,0)</f>
        <v>34</v>
      </c>
      <c r="V70" t="str">
        <f>VLOOKUP($A70,'Demographic Data'!$B:$U,13,0)</f>
        <v>Female</v>
      </c>
      <c r="W70" t="str">
        <f>VLOOKUP($A70,'Demographic Data'!$B:$U,14,0)</f>
        <v>Other</v>
      </c>
      <c r="X70" t="str">
        <f>VLOOKUP($A70,'Demographic Data'!$B:$U,15,0)</f>
        <v>Saint Helena</v>
      </c>
      <c r="Y70" t="str">
        <f>VLOOKUP($A70,'Demographic Data'!$B:$U,16,0)</f>
        <v>United Kingdom</v>
      </c>
      <c r="Z70" t="str">
        <f>VLOOKUP($A70,'Demographic Data'!$B:$U,17,0)</f>
        <v>United Kingdom</v>
      </c>
    </row>
    <row r="71" spans="1:26" x14ac:dyDescent="0.2">
      <c r="A71" s="12" t="str">
        <f>'Raw Data - STAIS PANAS Modif.'!C732</f>
        <v>653bce556778e1739b2060a1</v>
      </c>
      <c r="B71" s="5" t="str">
        <f>'Raw Data - STAIS PANAS Modif.'!D732</f>
        <v>DG</v>
      </c>
      <c r="C71" s="5" t="str">
        <f>IF('Raw Data - STAIS PANAS Modif.'!F692=12,"Low start",IF('Raw Data - STAIS PANAS Modif.'!F692=33,"Low end","Low middle"))</f>
        <v>Low middle</v>
      </c>
      <c r="D71" s="5">
        <f>'Raw Data - STAIS PANAS Modif.'!E732</f>
        <v>3</v>
      </c>
      <c r="E71" s="6">
        <f>AVERAGE('Raw Data - STAIS PANAS Modif.'!F732:F741)</f>
        <v>24</v>
      </c>
      <c r="F71" s="6">
        <f>AVERAGE('Raw Data - STAIS PANAS Modif.'!G732:G741)</f>
        <v>36</v>
      </c>
      <c r="G71" s="6" t="str">
        <f>IFERROR(AVERAGE('Raw Data - STAIS PANAS Modif.'!H732:H741), "")</f>
        <v/>
      </c>
      <c r="H71" s="6">
        <f>IFERROR(AVERAGE('Raw Data - STAIS PANAS Modif.'!I732:I741), "")</f>
        <v>36</v>
      </c>
      <c r="I71" s="6">
        <f t="shared" si="10"/>
        <v>8</v>
      </c>
      <c r="J71" s="5">
        <f>'Raw Data - STAIS PANAS Modif.'!J732</f>
        <v>0.72</v>
      </c>
      <c r="K71" s="6">
        <f>'Raw Data - STAIS PANAS Modif.'!N735+'Raw Data - STAIS PANAS Modif.'!P735+'Raw Data - STAIS PANAS Modif.'!R735+'Raw Data - STAIS PANAS Modif.'!V735+'Raw Data - STAIS PANAS Modif.'!W735+'Raw Data - STAIS PANAS Modif.'!Y735+'Raw Data - STAIS PANAS Modif.'!AA735+'Raw Data - STAIS PANAS Modif.'!AC735+'Raw Data - STAIS PANAS Modif.'!AD735+'Raw Data - STAIS PANAS Modif.'!AF735-'Raw Data - STAIS PANAS Modif.'!O735-'Raw Data - STAIS PANAS Modif.'!Q735-'Raw Data - STAIS PANAS Modif.'!S735-'Raw Data - STAIS PANAS Modif.'!T735-'Raw Data - STAIS PANAS Modif.'!U735-'Raw Data - STAIS PANAS Modif.'!X735-'Raw Data - STAIS PANAS Modif.'!Z735-'Raw Data - STAIS PANAS Modif.'!AB735-'Raw Data - STAIS PANAS Modif.'!AE735-'Raw Data - STAIS PANAS Modif.'!AG735</f>
        <v>19</v>
      </c>
      <c r="L71" s="6">
        <f>'Raw Data - STAIS PANAS Modif.'!N736+'Raw Data - STAIS PANAS Modif.'!P736+'Raw Data - STAIS PANAS Modif.'!R736+'Raw Data - STAIS PANAS Modif.'!V736+'Raw Data - STAIS PANAS Modif.'!W736+'Raw Data - STAIS PANAS Modif.'!Y736+'Raw Data - STAIS PANAS Modif.'!AA736+'Raw Data - STAIS PANAS Modif.'!AC736+'Raw Data - STAIS PANAS Modif.'!AD736+'Raw Data - STAIS PANAS Modif.'!AF736-'Raw Data - STAIS PANAS Modif.'!O736-'Raw Data - STAIS PANAS Modif.'!Q736-'Raw Data - STAIS PANAS Modif.'!S736-'Raw Data - STAIS PANAS Modif.'!T736-'Raw Data - STAIS PANAS Modif.'!U736-'Raw Data - STAIS PANAS Modif.'!X736-'Raw Data - STAIS PANAS Modif.'!Z736-'Raw Data - STAIS PANAS Modif.'!AB736-'Raw Data - STAIS PANAS Modif.'!AE736-'Raw Data - STAIS PANAS Modif.'!AG736</f>
        <v>25</v>
      </c>
      <c r="M71" s="6">
        <f>SUM('Raw Data - STAIS PANAS Modif.'!AH733:AQ733)</f>
        <v>4</v>
      </c>
      <c r="N71" s="6">
        <f>SUM('Raw Data - STAIS PANAS Modif.'!AH734:AQ734)</f>
        <v>7</v>
      </c>
      <c r="O71" s="6">
        <f>AVERAGE('Raw Data - STAIS PANAS Modif.'!AR732:BA732)</f>
        <v>2.9</v>
      </c>
      <c r="P71" s="6">
        <f t="shared" si="11"/>
        <v>6</v>
      </c>
      <c r="Q71" s="6">
        <f t="shared" si="12"/>
        <v>3</v>
      </c>
      <c r="R71" s="6">
        <f t="shared" si="13"/>
        <v>5</v>
      </c>
      <c r="S71" s="6">
        <f t="shared" si="14"/>
        <v>8</v>
      </c>
      <c r="T71" t="str">
        <f>VLOOKUP($A71,'Demographic Data'!$B:$U,11,0)</f>
        <v>English</v>
      </c>
      <c r="U71">
        <f>VLOOKUP($A71,'Demographic Data'!$B:$U,12,0)</f>
        <v>35</v>
      </c>
      <c r="V71" t="str">
        <f>VLOOKUP($A71,'Demographic Data'!$B:$U,13,0)</f>
        <v>Male</v>
      </c>
      <c r="W71" t="str">
        <f>VLOOKUP($A71,'Demographic Data'!$B:$U,14,0)</f>
        <v>White</v>
      </c>
      <c r="X71" t="str">
        <f>VLOOKUP($A71,'Demographic Data'!$B:$U,15,0)</f>
        <v>United Kingdom</v>
      </c>
      <c r="Y71" t="str">
        <f>VLOOKUP($A71,'Demographic Data'!$B:$U,16,0)</f>
        <v>United Kingdom</v>
      </c>
      <c r="Z71" t="str">
        <f>VLOOKUP($A71,'Demographic Data'!$B:$U,17,0)</f>
        <v>United Kingdom</v>
      </c>
    </row>
    <row r="72" spans="1:26" x14ac:dyDescent="0.2">
      <c r="A72" s="12" t="str">
        <f>'Raw Data - STAIS PANAS Modif.'!C742</f>
        <v>654ce63caef8570597d450ff</v>
      </c>
      <c r="B72" s="5" t="str">
        <f>'Raw Data - STAIS PANAS Modif.'!D742</f>
        <v>DG</v>
      </c>
      <c r="C72" s="5" t="str">
        <f>IF('Raw Data - STAIS PANAS Modif.'!F702=12,"Low start",IF('Raw Data - STAIS PANAS Modif.'!F702=33,"Low end","Low middle"))</f>
        <v>Low middle</v>
      </c>
      <c r="D72" s="5">
        <f>'Raw Data - STAIS PANAS Modif.'!E742</f>
        <v>6</v>
      </c>
      <c r="E72" s="6">
        <f>AVERAGE('Raw Data - STAIS PANAS Modif.'!F742:F751)</f>
        <v>24</v>
      </c>
      <c r="F72" s="6">
        <f>AVERAGE('Raw Data - STAIS PANAS Modif.'!G742:G751)</f>
        <v>36</v>
      </c>
      <c r="G72" s="6" t="str">
        <f>IFERROR(AVERAGE('Raw Data - STAIS PANAS Modif.'!H742:H751), "")</f>
        <v/>
      </c>
      <c r="H72" s="6">
        <f>IFERROR(AVERAGE('Raw Data - STAIS PANAS Modif.'!I742:I751), "")</f>
        <v>36</v>
      </c>
      <c r="I72" s="6">
        <f t="shared" si="10"/>
        <v>8</v>
      </c>
      <c r="J72" s="5">
        <f>'Raw Data - STAIS PANAS Modif.'!J742</f>
        <v>0.72</v>
      </c>
      <c r="K72" s="6">
        <f>'Raw Data - STAIS PANAS Modif.'!N745+'Raw Data - STAIS PANAS Modif.'!P745+'Raw Data - STAIS PANAS Modif.'!R745+'Raw Data - STAIS PANAS Modif.'!V745+'Raw Data - STAIS PANAS Modif.'!W745+'Raw Data - STAIS PANAS Modif.'!Y745+'Raw Data - STAIS PANAS Modif.'!AA745+'Raw Data - STAIS PANAS Modif.'!AC745+'Raw Data - STAIS PANAS Modif.'!AD745+'Raw Data - STAIS PANAS Modif.'!AF745-'Raw Data - STAIS PANAS Modif.'!O745-'Raw Data - STAIS PANAS Modif.'!Q745-'Raw Data - STAIS PANAS Modif.'!S745-'Raw Data - STAIS PANAS Modif.'!T745-'Raw Data - STAIS PANAS Modif.'!U745-'Raw Data - STAIS PANAS Modif.'!X745-'Raw Data - STAIS PANAS Modif.'!Z745-'Raw Data - STAIS PANAS Modif.'!AB745-'Raw Data - STAIS PANAS Modif.'!AE745-'Raw Data - STAIS PANAS Modif.'!AG745</f>
        <v>9</v>
      </c>
      <c r="L72" s="6">
        <f>'Raw Data - STAIS PANAS Modif.'!N746+'Raw Data - STAIS PANAS Modif.'!P746+'Raw Data - STAIS PANAS Modif.'!R746+'Raw Data - STAIS PANAS Modif.'!V746+'Raw Data - STAIS PANAS Modif.'!W746+'Raw Data - STAIS PANAS Modif.'!Y746+'Raw Data - STAIS PANAS Modif.'!AA746+'Raw Data - STAIS PANAS Modif.'!AC746+'Raw Data - STAIS PANAS Modif.'!AD746+'Raw Data - STAIS PANAS Modif.'!AF746-'Raw Data - STAIS PANAS Modif.'!O746-'Raw Data - STAIS PANAS Modif.'!Q746-'Raw Data - STAIS PANAS Modif.'!S746-'Raw Data - STAIS PANAS Modif.'!T746-'Raw Data - STAIS PANAS Modif.'!U746-'Raw Data - STAIS PANAS Modif.'!X746-'Raw Data - STAIS PANAS Modif.'!Z746-'Raw Data - STAIS PANAS Modif.'!AB746-'Raw Data - STAIS PANAS Modif.'!AE746-'Raw Data - STAIS PANAS Modif.'!AG746</f>
        <v>7</v>
      </c>
      <c r="M72" s="6">
        <f>SUM('Raw Data - STAIS PANAS Modif.'!AH743:AQ743)</f>
        <v>5</v>
      </c>
      <c r="N72" s="6">
        <f>SUM('Raw Data - STAIS PANAS Modif.'!AH744:AQ744)</f>
        <v>5</v>
      </c>
      <c r="O72" s="6">
        <f>AVERAGE('Raw Data - STAIS PANAS Modif.'!AR742:BA742)</f>
        <v>1.2</v>
      </c>
      <c r="P72" s="6">
        <f t="shared" si="11"/>
        <v>-2</v>
      </c>
      <c r="Q72" s="6">
        <f t="shared" si="12"/>
        <v>0</v>
      </c>
      <c r="R72" s="6">
        <f t="shared" si="13"/>
        <v>2</v>
      </c>
      <c r="S72" s="6">
        <f t="shared" si="14"/>
        <v>8</v>
      </c>
      <c r="T72" t="str">
        <f>VLOOKUP($A72,'Demographic Data'!$B:$U,11,0)</f>
        <v>English</v>
      </c>
      <c r="U72">
        <f>VLOOKUP($A72,'Demographic Data'!$B:$U,12,0)</f>
        <v>23</v>
      </c>
      <c r="V72" t="str">
        <f>VLOOKUP($A72,'Demographic Data'!$B:$U,13,0)</f>
        <v>Male</v>
      </c>
      <c r="W72" t="str">
        <f>VLOOKUP($A72,'Demographic Data'!$B:$U,14,0)</f>
        <v>White</v>
      </c>
      <c r="X72" t="str">
        <f>VLOOKUP($A72,'Demographic Data'!$B:$U,15,0)</f>
        <v>United Kingdom</v>
      </c>
      <c r="Y72" t="str">
        <f>VLOOKUP($A72,'Demographic Data'!$B:$U,16,0)</f>
        <v>United Kingdom</v>
      </c>
      <c r="Z72" t="str">
        <f>VLOOKUP($A72,'Demographic Data'!$B:$U,17,0)</f>
        <v>United Kingdom</v>
      </c>
    </row>
    <row r="73" spans="1:26" x14ac:dyDescent="0.2">
      <c r="A73" s="12" t="str">
        <f>'Raw Data - STAIS PANAS Modif.'!C752</f>
        <v>655b66f97ef4b1811f342e8b</v>
      </c>
      <c r="B73" s="5" t="str">
        <f>'Raw Data - STAIS PANAS Modif.'!D752</f>
        <v>TG</v>
      </c>
      <c r="C73" s="5" t="str">
        <f>IF('Raw Data - STAIS PANAS Modif.'!F712=12,"Low start",IF('Raw Data - STAIS PANAS Modif.'!F712=33,"Low end","Low middle"))</f>
        <v>Low middle</v>
      </c>
      <c r="D73" s="5">
        <f>'Raw Data - STAIS PANAS Modif.'!E752</f>
        <v>2</v>
      </c>
      <c r="E73" s="6">
        <f>AVERAGE('Raw Data - STAIS PANAS Modif.'!F752:F761)</f>
        <v>24</v>
      </c>
      <c r="F73" s="6">
        <f>AVERAGE('Raw Data - STAIS PANAS Modif.'!G752:G761)</f>
        <v>36</v>
      </c>
      <c r="G73" s="6">
        <f>IFERROR(AVERAGE('Raw Data - STAIS PANAS Modif.'!H752:H761), "")</f>
        <v>3.7</v>
      </c>
      <c r="H73" s="6">
        <f>IFERROR(AVERAGE('Raw Data - STAIS PANAS Modif.'!I752:I761), "")</f>
        <v>32.299999999999997</v>
      </c>
      <c r="I73" s="6">
        <f t="shared" si="10"/>
        <v>8</v>
      </c>
      <c r="J73" s="5">
        <f>'Raw Data - STAIS PANAS Modif.'!J752</f>
        <v>0.65</v>
      </c>
      <c r="K73" s="6">
        <f>'Raw Data - STAIS PANAS Modif.'!N755+'Raw Data - STAIS PANAS Modif.'!P755+'Raw Data - STAIS PANAS Modif.'!R755+'Raw Data - STAIS PANAS Modif.'!V755+'Raw Data - STAIS PANAS Modif.'!W755+'Raw Data - STAIS PANAS Modif.'!Y755+'Raw Data - STAIS PANAS Modif.'!AA755+'Raw Data - STAIS PANAS Modif.'!AC755+'Raw Data - STAIS PANAS Modif.'!AD755+'Raw Data - STAIS PANAS Modif.'!AF755-'Raw Data - STAIS PANAS Modif.'!O755-'Raw Data - STAIS PANAS Modif.'!Q755-'Raw Data - STAIS PANAS Modif.'!S755-'Raw Data - STAIS PANAS Modif.'!T755-'Raw Data - STAIS PANAS Modif.'!U755-'Raw Data - STAIS PANAS Modif.'!X755-'Raw Data - STAIS PANAS Modif.'!Z755-'Raw Data - STAIS PANAS Modif.'!AB755-'Raw Data - STAIS PANAS Modif.'!AE755-'Raw Data - STAIS PANAS Modif.'!AG755</f>
        <v>15</v>
      </c>
      <c r="L73" s="6">
        <f>'Raw Data - STAIS PANAS Modif.'!N756+'Raw Data - STAIS PANAS Modif.'!P756+'Raw Data - STAIS PANAS Modif.'!R756+'Raw Data - STAIS PANAS Modif.'!V756+'Raw Data - STAIS PANAS Modif.'!W756+'Raw Data - STAIS PANAS Modif.'!Y756+'Raw Data - STAIS PANAS Modif.'!AA756+'Raw Data - STAIS PANAS Modif.'!AC756+'Raw Data - STAIS PANAS Modif.'!AD756+'Raw Data - STAIS PANAS Modif.'!AF756-'Raw Data - STAIS PANAS Modif.'!O756-'Raw Data - STAIS PANAS Modif.'!Q756-'Raw Data - STAIS PANAS Modif.'!S756-'Raw Data - STAIS PANAS Modif.'!T756-'Raw Data - STAIS PANAS Modif.'!U756-'Raw Data - STAIS PANAS Modif.'!X756-'Raw Data - STAIS PANAS Modif.'!Z756-'Raw Data - STAIS PANAS Modif.'!AB756-'Raw Data - STAIS PANAS Modif.'!AE756-'Raw Data - STAIS PANAS Modif.'!AG756</f>
        <v>16</v>
      </c>
      <c r="M73" s="6">
        <f>SUM('Raw Data - STAIS PANAS Modif.'!AH753:AQ753)</f>
        <v>5</v>
      </c>
      <c r="N73" s="6">
        <f>SUM('Raw Data - STAIS PANAS Modif.'!AH754:AQ754)</f>
        <v>9</v>
      </c>
      <c r="O73" s="6">
        <f>AVERAGE('Raw Data - STAIS PANAS Modif.'!AR752:BA752)</f>
        <v>2.4</v>
      </c>
      <c r="P73" s="6">
        <f t="shared" si="11"/>
        <v>1</v>
      </c>
      <c r="Q73" s="6">
        <f t="shared" si="12"/>
        <v>4</v>
      </c>
      <c r="R73" s="6">
        <f t="shared" si="13"/>
        <v>6</v>
      </c>
      <c r="S73" s="6">
        <f t="shared" si="14"/>
        <v>8</v>
      </c>
      <c r="T73" t="str">
        <f>VLOOKUP($A73,'Demographic Data'!$B:$U,11,0)</f>
        <v>English</v>
      </c>
      <c r="U73">
        <f>VLOOKUP($A73,'Demographic Data'!$B:$U,12,0)</f>
        <v>31</v>
      </c>
      <c r="V73" t="str">
        <f>VLOOKUP($A73,'Demographic Data'!$B:$U,13,0)</f>
        <v>Female</v>
      </c>
      <c r="W73" t="str">
        <f>VLOOKUP($A73,'Demographic Data'!$B:$U,14,0)</f>
        <v>White</v>
      </c>
      <c r="X73" t="str">
        <f>VLOOKUP($A73,'Demographic Data'!$B:$U,15,0)</f>
        <v>United Kingdom</v>
      </c>
      <c r="Y73" t="str">
        <f>VLOOKUP($A73,'Demographic Data'!$B:$U,16,0)</f>
        <v>United Kingdom</v>
      </c>
      <c r="Z73" t="str">
        <f>VLOOKUP($A73,'Demographic Data'!$B:$U,17,0)</f>
        <v>United Kingdom</v>
      </c>
    </row>
    <row r="74" spans="1:26" x14ac:dyDescent="0.2">
      <c r="A74" s="12" t="str">
        <f>'Raw Data - STAIS PANAS Modif.'!C762</f>
        <v>6578943bda60b06de1ba4628</v>
      </c>
      <c r="B74" s="5" t="str">
        <f>'Raw Data - STAIS PANAS Modif.'!D762</f>
        <v>DG</v>
      </c>
      <c r="C74" s="5" t="str">
        <f>IF('Raw Data - STAIS PANAS Modif.'!F722=12,"Low start",IF('Raw Data - STAIS PANAS Modif.'!F722=33,"Low end","Low middle"))</f>
        <v>Low end</v>
      </c>
      <c r="D74" s="5">
        <f>'Raw Data - STAIS PANAS Modif.'!E762</f>
        <v>3</v>
      </c>
      <c r="E74" s="6">
        <f>AVERAGE('Raw Data - STAIS PANAS Modif.'!F762:F771)</f>
        <v>24</v>
      </c>
      <c r="F74" s="6">
        <f>AVERAGE('Raw Data - STAIS PANAS Modif.'!G762:G771)</f>
        <v>36</v>
      </c>
      <c r="G74" s="6" t="str">
        <f>IFERROR(AVERAGE('Raw Data - STAIS PANAS Modif.'!H762:H771), "")</f>
        <v/>
      </c>
      <c r="H74" s="6">
        <f>IFERROR(AVERAGE('Raw Data - STAIS PANAS Modif.'!I762:I771), "")</f>
        <v>36</v>
      </c>
      <c r="I74" s="6">
        <f t="shared" si="10"/>
        <v>8</v>
      </c>
      <c r="J74" s="5">
        <f>'Raw Data - STAIS PANAS Modif.'!J762</f>
        <v>0.72</v>
      </c>
      <c r="K74" s="6">
        <f>'Raw Data - STAIS PANAS Modif.'!N765+'Raw Data - STAIS PANAS Modif.'!P765+'Raw Data - STAIS PANAS Modif.'!R765+'Raw Data - STAIS PANAS Modif.'!V765+'Raw Data - STAIS PANAS Modif.'!W765+'Raw Data - STAIS PANAS Modif.'!Y765+'Raw Data - STAIS PANAS Modif.'!AA765+'Raw Data - STAIS PANAS Modif.'!AC765+'Raw Data - STAIS PANAS Modif.'!AD765+'Raw Data - STAIS PANAS Modif.'!AF765-'Raw Data - STAIS PANAS Modif.'!O765-'Raw Data - STAIS PANAS Modif.'!Q765-'Raw Data - STAIS PANAS Modif.'!S765-'Raw Data - STAIS PANAS Modif.'!T765-'Raw Data - STAIS PANAS Modif.'!U765-'Raw Data - STAIS PANAS Modif.'!X765-'Raw Data - STAIS PANAS Modif.'!Z765-'Raw Data - STAIS PANAS Modif.'!AB765-'Raw Data - STAIS PANAS Modif.'!AE765-'Raw Data - STAIS PANAS Modif.'!AG765</f>
        <v>35</v>
      </c>
      <c r="L74" s="6">
        <f>'Raw Data - STAIS PANAS Modif.'!N766+'Raw Data - STAIS PANAS Modif.'!P766+'Raw Data - STAIS PANAS Modif.'!R766+'Raw Data - STAIS PANAS Modif.'!V766+'Raw Data - STAIS PANAS Modif.'!W766+'Raw Data - STAIS PANAS Modif.'!Y766+'Raw Data - STAIS PANAS Modif.'!AA766+'Raw Data - STAIS PANAS Modif.'!AC766+'Raw Data - STAIS PANAS Modif.'!AD766+'Raw Data - STAIS PANAS Modif.'!AF766-'Raw Data - STAIS PANAS Modif.'!O766-'Raw Data - STAIS PANAS Modif.'!Q766-'Raw Data - STAIS PANAS Modif.'!S766-'Raw Data - STAIS PANAS Modif.'!T766-'Raw Data - STAIS PANAS Modif.'!U766-'Raw Data - STAIS PANAS Modif.'!X766-'Raw Data - STAIS PANAS Modif.'!Z766-'Raw Data - STAIS PANAS Modif.'!AB766-'Raw Data - STAIS PANAS Modif.'!AE766-'Raw Data - STAIS PANAS Modif.'!AG766</f>
        <v>38</v>
      </c>
      <c r="M74" s="6">
        <f>SUM('Raw Data - STAIS PANAS Modif.'!AH763:AQ763)</f>
        <v>6</v>
      </c>
      <c r="N74" s="6">
        <f>SUM('Raw Data - STAIS PANAS Modif.'!AH764:AQ764)</f>
        <v>4</v>
      </c>
      <c r="O74" s="6">
        <f>AVERAGE('Raw Data - STAIS PANAS Modif.'!AR762:BA762)</f>
        <v>4.0999999999999996</v>
      </c>
      <c r="P74" s="6">
        <f t="shared" si="11"/>
        <v>3</v>
      </c>
      <c r="Q74" s="6">
        <f t="shared" si="12"/>
        <v>-2</v>
      </c>
      <c r="R74" s="6">
        <f t="shared" si="13"/>
        <v>5</v>
      </c>
      <c r="S74" s="6">
        <f t="shared" si="14"/>
        <v>8</v>
      </c>
      <c r="T74" t="str">
        <f>VLOOKUP($A74,'Demographic Data'!$B:$U,11,0)</f>
        <v>English</v>
      </c>
      <c r="U74">
        <f>VLOOKUP($A74,'Demographic Data'!$B:$U,12,0)</f>
        <v>26</v>
      </c>
      <c r="V74" t="str">
        <f>VLOOKUP($A74,'Demographic Data'!$B:$U,13,0)</f>
        <v>Female</v>
      </c>
      <c r="W74" t="str">
        <f>VLOOKUP($A74,'Demographic Data'!$B:$U,14,0)</f>
        <v>White</v>
      </c>
      <c r="X74" t="str">
        <f>VLOOKUP($A74,'Demographic Data'!$B:$U,15,0)</f>
        <v>United Kingdom</v>
      </c>
      <c r="Y74" t="str">
        <f>VLOOKUP($A74,'Demographic Data'!$B:$U,16,0)</f>
        <v>United Kingdom</v>
      </c>
      <c r="Z74" t="str">
        <f>VLOOKUP($A74,'Demographic Data'!$B:$U,17,0)</f>
        <v>United Kingdom</v>
      </c>
    </row>
    <row r="75" spans="1:26" x14ac:dyDescent="0.2">
      <c r="A75" s="12" t="str">
        <f>'Raw Data - STAIS PANAS Modif.'!C772</f>
        <v>659c013fd8f8c8c7f7625aa1</v>
      </c>
      <c r="B75" s="5" t="str">
        <f>'Raw Data - STAIS PANAS Modif.'!D772</f>
        <v>TG</v>
      </c>
      <c r="C75" s="5" t="str">
        <f>IF('Raw Data - STAIS PANAS Modif.'!F732=12,"Low start",IF('Raw Data - STAIS PANAS Modif.'!F732=33,"Low end","Low middle"))</f>
        <v>Low start</v>
      </c>
      <c r="D75" s="5">
        <f>'Raw Data - STAIS PANAS Modif.'!E772</f>
        <v>10</v>
      </c>
      <c r="E75" s="6">
        <f>AVERAGE('Raw Data - STAIS PANAS Modif.'!F772:F781)</f>
        <v>24</v>
      </c>
      <c r="F75" s="6">
        <f>AVERAGE('Raw Data - STAIS PANAS Modif.'!G772:G781)</f>
        <v>36</v>
      </c>
      <c r="G75" s="6">
        <f>IFERROR(AVERAGE('Raw Data - STAIS PANAS Modif.'!H772:H781), "")</f>
        <v>36</v>
      </c>
      <c r="H75" s="6">
        <f>IFERROR(AVERAGE('Raw Data - STAIS PANAS Modif.'!I772:I781), "")</f>
        <v>0</v>
      </c>
      <c r="I75" s="6">
        <f t="shared" si="10"/>
        <v>8</v>
      </c>
      <c r="J75" s="5" t="str">
        <f>'Raw Data - STAIS PANAS Modif.'!J772</f>
        <v>0</v>
      </c>
      <c r="K75" s="6">
        <f>'Raw Data - STAIS PANAS Modif.'!N775+'Raw Data - STAIS PANAS Modif.'!P775+'Raw Data - STAIS PANAS Modif.'!R775+'Raw Data - STAIS PANAS Modif.'!V775+'Raw Data - STAIS PANAS Modif.'!W775+'Raw Data - STAIS PANAS Modif.'!Y775+'Raw Data - STAIS PANAS Modif.'!AA775+'Raw Data - STAIS PANAS Modif.'!AC775+'Raw Data - STAIS PANAS Modif.'!AD775+'Raw Data - STAIS PANAS Modif.'!AF775-'Raw Data - STAIS PANAS Modif.'!O775-'Raw Data - STAIS PANAS Modif.'!Q775-'Raw Data - STAIS PANAS Modif.'!S775-'Raw Data - STAIS PANAS Modif.'!T775-'Raw Data - STAIS PANAS Modif.'!U775-'Raw Data - STAIS PANAS Modif.'!X775-'Raw Data - STAIS PANAS Modif.'!Z775-'Raw Data - STAIS PANAS Modif.'!AB775-'Raw Data - STAIS PANAS Modif.'!AE775-'Raw Data - STAIS PANAS Modif.'!AG775</f>
        <v>-3</v>
      </c>
      <c r="L75" s="6">
        <f>'Raw Data - STAIS PANAS Modif.'!N776+'Raw Data - STAIS PANAS Modif.'!P776+'Raw Data - STAIS PANAS Modif.'!R776+'Raw Data - STAIS PANAS Modif.'!V776+'Raw Data - STAIS PANAS Modif.'!W776+'Raw Data - STAIS PANAS Modif.'!Y776+'Raw Data - STAIS PANAS Modif.'!AA776+'Raw Data - STAIS PANAS Modif.'!AC776+'Raw Data - STAIS PANAS Modif.'!AD776+'Raw Data - STAIS PANAS Modif.'!AF776-'Raw Data - STAIS PANAS Modif.'!O776-'Raw Data - STAIS PANAS Modif.'!Q776-'Raw Data - STAIS PANAS Modif.'!S776-'Raw Data - STAIS PANAS Modif.'!T776-'Raw Data - STAIS PANAS Modif.'!U776-'Raw Data - STAIS PANAS Modif.'!X776-'Raw Data - STAIS PANAS Modif.'!Z776-'Raw Data - STAIS PANAS Modif.'!AB776-'Raw Data - STAIS PANAS Modif.'!AE776-'Raw Data - STAIS PANAS Modif.'!AG776</f>
        <v>-3</v>
      </c>
      <c r="M75" s="6">
        <f>SUM('Raw Data - STAIS PANAS Modif.'!AH773:AQ773)</f>
        <v>12</v>
      </c>
      <c r="N75" s="6">
        <f>SUM('Raw Data - STAIS PANAS Modif.'!AH774:AQ774)</f>
        <v>12</v>
      </c>
      <c r="O75" s="6">
        <f>AVERAGE('Raw Data - STAIS PANAS Modif.'!AR772:BA772)</f>
        <v>2.9</v>
      </c>
      <c r="P75" s="6">
        <f t="shared" si="11"/>
        <v>0</v>
      </c>
      <c r="Q75" s="6">
        <f t="shared" si="12"/>
        <v>0</v>
      </c>
      <c r="R75" s="6">
        <f t="shared" si="13"/>
        <v>-2</v>
      </c>
      <c r="S75" s="6">
        <f t="shared" si="14"/>
        <v>8</v>
      </c>
      <c r="T75" t="str">
        <f>VLOOKUP($A75,'Demographic Data'!$B:$U,11,0)</f>
        <v>English</v>
      </c>
      <c r="U75">
        <f>VLOOKUP($A75,'Demographic Data'!$B:$U,12,0)</f>
        <v>31</v>
      </c>
      <c r="V75" t="str">
        <f>VLOOKUP($A75,'Demographic Data'!$B:$U,13,0)</f>
        <v>Female</v>
      </c>
      <c r="W75" t="str">
        <f>VLOOKUP($A75,'Demographic Data'!$B:$U,14,0)</f>
        <v>White</v>
      </c>
      <c r="X75" t="str">
        <f>VLOOKUP($A75,'Demographic Data'!$B:$U,15,0)</f>
        <v>United Kingdom</v>
      </c>
      <c r="Y75" t="str">
        <f>VLOOKUP($A75,'Demographic Data'!$B:$U,16,0)</f>
        <v>United Kingdom</v>
      </c>
      <c r="Z75" t="str">
        <f>VLOOKUP($A75,'Demographic Data'!$B:$U,17,0)</f>
        <v>United Kingdom</v>
      </c>
    </row>
    <row r="76" spans="1:26" x14ac:dyDescent="0.2">
      <c r="A76" s="12" t="str">
        <f>'Raw Data - STAIS PANAS Modif.'!C782</f>
        <v>65a297db6bf9a9f5140b2b04</v>
      </c>
      <c r="B76" s="5" t="str">
        <f>'Raw Data - STAIS PANAS Modif.'!D782</f>
        <v>DG</v>
      </c>
      <c r="C76" s="5" t="str">
        <f>IF('Raw Data - STAIS PANAS Modif.'!F742=12,"Low start",IF('Raw Data - STAIS PANAS Modif.'!F742=33,"Low end","Low middle"))</f>
        <v>Low middle</v>
      </c>
      <c r="D76" s="5">
        <f>'Raw Data - STAIS PANAS Modif.'!E782</f>
        <v>6</v>
      </c>
      <c r="E76" s="6">
        <f>AVERAGE('Raw Data - STAIS PANAS Modif.'!F782:F791)</f>
        <v>24</v>
      </c>
      <c r="F76" s="6">
        <f>AVERAGE('Raw Data - STAIS PANAS Modif.'!G782:G791)</f>
        <v>36</v>
      </c>
      <c r="G76" s="6" t="str">
        <f>IFERROR(AVERAGE('Raw Data - STAIS PANAS Modif.'!H782:H791), "")</f>
        <v/>
      </c>
      <c r="H76" s="6">
        <f>IFERROR(AVERAGE('Raw Data - STAIS PANAS Modif.'!I782:I791), "")</f>
        <v>36</v>
      </c>
      <c r="I76" s="6">
        <f t="shared" si="10"/>
        <v>8</v>
      </c>
      <c r="J76" s="5">
        <f>'Raw Data - STAIS PANAS Modif.'!J782</f>
        <v>0.72</v>
      </c>
      <c r="K76" s="6">
        <f>'Raw Data - STAIS PANAS Modif.'!N785+'Raw Data - STAIS PANAS Modif.'!P785+'Raw Data - STAIS PANAS Modif.'!R785+'Raw Data - STAIS PANAS Modif.'!V785+'Raw Data - STAIS PANAS Modif.'!W785+'Raw Data - STAIS PANAS Modif.'!Y785+'Raw Data - STAIS PANAS Modif.'!AA785+'Raw Data - STAIS PANAS Modif.'!AC785+'Raw Data - STAIS PANAS Modif.'!AD785+'Raw Data - STAIS PANAS Modif.'!AF785-'Raw Data - STAIS PANAS Modif.'!O785-'Raw Data - STAIS PANAS Modif.'!Q785-'Raw Data - STAIS PANAS Modif.'!S785-'Raw Data - STAIS PANAS Modif.'!T785-'Raw Data - STAIS PANAS Modif.'!U785-'Raw Data - STAIS PANAS Modif.'!X785-'Raw Data - STAIS PANAS Modif.'!Z785-'Raw Data - STAIS PANAS Modif.'!AB785-'Raw Data - STAIS PANAS Modif.'!AE785-'Raw Data - STAIS PANAS Modif.'!AG785</f>
        <v>11</v>
      </c>
      <c r="L76" s="6">
        <f>'Raw Data - STAIS PANAS Modif.'!N786+'Raw Data - STAIS PANAS Modif.'!P786+'Raw Data - STAIS PANAS Modif.'!R786+'Raw Data - STAIS PANAS Modif.'!V786+'Raw Data - STAIS PANAS Modif.'!W786+'Raw Data - STAIS PANAS Modif.'!Y786+'Raw Data - STAIS PANAS Modif.'!AA786+'Raw Data - STAIS PANAS Modif.'!AC786+'Raw Data - STAIS PANAS Modif.'!AD786+'Raw Data - STAIS PANAS Modif.'!AF786-'Raw Data - STAIS PANAS Modif.'!O786-'Raw Data - STAIS PANAS Modif.'!Q786-'Raw Data - STAIS PANAS Modif.'!S786-'Raw Data - STAIS PANAS Modif.'!T786-'Raw Data - STAIS PANAS Modif.'!U786-'Raw Data - STAIS PANAS Modif.'!X786-'Raw Data - STAIS PANAS Modif.'!Z786-'Raw Data - STAIS PANAS Modif.'!AB786-'Raw Data - STAIS PANAS Modif.'!AE786-'Raw Data - STAIS PANAS Modif.'!AG786</f>
        <v>21</v>
      </c>
      <c r="M76" s="6">
        <f>SUM('Raw Data - STAIS PANAS Modif.'!AH783:AQ783)</f>
        <v>7</v>
      </c>
      <c r="N76" s="6">
        <f>SUM('Raw Data - STAIS PANAS Modif.'!AH784:AQ784)</f>
        <v>8</v>
      </c>
      <c r="O76" s="6">
        <f>AVERAGE('Raw Data - STAIS PANAS Modif.'!AR782:BA782)</f>
        <v>2.6</v>
      </c>
      <c r="P76" s="6">
        <f t="shared" si="11"/>
        <v>10</v>
      </c>
      <c r="Q76" s="6">
        <f t="shared" si="12"/>
        <v>1</v>
      </c>
      <c r="R76" s="6">
        <f t="shared" si="13"/>
        <v>2</v>
      </c>
      <c r="S76" s="6">
        <f t="shared" si="14"/>
        <v>8</v>
      </c>
      <c r="T76" t="str">
        <f>VLOOKUP($A76,'Demographic Data'!$B:$U,11,0)</f>
        <v>English, Greek, Russian</v>
      </c>
      <c r="U76">
        <f>VLOOKUP($A76,'Demographic Data'!$B:$U,12,0)</f>
        <v>31</v>
      </c>
      <c r="V76" t="str">
        <f>VLOOKUP($A76,'Demographic Data'!$B:$U,13,0)</f>
        <v>Male</v>
      </c>
      <c r="W76" t="str">
        <f>VLOOKUP($A76,'Demographic Data'!$B:$U,14,0)</f>
        <v>White</v>
      </c>
      <c r="X76" t="str">
        <f>VLOOKUP($A76,'Demographic Data'!$B:$U,15,0)</f>
        <v>United Kingdom</v>
      </c>
      <c r="Y76" t="str">
        <f>VLOOKUP($A76,'Demographic Data'!$B:$U,16,0)</f>
        <v>United Kingdom</v>
      </c>
      <c r="Z76" t="str">
        <f>VLOOKUP($A76,'Demographic Data'!$B:$U,17,0)</f>
        <v>United Kingdom</v>
      </c>
    </row>
    <row r="77" spans="1:26" x14ac:dyDescent="0.2">
      <c r="A77" s="12" t="str">
        <f>'Raw Data - STAIS PANAS Modif.'!C792</f>
        <v>6620009020d5eaa24a7b09d8</v>
      </c>
      <c r="B77" s="5" t="str">
        <f>'Raw Data - STAIS PANAS Modif.'!D792</f>
        <v>TG</v>
      </c>
      <c r="C77" s="5" t="str">
        <f>IF('Raw Data - STAIS PANAS Modif.'!F752=12,"Low start",IF('Raw Data - STAIS PANAS Modif.'!F752=33,"Low end","Low middle"))</f>
        <v>Low end</v>
      </c>
      <c r="D77" s="5">
        <f>'Raw Data - STAIS PANAS Modif.'!E792</f>
        <v>6</v>
      </c>
      <c r="E77" s="6">
        <f>AVERAGE('Raw Data - STAIS PANAS Modif.'!F792:F801)</f>
        <v>24</v>
      </c>
      <c r="F77" s="6">
        <f>AVERAGE('Raw Data - STAIS PANAS Modif.'!G792:G801)</f>
        <v>36</v>
      </c>
      <c r="G77" s="6">
        <f>IFERROR(AVERAGE('Raw Data - STAIS PANAS Modif.'!H792:H801), "")</f>
        <v>9.8000000000000007</v>
      </c>
      <c r="H77" s="6">
        <f>IFERROR(AVERAGE('Raw Data - STAIS PANAS Modif.'!I792:I801), "")</f>
        <v>26.2</v>
      </c>
      <c r="I77" s="6">
        <f t="shared" si="10"/>
        <v>8</v>
      </c>
      <c r="J77" s="5">
        <f>'Raw Data - STAIS PANAS Modif.'!J792</f>
        <v>0.52</v>
      </c>
      <c r="K77" s="6">
        <f>'Raw Data - STAIS PANAS Modif.'!N795+'Raw Data - STAIS PANAS Modif.'!P795+'Raw Data - STAIS PANAS Modif.'!R795+'Raw Data - STAIS PANAS Modif.'!V795+'Raw Data - STAIS PANAS Modif.'!W795+'Raw Data - STAIS PANAS Modif.'!Y795+'Raw Data - STAIS PANAS Modif.'!AA795+'Raw Data - STAIS PANAS Modif.'!AC795+'Raw Data - STAIS PANAS Modif.'!AD795+'Raw Data - STAIS PANAS Modif.'!AF795-'Raw Data - STAIS PANAS Modif.'!O795-'Raw Data - STAIS PANAS Modif.'!Q795-'Raw Data - STAIS PANAS Modif.'!S795-'Raw Data - STAIS PANAS Modif.'!T795-'Raw Data - STAIS PANAS Modif.'!U795-'Raw Data - STAIS PANAS Modif.'!X795-'Raw Data - STAIS PANAS Modif.'!Z795-'Raw Data - STAIS PANAS Modif.'!AB795-'Raw Data - STAIS PANAS Modif.'!AE795-'Raw Data - STAIS PANAS Modif.'!AG795</f>
        <v>4</v>
      </c>
      <c r="L77" s="6">
        <f>'Raw Data - STAIS PANAS Modif.'!N796+'Raw Data - STAIS PANAS Modif.'!P796+'Raw Data - STAIS PANAS Modif.'!R796+'Raw Data - STAIS PANAS Modif.'!V796+'Raw Data - STAIS PANAS Modif.'!W796+'Raw Data - STAIS PANAS Modif.'!Y796+'Raw Data - STAIS PANAS Modif.'!AA796+'Raw Data - STAIS PANAS Modif.'!AC796+'Raw Data - STAIS PANAS Modif.'!AD796+'Raw Data - STAIS PANAS Modif.'!AF796-'Raw Data - STAIS PANAS Modif.'!O796-'Raw Data - STAIS PANAS Modif.'!Q796-'Raw Data - STAIS PANAS Modif.'!S796-'Raw Data - STAIS PANAS Modif.'!T796-'Raw Data - STAIS PANAS Modif.'!U796-'Raw Data - STAIS PANAS Modif.'!X796-'Raw Data - STAIS PANAS Modif.'!Z796-'Raw Data - STAIS PANAS Modif.'!AB796-'Raw Data - STAIS PANAS Modif.'!AE796-'Raw Data - STAIS PANAS Modif.'!AG796</f>
        <v>15</v>
      </c>
      <c r="M77" s="6">
        <f>SUM('Raw Data - STAIS PANAS Modif.'!AH793:AQ793)</f>
        <v>10</v>
      </c>
      <c r="N77" s="6">
        <f>SUM('Raw Data - STAIS PANAS Modif.'!AH794:AQ794)</f>
        <v>11</v>
      </c>
      <c r="O77" s="6">
        <f>AVERAGE('Raw Data - STAIS PANAS Modif.'!AR792:BA792)</f>
        <v>2.5</v>
      </c>
      <c r="P77" s="6">
        <f t="shared" si="11"/>
        <v>11</v>
      </c>
      <c r="Q77" s="6">
        <f t="shared" si="12"/>
        <v>1</v>
      </c>
      <c r="R77" s="6">
        <f t="shared" si="13"/>
        <v>2</v>
      </c>
      <c r="S77" s="6">
        <f t="shared" si="14"/>
        <v>8</v>
      </c>
      <c r="T77" t="str">
        <f>VLOOKUP($A77,'Demographic Data'!$B:$U,11,0)</f>
        <v>English</v>
      </c>
      <c r="U77">
        <f>VLOOKUP($A77,'Demographic Data'!$B:$U,12,0)</f>
        <v>30</v>
      </c>
      <c r="V77" t="str">
        <f>VLOOKUP($A77,'Demographic Data'!$B:$U,13,0)</f>
        <v>Female</v>
      </c>
      <c r="W77" t="str">
        <f>VLOOKUP($A77,'Demographic Data'!$B:$U,14,0)</f>
        <v>White</v>
      </c>
      <c r="X77" t="str">
        <f>VLOOKUP($A77,'Demographic Data'!$B:$U,15,0)</f>
        <v>United Kingdom</v>
      </c>
      <c r="Y77" t="str">
        <f>VLOOKUP($A77,'Demographic Data'!$B:$U,16,0)</f>
        <v>United Kingdom</v>
      </c>
      <c r="Z77" t="str">
        <f>VLOOKUP($A77,'Demographic Data'!$B:$U,17,0)</f>
        <v>United Kingdom</v>
      </c>
    </row>
    <row r="78" spans="1:26" x14ac:dyDescent="0.2">
      <c r="A78" s="12" t="str">
        <f>'Raw Data - STAIS PANAS Modif.'!C802</f>
        <v>662e3e72d494903379b6956a</v>
      </c>
      <c r="B78" s="5" t="str">
        <f>'Raw Data - STAIS PANAS Modif.'!D802</f>
        <v>TG</v>
      </c>
      <c r="C78" s="5" t="str">
        <f>IF('Raw Data - STAIS PANAS Modif.'!F762=12,"Low start",IF('Raw Data - STAIS PANAS Modif.'!F762=33,"Low end","Low middle"))</f>
        <v>Low end</v>
      </c>
      <c r="D78" s="5">
        <f>'Raw Data - STAIS PANAS Modif.'!E802</f>
        <v>5</v>
      </c>
      <c r="E78" s="6">
        <f>AVERAGE('Raw Data - STAIS PANAS Modif.'!F802:F811)</f>
        <v>24</v>
      </c>
      <c r="F78" s="6">
        <f>AVERAGE('Raw Data - STAIS PANAS Modif.'!G802:G811)</f>
        <v>36</v>
      </c>
      <c r="G78" s="6">
        <f>IFERROR(AVERAGE('Raw Data - STAIS PANAS Modif.'!H802:H811), "")</f>
        <v>9.1999999999999993</v>
      </c>
      <c r="H78" s="6">
        <f>IFERROR(AVERAGE('Raw Data - STAIS PANAS Modif.'!I802:I811), "")</f>
        <v>26.8</v>
      </c>
      <c r="I78" s="6">
        <f t="shared" si="10"/>
        <v>8</v>
      </c>
      <c r="J78" s="5">
        <f>'Raw Data - STAIS PANAS Modif.'!J802</f>
        <v>0.54</v>
      </c>
      <c r="K78" s="6">
        <f>'Raw Data - STAIS PANAS Modif.'!N805+'Raw Data - STAIS PANAS Modif.'!P805+'Raw Data - STAIS PANAS Modif.'!R805+'Raw Data - STAIS PANAS Modif.'!V805+'Raw Data - STAIS PANAS Modif.'!W805+'Raw Data - STAIS PANAS Modif.'!Y805+'Raw Data - STAIS PANAS Modif.'!AA805+'Raw Data - STAIS PANAS Modif.'!AC805+'Raw Data - STAIS PANAS Modif.'!AD805+'Raw Data - STAIS PANAS Modif.'!AF805-'Raw Data - STAIS PANAS Modif.'!O805-'Raw Data - STAIS PANAS Modif.'!Q805-'Raw Data - STAIS PANAS Modif.'!S805-'Raw Data - STAIS PANAS Modif.'!T805-'Raw Data - STAIS PANAS Modif.'!U805-'Raw Data - STAIS PANAS Modif.'!X805-'Raw Data - STAIS PANAS Modif.'!Z805-'Raw Data - STAIS PANAS Modif.'!AB805-'Raw Data - STAIS PANAS Modif.'!AE805-'Raw Data - STAIS PANAS Modif.'!AG805</f>
        <v>25</v>
      </c>
      <c r="L78" s="6">
        <f>'Raw Data - STAIS PANAS Modif.'!N806+'Raw Data - STAIS PANAS Modif.'!P806+'Raw Data - STAIS PANAS Modif.'!R806+'Raw Data - STAIS PANAS Modif.'!V806+'Raw Data - STAIS PANAS Modif.'!W806+'Raw Data - STAIS PANAS Modif.'!Y806+'Raw Data - STAIS PANAS Modif.'!AA806+'Raw Data - STAIS PANAS Modif.'!AC806+'Raw Data - STAIS PANAS Modif.'!AD806+'Raw Data - STAIS PANAS Modif.'!AF806-'Raw Data - STAIS PANAS Modif.'!O806-'Raw Data - STAIS PANAS Modif.'!Q806-'Raw Data - STAIS PANAS Modif.'!S806-'Raw Data - STAIS PANAS Modif.'!T806-'Raw Data - STAIS PANAS Modif.'!U806-'Raw Data - STAIS PANAS Modif.'!X806-'Raw Data - STAIS PANAS Modif.'!Z806-'Raw Data - STAIS PANAS Modif.'!AB806-'Raw Data - STAIS PANAS Modif.'!AE806-'Raw Data - STAIS PANAS Modif.'!AG806</f>
        <v>20</v>
      </c>
      <c r="M78" s="6">
        <f>SUM('Raw Data - STAIS PANAS Modif.'!AH803:AQ803)</f>
        <v>4</v>
      </c>
      <c r="N78" s="6">
        <f>SUM('Raw Data - STAIS PANAS Modif.'!AH804:AQ804)</f>
        <v>8</v>
      </c>
      <c r="O78" s="6">
        <f>AVERAGE('Raw Data - STAIS PANAS Modif.'!AR802:BA802)</f>
        <v>4.9000000000000004</v>
      </c>
      <c r="P78" s="6">
        <f t="shared" si="11"/>
        <v>-5</v>
      </c>
      <c r="Q78" s="6">
        <f t="shared" si="12"/>
        <v>4</v>
      </c>
      <c r="R78" s="6">
        <f t="shared" si="13"/>
        <v>3</v>
      </c>
      <c r="S78" s="6">
        <f t="shared" si="14"/>
        <v>8</v>
      </c>
      <c r="T78" t="str">
        <f>VLOOKUP($A78,'Demographic Data'!$B:$U,11,0)</f>
        <v>English</v>
      </c>
      <c r="U78">
        <f>VLOOKUP($A78,'Demographic Data'!$B:$U,12,0)</f>
        <v>31</v>
      </c>
      <c r="V78" t="str">
        <f>VLOOKUP($A78,'Demographic Data'!$B:$U,13,0)</f>
        <v>Male</v>
      </c>
      <c r="W78" t="str">
        <f>VLOOKUP($A78,'Demographic Data'!$B:$U,14,0)</f>
        <v>Black</v>
      </c>
      <c r="X78" t="str">
        <f>VLOOKUP($A78,'Demographic Data'!$B:$U,15,0)</f>
        <v>United Kingdom</v>
      </c>
      <c r="Y78" t="str">
        <f>VLOOKUP($A78,'Demographic Data'!$B:$U,16,0)</f>
        <v>United Kingdom</v>
      </c>
      <c r="Z78" t="str">
        <f>VLOOKUP($A78,'Demographic Data'!$B:$U,17,0)</f>
        <v>United Kingdom</v>
      </c>
    </row>
    <row r="79" spans="1:26" x14ac:dyDescent="0.2">
      <c r="A79" s="12" t="str">
        <f>'Raw Data - STAIS PANAS Modif.'!C812</f>
        <v>66477005eafd0918c63ed325</v>
      </c>
      <c r="B79" s="5" t="str">
        <f>'Raw Data - STAIS PANAS Modif.'!D812</f>
        <v>DG</v>
      </c>
      <c r="C79" s="5" t="str">
        <f>IF('Raw Data - STAIS PANAS Modif.'!F772=12,"Low start",IF('Raw Data - STAIS PANAS Modif.'!F772=33,"Low end","Low middle"))</f>
        <v>Low start</v>
      </c>
      <c r="D79" s="5">
        <f>'Raw Data - STAIS PANAS Modif.'!E812</f>
        <v>6</v>
      </c>
      <c r="E79" s="6">
        <f>AVERAGE('Raw Data - STAIS PANAS Modif.'!F812:F821)</f>
        <v>24</v>
      </c>
      <c r="F79" s="6">
        <f>AVERAGE('Raw Data - STAIS PANAS Modif.'!G812:G821)</f>
        <v>36</v>
      </c>
      <c r="G79" s="6" t="str">
        <f>IFERROR(AVERAGE('Raw Data - STAIS PANAS Modif.'!H812:H821), "")</f>
        <v/>
      </c>
      <c r="H79" s="6">
        <f>IFERROR(AVERAGE('Raw Data - STAIS PANAS Modif.'!I812:I821), "")</f>
        <v>36</v>
      </c>
      <c r="I79" s="6">
        <f t="shared" si="10"/>
        <v>8</v>
      </c>
      <c r="J79" s="5">
        <f>'Raw Data - STAIS PANAS Modif.'!J812</f>
        <v>0.72</v>
      </c>
      <c r="K79" s="6">
        <f>'Raw Data - STAIS PANAS Modif.'!N815+'Raw Data - STAIS PANAS Modif.'!P815+'Raw Data - STAIS PANAS Modif.'!R815+'Raw Data - STAIS PANAS Modif.'!V815+'Raw Data - STAIS PANAS Modif.'!W815+'Raw Data - STAIS PANAS Modif.'!Y815+'Raw Data - STAIS PANAS Modif.'!AA815+'Raw Data - STAIS PANAS Modif.'!AC815+'Raw Data - STAIS PANAS Modif.'!AD815+'Raw Data - STAIS PANAS Modif.'!AF815-'Raw Data - STAIS PANAS Modif.'!O815-'Raw Data - STAIS PANAS Modif.'!Q815-'Raw Data - STAIS PANAS Modif.'!S815-'Raw Data - STAIS PANAS Modif.'!T815-'Raw Data - STAIS PANAS Modif.'!U815-'Raw Data - STAIS PANAS Modif.'!X815-'Raw Data - STAIS PANAS Modif.'!Z815-'Raw Data - STAIS PANAS Modif.'!AB815-'Raw Data - STAIS PANAS Modif.'!AE815-'Raw Data - STAIS PANAS Modif.'!AG815</f>
        <v>32</v>
      </c>
      <c r="L79" s="6">
        <f>'Raw Data - STAIS PANAS Modif.'!N816+'Raw Data - STAIS PANAS Modif.'!P816+'Raw Data - STAIS PANAS Modif.'!R816+'Raw Data - STAIS PANAS Modif.'!V816+'Raw Data - STAIS PANAS Modif.'!W816+'Raw Data - STAIS PANAS Modif.'!Y816+'Raw Data - STAIS PANAS Modif.'!AA816+'Raw Data - STAIS PANAS Modif.'!AC816+'Raw Data - STAIS PANAS Modif.'!AD816+'Raw Data - STAIS PANAS Modif.'!AF816-'Raw Data - STAIS PANAS Modif.'!O816-'Raw Data - STAIS PANAS Modif.'!Q816-'Raw Data - STAIS PANAS Modif.'!S816-'Raw Data - STAIS PANAS Modif.'!T816-'Raw Data - STAIS PANAS Modif.'!U816-'Raw Data - STAIS PANAS Modif.'!X816-'Raw Data - STAIS PANAS Modif.'!Z816-'Raw Data - STAIS PANAS Modif.'!AB816-'Raw Data - STAIS PANAS Modif.'!AE816-'Raw Data - STAIS PANAS Modif.'!AG816</f>
        <v>32</v>
      </c>
      <c r="M79" s="6">
        <f>SUM('Raw Data - STAIS PANAS Modif.'!AH813:AQ813)</f>
        <v>4</v>
      </c>
      <c r="N79" s="6">
        <f>SUM('Raw Data - STAIS PANAS Modif.'!AH814:AQ814)</f>
        <v>4</v>
      </c>
      <c r="O79" s="6">
        <f>AVERAGE('Raw Data - STAIS PANAS Modif.'!AR812:BA812)</f>
        <v>2.8</v>
      </c>
      <c r="P79" s="6">
        <f t="shared" si="11"/>
        <v>0</v>
      </c>
      <c r="Q79" s="6">
        <f t="shared" si="12"/>
        <v>0</v>
      </c>
      <c r="R79" s="6">
        <f t="shared" si="13"/>
        <v>2</v>
      </c>
      <c r="S79" s="6">
        <f t="shared" si="14"/>
        <v>8</v>
      </c>
      <c r="T79" t="str">
        <f>VLOOKUP($A79,'Demographic Data'!$B:$U,11,0)</f>
        <v>English</v>
      </c>
      <c r="U79">
        <f>VLOOKUP($A79,'Demographic Data'!$B:$U,12,0)</f>
        <v>27</v>
      </c>
      <c r="V79" t="str">
        <f>VLOOKUP($A79,'Demographic Data'!$B:$U,13,0)</f>
        <v>Female</v>
      </c>
      <c r="W79" t="str">
        <f>VLOOKUP($A79,'Demographic Data'!$B:$U,14,0)</f>
        <v>White</v>
      </c>
      <c r="X79" t="str">
        <f>VLOOKUP($A79,'Demographic Data'!$B:$U,15,0)</f>
        <v>United Kingdom</v>
      </c>
      <c r="Y79" t="str">
        <f>VLOOKUP($A79,'Demographic Data'!$B:$U,16,0)</f>
        <v>United Kingdom</v>
      </c>
      <c r="Z79" t="str">
        <f>VLOOKUP($A79,'Demographic Data'!$B:$U,17,0)</f>
        <v>United Kingdom</v>
      </c>
    </row>
    <row r="80" spans="1:26" x14ac:dyDescent="0.2">
      <c r="A80" s="12" t="str">
        <f>'Raw Data - STAIS PANAS Modif.'!C832</f>
        <v>6658bf409f61b7a787ee5d52</v>
      </c>
      <c r="B80" s="5" t="str">
        <f>'Raw Data - STAIS PANAS Modif.'!D832</f>
        <v>DG</v>
      </c>
      <c r="C80" s="5" t="str">
        <f>IF('Raw Data - STAIS PANAS Modif.'!F782=12,"Low start",IF('Raw Data - STAIS PANAS Modif.'!F782=33,"Low end","Low middle"))</f>
        <v>Low middle</v>
      </c>
      <c r="D80" s="5">
        <f>'Raw Data - STAIS PANAS Modif.'!E832</f>
        <v>4</v>
      </c>
      <c r="E80" s="6">
        <f>AVERAGE('Raw Data - STAIS PANAS Modif.'!F832:F841)</f>
        <v>24</v>
      </c>
      <c r="F80" s="6">
        <f>AVERAGE('Raw Data - STAIS PANAS Modif.'!G832:G841)</f>
        <v>36</v>
      </c>
      <c r="G80" s="6" t="str">
        <f>IFERROR(AVERAGE('Raw Data - STAIS PANAS Modif.'!H832:H841), "")</f>
        <v/>
      </c>
      <c r="H80" s="6">
        <f>IFERROR(AVERAGE('Raw Data - STAIS PANAS Modif.'!I832:I841), "")</f>
        <v>36</v>
      </c>
      <c r="I80" s="6">
        <f t="shared" si="10"/>
        <v>8</v>
      </c>
      <c r="J80" s="5">
        <f>'Raw Data - STAIS PANAS Modif.'!J832</f>
        <v>0.72</v>
      </c>
      <c r="K80" s="6">
        <f>'Raw Data - STAIS PANAS Modif.'!N835+'Raw Data - STAIS PANAS Modif.'!P835+'Raw Data - STAIS PANAS Modif.'!R835+'Raw Data - STAIS PANAS Modif.'!V835+'Raw Data - STAIS PANAS Modif.'!W835+'Raw Data - STAIS PANAS Modif.'!Y835+'Raw Data - STAIS PANAS Modif.'!AA835+'Raw Data - STAIS PANAS Modif.'!AC835+'Raw Data - STAIS PANAS Modif.'!AD835+'Raw Data - STAIS PANAS Modif.'!AF835-'Raw Data - STAIS PANAS Modif.'!O835-'Raw Data - STAIS PANAS Modif.'!Q835-'Raw Data - STAIS PANAS Modif.'!S835-'Raw Data - STAIS PANAS Modif.'!T835-'Raw Data - STAIS PANAS Modif.'!U835-'Raw Data - STAIS PANAS Modif.'!X835-'Raw Data - STAIS PANAS Modif.'!Z835-'Raw Data - STAIS PANAS Modif.'!AB835-'Raw Data - STAIS PANAS Modif.'!AE835-'Raw Data - STAIS PANAS Modif.'!AG835</f>
        <v>12</v>
      </c>
      <c r="L80" s="6">
        <f>'Raw Data - STAIS PANAS Modif.'!N836+'Raw Data - STAIS PANAS Modif.'!P836+'Raw Data - STAIS PANAS Modif.'!R836+'Raw Data - STAIS PANAS Modif.'!V836+'Raw Data - STAIS PANAS Modif.'!W836+'Raw Data - STAIS PANAS Modif.'!Y836+'Raw Data - STAIS PANAS Modif.'!AA836+'Raw Data - STAIS PANAS Modif.'!AC836+'Raw Data - STAIS PANAS Modif.'!AD836+'Raw Data - STAIS PANAS Modif.'!AF836-'Raw Data - STAIS PANAS Modif.'!O836-'Raw Data - STAIS PANAS Modif.'!Q836-'Raw Data - STAIS PANAS Modif.'!S836-'Raw Data - STAIS PANAS Modif.'!T836-'Raw Data - STAIS PANAS Modif.'!U836-'Raw Data - STAIS PANAS Modif.'!X836-'Raw Data - STAIS PANAS Modif.'!Z836-'Raw Data - STAIS PANAS Modif.'!AB836-'Raw Data - STAIS PANAS Modif.'!AE836-'Raw Data - STAIS PANAS Modif.'!AG836</f>
        <v>3</v>
      </c>
      <c r="M80" s="6">
        <f>SUM('Raw Data - STAIS PANAS Modif.'!AH833:AQ833)</f>
        <v>9</v>
      </c>
      <c r="N80" s="6">
        <f>SUM('Raw Data - STAIS PANAS Modif.'!AH834:AQ834)</f>
        <v>10</v>
      </c>
      <c r="O80" s="6">
        <f>AVERAGE('Raw Data - STAIS PANAS Modif.'!AR832:BA832)</f>
        <v>4.3</v>
      </c>
      <c r="P80" s="6">
        <f t="shared" si="11"/>
        <v>-9</v>
      </c>
      <c r="Q80" s="6">
        <f t="shared" si="12"/>
        <v>1</v>
      </c>
      <c r="R80" s="6">
        <f t="shared" si="13"/>
        <v>4</v>
      </c>
      <c r="S80" s="6">
        <f t="shared" si="14"/>
        <v>8</v>
      </c>
      <c r="T80" t="str">
        <f>VLOOKUP($A80,'Demographic Data'!$B:$U,11,0)</f>
        <v>French, English</v>
      </c>
      <c r="U80">
        <f>VLOOKUP($A80,'Demographic Data'!$B:$U,12,0)</f>
        <v>20</v>
      </c>
      <c r="V80" t="str">
        <f>VLOOKUP($A80,'Demographic Data'!$B:$U,13,0)</f>
        <v>Female</v>
      </c>
      <c r="W80" t="str">
        <f>VLOOKUP($A80,'Demographic Data'!$B:$U,14,0)</f>
        <v>Black</v>
      </c>
      <c r="X80" t="str">
        <f>VLOOKUP($A80,'Demographic Data'!$B:$U,15,0)</f>
        <v>France</v>
      </c>
      <c r="Y80" t="str">
        <f>VLOOKUP($A80,'Demographic Data'!$B:$U,16,0)</f>
        <v>United Kingdom</v>
      </c>
      <c r="Z80" t="str">
        <f>VLOOKUP($A80,'Demographic Data'!$B:$U,17,0)</f>
        <v>France</v>
      </c>
    </row>
    <row r="81" spans="1:26" x14ac:dyDescent="0.2">
      <c r="A81" s="12" t="str">
        <f>'Raw Data - STAIS PANAS Modif.'!C842</f>
        <v>6658c1cb3bd695ac90a04553</v>
      </c>
      <c r="B81" s="5" t="str">
        <f>'Raw Data - STAIS PANAS Modif.'!D842</f>
        <v>DG</v>
      </c>
      <c r="C81" s="5" t="str">
        <f>IF('Raw Data - STAIS PANAS Modif.'!F792=12,"Low start",IF('Raw Data - STAIS PANAS Modif.'!F792=33,"Low end","Low middle"))</f>
        <v>Low end</v>
      </c>
      <c r="D81" s="5">
        <f>'Raw Data - STAIS PANAS Modif.'!E842</f>
        <v>0</v>
      </c>
      <c r="E81" s="6">
        <f>AVERAGE('Raw Data - STAIS PANAS Modif.'!F842:F851)</f>
        <v>24</v>
      </c>
      <c r="F81" s="6">
        <f>AVERAGE('Raw Data - STAIS PANAS Modif.'!G842:G851)</f>
        <v>36</v>
      </c>
      <c r="G81" s="6" t="str">
        <f>IFERROR(AVERAGE('Raw Data - STAIS PANAS Modif.'!H842:H851), "")</f>
        <v/>
      </c>
      <c r="H81" s="6">
        <f>IFERROR(AVERAGE('Raw Data - STAIS PANAS Modif.'!I842:I851), "")</f>
        <v>36</v>
      </c>
      <c r="I81" s="6">
        <f t="shared" si="10"/>
        <v>8</v>
      </c>
      <c r="J81" s="5">
        <f>'Raw Data - STAIS PANAS Modif.'!J842</f>
        <v>0.72</v>
      </c>
      <c r="K81" s="6">
        <f>'Raw Data - STAIS PANAS Modif.'!N845+'Raw Data - STAIS PANAS Modif.'!P845+'Raw Data - STAIS PANAS Modif.'!R845+'Raw Data - STAIS PANAS Modif.'!V845+'Raw Data - STAIS PANAS Modif.'!W845+'Raw Data - STAIS PANAS Modif.'!Y845+'Raw Data - STAIS PANAS Modif.'!AA845+'Raw Data - STAIS PANAS Modif.'!AC845+'Raw Data - STAIS PANAS Modif.'!AD845+'Raw Data - STAIS PANAS Modif.'!AF845-'Raw Data - STAIS PANAS Modif.'!O845-'Raw Data - STAIS PANAS Modif.'!Q845-'Raw Data - STAIS PANAS Modif.'!S845-'Raw Data - STAIS PANAS Modif.'!T845-'Raw Data - STAIS PANAS Modif.'!U845-'Raw Data - STAIS PANAS Modif.'!X845-'Raw Data - STAIS PANAS Modif.'!Z845-'Raw Data - STAIS PANAS Modif.'!AB845-'Raw Data - STAIS PANAS Modif.'!AE845-'Raw Data - STAIS PANAS Modif.'!AG845</f>
        <v>19</v>
      </c>
      <c r="L81" s="6">
        <f>'Raw Data - STAIS PANAS Modif.'!N846+'Raw Data - STAIS PANAS Modif.'!P846+'Raw Data - STAIS PANAS Modif.'!R846+'Raw Data - STAIS PANAS Modif.'!V846+'Raw Data - STAIS PANAS Modif.'!W846+'Raw Data - STAIS PANAS Modif.'!Y846+'Raw Data - STAIS PANAS Modif.'!AA846+'Raw Data - STAIS PANAS Modif.'!AC846+'Raw Data - STAIS PANAS Modif.'!AD846+'Raw Data - STAIS PANAS Modif.'!AF846-'Raw Data - STAIS PANAS Modif.'!O846-'Raw Data - STAIS PANAS Modif.'!Q846-'Raw Data - STAIS PANAS Modif.'!S846-'Raw Data - STAIS PANAS Modif.'!T846-'Raw Data - STAIS PANAS Modif.'!U846-'Raw Data - STAIS PANAS Modif.'!X846-'Raw Data - STAIS PANAS Modif.'!Z846-'Raw Data - STAIS PANAS Modif.'!AB846-'Raw Data - STAIS PANAS Modif.'!AE846-'Raw Data - STAIS PANAS Modif.'!AG846</f>
        <v>23</v>
      </c>
      <c r="M81" s="6">
        <f>SUM('Raw Data - STAIS PANAS Modif.'!AH843:AQ843)</f>
        <v>4</v>
      </c>
      <c r="N81" s="6">
        <f>SUM('Raw Data - STAIS PANAS Modif.'!AH844:AQ844)</f>
        <v>6</v>
      </c>
      <c r="O81" s="6">
        <f>AVERAGE('Raw Data - STAIS PANAS Modif.'!AR842:BA842)</f>
        <v>3.4</v>
      </c>
      <c r="P81" s="6">
        <f t="shared" si="11"/>
        <v>4</v>
      </c>
      <c r="Q81" s="6">
        <f t="shared" si="12"/>
        <v>2</v>
      </c>
      <c r="R81" s="6">
        <f t="shared" si="13"/>
        <v>8</v>
      </c>
      <c r="S81" s="6">
        <f t="shared" si="14"/>
        <v>8</v>
      </c>
      <c r="T81" t="str">
        <f>VLOOKUP($A81,'Demographic Data'!$B:$U,11,0)</f>
        <v>English</v>
      </c>
      <c r="U81">
        <f>VLOOKUP($A81,'Demographic Data'!$B:$U,12,0)</f>
        <v>20</v>
      </c>
      <c r="V81" t="str">
        <f>VLOOKUP($A81,'Demographic Data'!$B:$U,13,0)</f>
        <v>Male</v>
      </c>
      <c r="W81" t="str">
        <f>VLOOKUP($A81,'Demographic Data'!$B:$U,14,0)</f>
        <v>White</v>
      </c>
      <c r="X81" t="str">
        <f>VLOOKUP($A81,'Demographic Data'!$B:$U,15,0)</f>
        <v>United Kingdom</v>
      </c>
      <c r="Y81" t="str">
        <f>VLOOKUP($A81,'Demographic Data'!$B:$U,16,0)</f>
        <v>United Kingdom</v>
      </c>
      <c r="Z81" t="str">
        <f>VLOOKUP($A81,'Demographic Data'!$B:$U,17,0)</f>
        <v>United Kingdom</v>
      </c>
    </row>
    <row r="82" spans="1:26" x14ac:dyDescent="0.2">
      <c r="A82" s="12" t="str">
        <f>'Raw Data - STAIS PANAS Modif.'!C862</f>
        <v>66598d6e838231ffe9e1613b</v>
      </c>
      <c r="B82" s="5" t="str">
        <f>'Raw Data - STAIS PANAS Modif.'!D862</f>
        <v>TG</v>
      </c>
      <c r="C82" s="5" t="str">
        <f>IF('Raw Data - STAIS PANAS Modif.'!F802=12,"Low start",IF('Raw Data - STAIS PANAS Modif.'!F802=33,"Low end","Low middle"))</f>
        <v>Low start</v>
      </c>
      <c r="D82" s="5">
        <f>'Raw Data - STAIS PANAS Modif.'!E862</f>
        <v>6</v>
      </c>
      <c r="E82" s="6">
        <f>AVERAGE('Raw Data - STAIS PANAS Modif.'!F862:F871)</f>
        <v>24</v>
      </c>
      <c r="F82" s="6">
        <f>AVERAGE('Raw Data - STAIS PANAS Modif.'!G862:G871)</f>
        <v>36</v>
      </c>
      <c r="G82" s="6">
        <f>IFERROR(AVERAGE('Raw Data - STAIS PANAS Modif.'!H862:H871), "")</f>
        <v>12.8</v>
      </c>
      <c r="H82" s="6">
        <f>IFERROR(AVERAGE('Raw Data - STAIS PANAS Modif.'!I862:I871), "")</f>
        <v>23.2</v>
      </c>
      <c r="I82" s="6">
        <f t="shared" si="10"/>
        <v>8</v>
      </c>
      <c r="J82" s="5">
        <f>'Raw Data - STAIS PANAS Modif.'!J862</f>
        <v>0.46</v>
      </c>
      <c r="K82" s="6">
        <f>'Raw Data - STAIS PANAS Modif.'!N865+'Raw Data - STAIS PANAS Modif.'!P865+'Raw Data - STAIS PANAS Modif.'!R865+'Raw Data - STAIS PANAS Modif.'!V865+'Raw Data - STAIS PANAS Modif.'!W865+'Raw Data - STAIS PANAS Modif.'!Y865+'Raw Data - STAIS PANAS Modif.'!AA865+'Raw Data - STAIS PANAS Modif.'!AC865+'Raw Data - STAIS PANAS Modif.'!AD865+'Raw Data - STAIS PANAS Modif.'!AF865-'Raw Data - STAIS PANAS Modif.'!O865-'Raw Data - STAIS PANAS Modif.'!Q865-'Raw Data - STAIS PANAS Modif.'!S865-'Raw Data - STAIS PANAS Modif.'!T865-'Raw Data - STAIS PANAS Modif.'!U865-'Raw Data - STAIS PANAS Modif.'!X865-'Raw Data - STAIS PANAS Modif.'!Z865-'Raw Data - STAIS PANAS Modif.'!AB865-'Raw Data - STAIS PANAS Modif.'!AE865-'Raw Data - STAIS PANAS Modif.'!AG865</f>
        <v>35</v>
      </c>
      <c r="L82" s="6">
        <f>'Raw Data - STAIS PANAS Modif.'!N866+'Raw Data - STAIS PANAS Modif.'!P866+'Raw Data - STAIS PANAS Modif.'!R866+'Raw Data - STAIS PANAS Modif.'!V866+'Raw Data - STAIS PANAS Modif.'!W866+'Raw Data - STAIS PANAS Modif.'!Y866+'Raw Data - STAIS PANAS Modif.'!AA866+'Raw Data - STAIS PANAS Modif.'!AC866+'Raw Data - STAIS PANAS Modif.'!AD866+'Raw Data - STAIS PANAS Modif.'!AF866-'Raw Data - STAIS PANAS Modif.'!O866-'Raw Data - STAIS PANAS Modif.'!Q866-'Raw Data - STAIS PANAS Modif.'!S866-'Raw Data - STAIS PANAS Modif.'!T866-'Raw Data - STAIS PANAS Modif.'!U866-'Raw Data - STAIS PANAS Modif.'!X866-'Raw Data - STAIS PANAS Modif.'!Z866-'Raw Data - STAIS PANAS Modif.'!AB866-'Raw Data - STAIS PANAS Modif.'!AE866-'Raw Data - STAIS PANAS Modif.'!AG866</f>
        <v>37</v>
      </c>
      <c r="M82" s="6">
        <f>SUM('Raw Data - STAIS PANAS Modif.'!AH863:AQ863)</f>
        <v>5</v>
      </c>
      <c r="N82" s="6">
        <f>SUM('Raw Data - STAIS PANAS Modif.'!AH864:AQ864)</f>
        <v>4</v>
      </c>
      <c r="O82" s="6">
        <f>AVERAGE('Raw Data - STAIS PANAS Modif.'!AR862:BA862)</f>
        <v>4.7</v>
      </c>
      <c r="P82" s="6">
        <f t="shared" si="11"/>
        <v>2</v>
      </c>
      <c r="Q82" s="6">
        <f t="shared" si="12"/>
        <v>-1</v>
      </c>
      <c r="R82" s="6">
        <f t="shared" si="13"/>
        <v>2</v>
      </c>
      <c r="S82" s="6">
        <f t="shared" si="14"/>
        <v>8</v>
      </c>
      <c r="T82" t="str">
        <f>VLOOKUP($A82,'Demographic Data'!$B:$U,11,0)</f>
        <v>English</v>
      </c>
      <c r="U82">
        <f>VLOOKUP($A82,'Demographic Data'!$B:$U,12,0)</f>
        <v>30</v>
      </c>
      <c r="V82" t="str">
        <f>VLOOKUP($A82,'Demographic Data'!$B:$U,13,0)</f>
        <v>Female</v>
      </c>
      <c r="W82" t="str">
        <f>VLOOKUP($A82,'Demographic Data'!$B:$U,14,0)</f>
        <v>Black</v>
      </c>
      <c r="X82" t="str">
        <f>VLOOKUP($A82,'Demographic Data'!$B:$U,15,0)</f>
        <v>United Kingdom</v>
      </c>
      <c r="Y82" t="str">
        <f>VLOOKUP($A82,'Demographic Data'!$B:$U,16,0)</f>
        <v>United Kingdom</v>
      </c>
      <c r="Z82" t="str">
        <f>VLOOKUP($A82,'Demographic Data'!$B:$U,17,0)</f>
        <v>United Kingdom</v>
      </c>
    </row>
    <row r="83" spans="1:26" x14ac:dyDescent="0.2">
      <c r="A83" s="12" t="str">
        <f>'Raw Data - STAIS PANAS Modif.'!C872</f>
        <v>6659a3110ccaa9dc948dc808</v>
      </c>
      <c r="B83" s="5" t="str">
        <f>'Raw Data - STAIS PANAS Modif.'!D872</f>
        <v>DG</v>
      </c>
      <c r="C83" s="5" t="str">
        <f>IF('Raw Data - STAIS PANAS Modif.'!F812=12,"Low start",IF('Raw Data - STAIS PANAS Modif.'!F812=33,"Low end","Low middle"))</f>
        <v>Low start</v>
      </c>
      <c r="D83" s="5">
        <f>'Raw Data - STAIS PANAS Modif.'!E872</f>
        <v>6</v>
      </c>
      <c r="E83" s="6">
        <f>AVERAGE('Raw Data - STAIS PANAS Modif.'!F872:F881)</f>
        <v>24</v>
      </c>
      <c r="F83" s="6">
        <f>AVERAGE('Raw Data - STAIS PANAS Modif.'!G872:G881)</f>
        <v>36</v>
      </c>
      <c r="G83" s="6" t="str">
        <f>IFERROR(AVERAGE('Raw Data - STAIS PANAS Modif.'!H872:H881), "")</f>
        <v/>
      </c>
      <c r="H83" s="6">
        <f>IFERROR(AVERAGE('Raw Data - STAIS PANAS Modif.'!I872:I881), "")</f>
        <v>36</v>
      </c>
      <c r="I83" s="6">
        <f t="shared" si="10"/>
        <v>8</v>
      </c>
      <c r="J83" s="5">
        <f>'Raw Data - STAIS PANAS Modif.'!J872</f>
        <v>0.72</v>
      </c>
      <c r="K83" s="6">
        <f>'Raw Data - STAIS PANAS Modif.'!N875+'Raw Data - STAIS PANAS Modif.'!P875+'Raw Data - STAIS PANAS Modif.'!R875+'Raw Data - STAIS PANAS Modif.'!V875+'Raw Data - STAIS PANAS Modif.'!W875+'Raw Data - STAIS PANAS Modif.'!Y875+'Raw Data - STAIS PANAS Modif.'!AA875+'Raw Data - STAIS PANAS Modif.'!AC875+'Raw Data - STAIS PANAS Modif.'!AD875+'Raw Data - STAIS PANAS Modif.'!AF875-'Raw Data - STAIS PANAS Modif.'!O875-'Raw Data - STAIS PANAS Modif.'!Q875-'Raw Data - STAIS PANAS Modif.'!S875-'Raw Data - STAIS PANAS Modif.'!T875-'Raw Data - STAIS PANAS Modif.'!U875-'Raw Data - STAIS PANAS Modif.'!X875-'Raw Data - STAIS PANAS Modif.'!Z875-'Raw Data - STAIS PANAS Modif.'!AB875-'Raw Data - STAIS PANAS Modif.'!AE875-'Raw Data - STAIS PANAS Modif.'!AG875</f>
        <v>14</v>
      </c>
      <c r="L83" s="6">
        <f>'Raw Data - STAIS PANAS Modif.'!N876+'Raw Data - STAIS PANAS Modif.'!P876+'Raw Data - STAIS PANAS Modif.'!R876+'Raw Data - STAIS PANAS Modif.'!V876+'Raw Data - STAIS PANAS Modif.'!W876+'Raw Data - STAIS PANAS Modif.'!Y876+'Raw Data - STAIS PANAS Modif.'!AA876+'Raw Data - STAIS PANAS Modif.'!AC876+'Raw Data - STAIS PANAS Modif.'!AD876+'Raw Data - STAIS PANAS Modif.'!AF876-'Raw Data - STAIS PANAS Modif.'!O876-'Raw Data - STAIS PANAS Modif.'!Q876-'Raw Data - STAIS PANAS Modif.'!S876-'Raw Data - STAIS PANAS Modif.'!T876-'Raw Data - STAIS PANAS Modif.'!U876-'Raw Data - STAIS PANAS Modif.'!X876-'Raw Data - STAIS PANAS Modif.'!Z876-'Raw Data - STAIS PANAS Modif.'!AB876-'Raw Data - STAIS PANAS Modif.'!AE876-'Raw Data - STAIS PANAS Modif.'!AG876</f>
        <v>16</v>
      </c>
      <c r="M83" s="6">
        <f>SUM('Raw Data - STAIS PANAS Modif.'!AH873:AQ873)</f>
        <v>8</v>
      </c>
      <c r="N83" s="6">
        <f>SUM('Raw Data - STAIS PANAS Modif.'!AH874:AQ874)</f>
        <v>10</v>
      </c>
      <c r="O83" s="6">
        <f>AVERAGE('Raw Data - STAIS PANAS Modif.'!AR872:BA872)</f>
        <v>3.6</v>
      </c>
      <c r="P83" s="6">
        <f t="shared" si="11"/>
        <v>2</v>
      </c>
      <c r="Q83" s="6">
        <f t="shared" si="12"/>
        <v>2</v>
      </c>
      <c r="R83" s="6">
        <f t="shared" si="13"/>
        <v>2</v>
      </c>
      <c r="S83" s="6">
        <f t="shared" si="14"/>
        <v>8</v>
      </c>
      <c r="T83" t="str">
        <f>VLOOKUP($A83,'Demographic Data'!$B:$U,11,0)</f>
        <v>English, Spanish, Italian</v>
      </c>
      <c r="U83">
        <f>VLOOKUP($A83,'Demographic Data'!$B:$U,12,0)</f>
        <v>34</v>
      </c>
      <c r="V83" t="str">
        <f>VLOOKUP($A83,'Demographic Data'!$B:$U,13,0)</f>
        <v>Male</v>
      </c>
      <c r="W83" t="str">
        <f>VLOOKUP($A83,'Demographic Data'!$B:$U,14,0)</f>
        <v>White</v>
      </c>
      <c r="X83" t="str">
        <f>VLOOKUP($A83,'Demographic Data'!$B:$U,15,0)</f>
        <v>Italy</v>
      </c>
      <c r="Y83" t="str">
        <f>VLOOKUP($A83,'Demographic Data'!$B:$U,16,0)</f>
        <v>United Kingdom</v>
      </c>
      <c r="Z83" t="str">
        <f>VLOOKUP($A83,'Demographic Data'!$B:$U,17,0)</f>
        <v>United Kingdom</v>
      </c>
    </row>
    <row r="84" spans="1:26" x14ac:dyDescent="0.2">
      <c r="A84" s="12" t="str">
        <f>'Raw Data - STAIS PANAS Modif.'!C892</f>
        <v>665c302327136dcdb0c4a2e0</v>
      </c>
      <c r="B84" s="5" t="str">
        <f>'Raw Data - STAIS PANAS Modif.'!D892</f>
        <v>TG</v>
      </c>
      <c r="C84" s="5" t="str">
        <f>IF('Raw Data - STAIS PANAS Modif.'!F822=12,"Low start",IF('Raw Data - STAIS PANAS Modif.'!F822=33,"Low end","Low middle"))</f>
        <v>Low middle</v>
      </c>
      <c r="D84" s="5">
        <f>'Raw Data - STAIS PANAS Modif.'!E892</f>
        <v>2</v>
      </c>
      <c r="E84" s="6">
        <f>AVERAGE('Raw Data - STAIS PANAS Modif.'!F892:F901)</f>
        <v>24</v>
      </c>
      <c r="F84" s="6">
        <f>AVERAGE('Raw Data - STAIS PANAS Modif.'!G892:G901)</f>
        <v>36</v>
      </c>
      <c r="G84" s="6">
        <f>IFERROR(AVERAGE('Raw Data - STAIS PANAS Modif.'!H892:H901), "")</f>
        <v>8.8000000000000007</v>
      </c>
      <c r="H84" s="6">
        <f>IFERROR(AVERAGE('Raw Data - STAIS PANAS Modif.'!I892:I901), "")</f>
        <v>27.2</v>
      </c>
      <c r="I84" s="6">
        <f t="shared" si="10"/>
        <v>8</v>
      </c>
      <c r="J84" s="5">
        <f>'Raw Data - STAIS PANAS Modif.'!J892</f>
        <v>0.54</v>
      </c>
      <c r="K84" s="6">
        <f>'Raw Data - STAIS PANAS Modif.'!N895+'Raw Data - STAIS PANAS Modif.'!P895+'Raw Data - STAIS PANAS Modif.'!R895+'Raw Data - STAIS PANAS Modif.'!V895+'Raw Data - STAIS PANAS Modif.'!W895+'Raw Data - STAIS PANAS Modif.'!Y895+'Raw Data - STAIS PANAS Modif.'!AA895+'Raw Data - STAIS PANAS Modif.'!AC895+'Raw Data - STAIS PANAS Modif.'!AD895+'Raw Data - STAIS PANAS Modif.'!AF895-'Raw Data - STAIS PANAS Modif.'!O895-'Raw Data - STAIS PANAS Modif.'!Q895-'Raw Data - STAIS PANAS Modif.'!S895-'Raw Data - STAIS PANAS Modif.'!T895-'Raw Data - STAIS PANAS Modif.'!U895-'Raw Data - STAIS PANAS Modif.'!X895-'Raw Data - STAIS PANAS Modif.'!Z895-'Raw Data - STAIS PANAS Modif.'!AB895-'Raw Data - STAIS PANAS Modif.'!AE895-'Raw Data - STAIS PANAS Modif.'!AG895</f>
        <v>15</v>
      </c>
      <c r="L84" s="6">
        <f>'Raw Data - STAIS PANAS Modif.'!N896+'Raw Data - STAIS PANAS Modif.'!P896+'Raw Data - STAIS PANAS Modif.'!R896+'Raw Data - STAIS PANAS Modif.'!V896+'Raw Data - STAIS PANAS Modif.'!W896+'Raw Data - STAIS PANAS Modif.'!Y896+'Raw Data - STAIS PANAS Modif.'!AA896+'Raw Data - STAIS PANAS Modif.'!AC896+'Raw Data - STAIS PANAS Modif.'!AD896+'Raw Data - STAIS PANAS Modif.'!AF896-'Raw Data - STAIS PANAS Modif.'!O896-'Raw Data - STAIS PANAS Modif.'!Q896-'Raw Data - STAIS PANAS Modif.'!S896-'Raw Data - STAIS PANAS Modif.'!T896-'Raw Data - STAIS PANAS Modif.'!U896-'Raw Data - STAIS PANAS Modif.'!X896-'Raw Data - STAIS PANAS Modif.'!Z896-'Raw Data - STAIS PANAS Modif.'!AB896-'Raw Data - STAIS PANAS Modif.'!AE896-'Raw Data - STAIS PANAS Modif.'!AG896</f>
        <v>14</v>
      </c>
      <c r="M84" s="6">
        <f>SUM('Raw Data - STAIS PANAS Modif.'!AH893:AQ893)</f>
        <v>10</v>
      </c>
      <c r="N84" s="6">
        <f>SUM('Raw Data - STAIS PANAS Modif.'!AH894:AQ894)</f>
        <v>10</v>
      </c>
      <c r="O84" s="6">
        <f>AVERAGE('Raw Data - STAIS PANAS Modif.'!AR892:BA892)</f>
        <v>3.4</v>
      </c>
      <c r="P84" s="6">
        <f t="shared" si="11"/>
        <v>-1</v>
      </c>
      <c r="Q84" s="6">
        <f t="shared" si="12"/>
        <v>0</v>
      </c>
      <c r="R84" s="6">
        <f t="shared" si="13"/>
        <v>6</v>
      </c>
      <c r="S84" s="6">
        <f t="shared" si="14"/>
        <v>8</v>
      </c>
      <c r="T84" t="str">
        <f>VLOOKUP($A84,'Demographic Data'!$B:$U,11,0)</f>
        <v>English</v>
      </c>
      <c r="U84">
        <f>VLOOKUP($A84,'Demographic Data'!$B:$U,12,0)</f>
        <v>28</v>
      </c>
      <c r="V84" t="str">
        <f>VLOOKUP($A84,'Demographic Data'!$B:$U,13,0)</f>
        <v>Female</v>
      </c>
      <c r="W84" t="str">
        <f>VLOOKUP($A84,'Demographic Data'!$B:$U,14,0)</f>
        <v>White</v>
      </c>
      <c r="X84" t="str">
        <f>VLOOKUP($A84,'Demographic Data'!$B:$U,15,0)</f>
        <v>United Kingdom</v>
      </c>
      <c r="Y84" t="str">
        <f>VLOOKUP($A84,'Demographic Data'!$B:$U,16,0)</f>
        <v>United Kingdom</v>
      </c>
      <c r="Z84" t="str">
        <f>VLOOKUP($A84,'Demographic Data'!$B:$U,17,0)</f>
        <v>United Kingdom</v>
      </c>
    </row>
    <row r="85" spans="1:26" x14ac:dyDescent="0.2">
      <c r="A85" s="12" t="str">
        <f>'Raw Data - STAIS PANAS Modif.'!C902</f>
        <v>665c5b5cb53983b0b6323300</v>
      </c>
      <c r="B85" s="5" t="str">
        <f>'Raw Data - STAIS PANAS Modif.'!D902</f>
        <v>DG</v>
      </c>
      <c r="C85" s="5" t="str">
        <f>IF('Raw Data - STAIS PANAS Modif.'!F832=12,"Low start",IF('Raw Data - STAIS PANAS Modif.'!F832=33,"Low end","Low middle"))</f>
        <v>Low start</v>
      </c>
      <c r="D85" s="5">
        <f>'Raw Data - STAIS PANAS Modif.'!E902</f>
        <v>6</v>
      </c>
      <c r="E85" s="6">
        <f>AVERAGE('Raw Data - STAIS PANAS Modif.'!F902:F911)</f>
        <v>24</v>
      </c>
      <c r="F85" s="6">
        <f>AVERAGE('Raw Data - STAIS PANAS Modif.'!G902:G911)</f>
        <v>36</v>
      </c>
      <c r="G85" s="6" t="str">
        <f>IFERROR(AVERAGE('Raw Data - STAIS PANAS Modif.'!H902:H911), "")</f>
        <v/>
      </c>
      <c r="H85" s="6">
        <f>IFERROR(AVERAGE('Raw Data - STAIS PANAS Modif.'!I902:I911), "")</f>
        <v>36</v>
      </c>
      <c r="I85" s="6">
        <f t="shared" si="10"/>
        <v>8</v>
      </c>
      <c r="J85" s="5">
        <f>'Raw Data - STAIS PANAS Modif.'!J902</f>
        <v>0.72</v>
      </c>
      <c r="K85" s="6">
        <f>'Raw Data - STAIS PANAS Modif.'!N905+'Raw Data - STAIS PANAS Modif.'!P905+'Raw Data - STAIS PANAS Modif.'!R905+'Raw Data - STAIS PANAS Modif.'!V905+'Raw Data - STAIS PANAS Modif.'!W905+'Raw Data - STAIS PANAS Modif.'!Y905+'Raw Data - STAIS PANAS Modif.'!AA905+'Raw Data - STAIS PANAS Modif.'!AC905+'Raw Data - STAIS PANAS Modif.'!AD905+'Raw Data - STAIS PANAS Modif.'!AF905-'Raw Data - STAIS PANAS Modif.'!O905-'Raw Data - STAIS PANAS Modif.'!Q905-'Raw Data - STAIS PANAS Modif.'!S905-'Raw Data - STAIS PANAS Modif.'!T905-'Raw Data - STAIS PANAS Modif.'!U905-'Raw Data - STAIS PANAS Modif.'!X905-'Raw Data - STAIS PANAS Modif.'!Z905-'Raw Data - STAIS PANAS Modif.'!AB905-'Raw Data - STAIS PANAS Modif.'!AE905-'Raw Data - STAIS PANAS Modif.'!AG905</f>
        <v>29</v>
      </c>
      <c r="L85" s="6">
        <f>'Raw Data - STAIS PANAS Modif.'!N906+'Raw Data - STAIS PANAS Modif.'!P906+'Raw Data - STAIS PANAS Modif.'!R906+'Raw Data - STAIS PANAS Modif.'!V906+'Raw Data - STAIS PANAS Modif.'!W906+'Raw Data - STAIS PANAS Modif.'!Y906+'Raw Data - STAIS PANAS Modif.'!AA906+'Raw Data - STAIS PANAS Modif.'!AC906+'Raw Data - STAIS PANAS Modif.'!AD906+'Raw Data - STAIS PANAS Modif.'!AF906-'Raw Data - STAIS PANAS Modif.'!O906-'Raw Data - STAIS PANAS Modif.'!Q906-'Raw Data - STAIS PANAS Modif.'!S906-'Raw Data - STAIS PANAS Modif.'!T906-'Raw Data - STAIS PANAS Modif.'!U906-'Raw Data - STAIS PANAS Modif.'!X906-'Raw Data - STAIS PANAS Modif.'!Z906-'Raw Data - STAIS PANAS Modif.'!AB906-'Raw Data - STAIS PANAS Modif.'!AE906-'Raw Data - STAIS PANAS Modif.'!AG906</f>
        <v>28</v>
      </c>
      <c r="M85" s="6">
        <f>SUM('Raw Data - STAIS PANAS Modif.'!AH903:AQ903)</f>
        <v>4</v>
      </c>
      <c r="N85" s="6">
        <f>SUM('Raw Data - STAIS PANAS Modif.'!AH904:AQ904)</f>
        <v>5</v>
      </c>
      <c r="O85" s="6">
        <f>AVERAGE('Raw Data - STAIS PANAS Modif.'!AR902:BA902)</f>
        <v>3.5</v>
      </c>
      <c r="P85" s="6">
        <f t="shared" si="11"/>
        <v>-1</v>
      </c>
      <c r="Q85" s="6">
        <f t="shared" si="12"/>
        <v>1</v>
      </c>
      <c r="R85" s="6">
        <f t="shared" si="13"/>
        <v>2</v>
      </c>
      <c r="S85" s="6">
        <f t="shared" si="14"/>
        <v>8</v>
      </c>
      <c r="T85" t="str">
        <f>VLOOKUP($A85,'Demographic Data'!$B:$U,11,0)</f>
        <v>Indonesian, English</v>
      </c>
      <c r="U85">
        <f>VLOOKUP($A85,'Demographic Data'!$B:$U,12,0)</f>
        <v>35</v>
      </c>
      <c r="V85" t="str">
        <f>VLOOKUP($A85,'Demographic Data'!$B:$U,13,0)</f>
        <v>Female</v>
      </c>
      <c r="W85" t="str">
        <f>VLOOKUP($A85,'Demographic Data'!$B:$U,14,0)</f>
        <v>White</v>
      </c>
      <c r="X85" t="str">
        <f>VLOOKUP($A85,'Demographic Data'!$B:$U,15,0)</f>
        <v>United Kingdom</v>
      </c>
      <c r="Y85" t="str">
        <f>VLOOKUP($A85,'Demographic Data'!$B:$U,16,0)</f>
        <v>United Kingdom</v>
      </c>
      <c r="Z85" t="str">
        <f>VLOOKUP($A85,'Demographic Data'!$B:$U,17,0)</f>
        <v>United Kingdom</v>
      </c>
    </row>
    <row r="86" spans="1:26" x14ac:dyDescent="0.2">
      <c r="A86" s="12" t="str">
        <f>'Raw Data - STAIS PANAS Modif.'!C912</f>
        <v>665d5a08c8e61c18498d08c9</v>
      </c>
      <c r="B86" s="5" t="str">
        <f>'Raw Data - STAIS PANAS Modif.'!D912</f>
        <v>DG</v>
      </c>
      <c r="C86" s="5" t="str">
        <f>IF('Raw Data - STAIS PANAS Modif.'!F842=12,"Low start",IF('Raw Data - STAIS PANAS Modif.'!F842=33,"Low end","Low middle"))</f>
        <v>Low middle</v>
      </c>
      <c r="D86" s="5">
        <f>'Raw Data - STAIS PANAS Modif.'!E912</f>
        <v>6</v>
      </c>
      <c r="E86" s="6">
        <f>AVERAGE('Raw Data - STAIS PANAS Modif.'!F912:F921)</f>
        <v>24</v>
      </c>
      <c r="F86" s="6">
        <f>AVERAGE('Raw Data - STAIS PANAS Modif.'!G912:G921)</f>
        <v>36</v>
      </c>
      <c r="G86" s="6" t="str">
        <f>IFERROR(AVERAGE('Raw Data - STAIS PANAS Modif.'!H912:H921), "")</f>
        <v/>
      </c>
      <c r="H86" s="6">
        <f>IFERROR(AVERAGE('Raw Data - STAIS PANAS Modif.'!I912:I921), "")</f>
        <v>36</v>
      </c>
      <c r="I86" s="6">
        <f t="shared" si="10"/>
        <v>8</v>
      </c>
      <c r="J86" s="5">
        <f>'Raw Data - STAIS PANAS Modif.'!J912</f>
        <v>0.72</v>
      </c>
      <c r="K86" s="6">
        <f>'Raw Data - STAIS PANAS Modif.'!N915+'Raw Data - STAIS PANAS Modif.'!P915+'Raw Data - STAIS PANAS Modif.'!R915+'Raw Data - STAIS PANAS Modif.'!V915+'Raw Data - STAIS PANAS Modif.'!W915+'Raw Data - STAIS PANAS Modif.'!Y915+'Raw Data - STAIS PANAS Modif.'!AA915+'Raw Data - STAIS PANAS Modif.'!AC915+'Raw Data - STAIS PANAS Modif.'!AD915+'Raw Data - STAIS PANAS Modif.'!AF915-'Raw Data - STAIS PANAS Modif.'!O915-'Raw Data - STAIS PANAS Modif.'!Q915-'Raw Data - STAIS PANAS Modif.'!S915-'Raw Data - STAIS PANAS Modif.'!T915-'Raw Data - STAIS PANAS Modif.'!U915-'Raw Data - STAIS PANAS Modif.'!X915-'Raw Data - STAIS PANAS Modif.'!Z915-'Raw Data - STAIS PANAS Modif.'!AB915-'Raw Data - STAIS PANAS Modif.'!AE915-'Raw Data - STAIS PANAS Modif.'!AG915</f>
        <v>4</v>
      </c>
      <c r="L86" s="6">
        <f>'Raw Data - STAIS PANAS Modif.'!N916+'Raw Data - STAIS PANAS Modif.'!P916+'Raw Data - STAIS PANAS Modif.'!R916+'Raw Data - STAIS PANAS Modif.'!V916+'Raw Data - STAIS PANAS Modif.'!W916+'Raw Data - STAIS PANAS Modif.'!Y916+'Raw Data - STAIS PANAS Modif.'!AA916+'Raw Data - STAIS PANAS Modif.'!AC916+'Raw Data - STAIS PANAS Modif.'!AD916+'Raw Data - STAIS PANAS Modif.'!AF916-'Raw Data - STAIS PANAS Modif.'!O916-'Raw Data - STAIS PANAS Modif.'!Q916-'Raw Data - STAIS PANAS Modif.'!S916-'Raw Data - STAIS PANAS Modif.'!T916-'Raw Data - STAIS PANAS Modif.'!U916-'Raw Data - STAIS PANAS Modif.'!X916-'Raw Data - STAIS PANAS Modif.'!Z916-'Raw Data - STAIS PANAS Modif.'!AB916-'Raw Data - STAIS PANAS Modif.'!AE916-'Raw Data - STAIS PANAS Modif.'!AG916</f>
        <v>0</v>
      </c>
      <c r="M86" s="6">
        <f>SUM('Raw Data - STAIS PANAS Modif.'!AH913:AQ913)</f>
        <v>12</v>
      </c>
      <c r="N86" s="6">
        <f>SUM('Raw Data - STAIS PANAS Modif.'!AH914:AQ914)</f>
        <v>11</v>
      </c>
      <c r="O86" s="6">
        <f>AVERAGE('Raw Data - STAIS PANAS Modif.'!AR912:BA912)</f>
        <v>3</v>
      </c>
      <c r="P86" s="6">
        <f t="shared" si="11"/>
        <v>-4</v>
      </c>
      <c r="Q86" s="6">
        <f t="shared" si="12"/>
        <v>-1</v>
      </c>
      <c r="R86" s="6">
        <f t="shared" si="13"/>
        <v>2</v>
      </c>
      <c r="S86" s="6">
        <f t="shared" si="14"/>
        <v>8</v>
      </c>
      <c r="T86" t="str">
        <f>VLOOKUP($A86,'Demographic Data'!$B:$U,11,0)</f>
        <v>English</v>
      </c>
      <c r="U86">
        <f>VLOOKUP($A86,'Demographic Data'!$B:$U,12,0)</f>
        <v>30</v>
      </c>
      <c r="V86" t="str">
        <f>VLOOKUP($A86,'Demographic Data'!$B:$U,13,0)</f>
        <v>Female</v>
      </c>
      <c r="W86" t="str">
        <f>VLOOKUP($A86,'Demographic Data'!$B:$U,14,0)</f>
        <v>White</v>
      </c>
      <c r="X86" t="str">
        <f>VLOOKUP($A86,'Demographic Data'!$B:$U,15,0)</f>
        <v>United Kingdom</v>
      </c>
      <c r="Y86" t="str">
        <f>VLOOKUP($A86,'Demographic Data'!$B:$U,16,0)</f>
        <v>United Kingdom</v>
      </c>
      <c r="Z86" t="str">
        <f>VLOOKUP($A86,'Demographic Data'!$B:$U,17,0)</f>
        <v>United Kingdom</v>
      </c>
    </row>
    <row r="87" spans="1:26" x14ac:dyDescent="0.2">
      <c r="A87" s="12" t="str">
        <f>'Raw Data - STAIS PANAS Modif.'!C922</f>
        <v>665ee374604d2c5d4d858efd</v>
      </c>
      <c r="B87" s="5" t="str">
        <f>'Raw Data - STAIS PANAS Modif.'!D922</f>
        <v>DG</v>
      </c>
      <c r="C87" s="5" t="str">
        <f>IF('Raw Data - STAIS PANAS Modif.'!F852=12,"Low start",IF('Raw Data - STAIS PANAS Modif.'!F852=33,"Low end","Low middle"))</f>
        <v>Low start</v>
      </c>
      <c r="D87" s="5">
        <f>'Raw Data - STAIS PANAS Modif.'!E922</f>
        <v>3</v>
      </c>
      <c r="E87" s="6">
        <f>AVERAGE('Raw Data - STAIS PANAS Modif.'!F922:F931)</f>
        <v>24</v>
      </c>
      <c r="F87" s="6">
        <f>AVERAGE('Raw Data - STAIS PANAS Modif.'!G922:G931)</f>
        <v>36</v>
      </c>
      <c r="G87" s="6" t="str">
        <f>IFERROR(AVERAGE('Raw Data - STAIS PANAS Modif.'!H922:H931), "")</f>
        <v/>
      </c>
      <c r="H87" s="6">
        <f>IFERROR(AVERAGE('Raw Data - STAIS PANAS Modif.'!I922:I931), "")</f>
        <v>36</v>
      </c>
      <c r="I87" s="6">
        <f t="shared" si="10"/>
        <v>8</v>
      </c>
      <c r="J87" s="5">
        <f>'Raw Data - STAIS PANAS Modif.'!J922</f>
        <v>0.72</v>
      </c>
      <c r="K87" s="6">
        <f>'Raw Data - STAIS PANAS Modif.'!N925+'Raw Data - STAIS PANAS Modif.'!P925+'Raw Data - STAIS PANAS Modif.'!R925+'Raw Data - STAIS PANAS Modif.'!V925+'Raw Data - STAIS PANAS Modif.'!W925+'Raw Data - STAIS PANAS Modif.'!Y925+'Raw Data - STAIS PANAS Modif.'!AA925+'Raw Data - STAIS PANAS Modif.'!AC925+'Raw Data - STAIS PANAS Modif.'!AD925+'Raw Data - STAIS PANAS Modif.'!AF925-'Raw Data - STAIS PANAS Modif.'!O925-'Raw Data - STAIS PANAS Modif.'!Q925-'Raw Data - STAIS PANAS Modif.'!S925-'Raw Data - STAIS PANAS Modif.'!T925-'Raw Data - STAIS PANAS Modif.'!U925-'Raw Data - STAIS PANAS Modif.'!X925-'Raw Data - STAIS PANAS Modif.'!Z925-'Raw Data - STAIS PANAS Modif.'!AB925-'Raw Data - STAIS PANAS Modif.'!AE925-'Raw Data - STAIS PANAS Modif.'!AG925</f>
        <v>28</v>
      </c>
      <c r="L87" s="6">
        <f>'Raw Data - STAIS PANAS Modif.'!N926+'Raw Data - STAIS PANAS Modif.'!P926+'Raw Data - STAIS PANAS Modif.'!R926+'Raw Data - STAIS PANAS Modif.'!V926+'Raw Data - STAIS PANAS Modif.'!W926+'Raw Data - STAIS PANAS Modif.'!Y926+'Raw Data - STAIS PANAS Modif.'!AA926+'Raw Data - STAIS PANAS Modif.'!AC926+'Raw Data - STAIS PANAS Modif.'!AD926+'Raw Data - STAIS PANAS Modif.'!AF926-'Raw Data - STAIS PANAS Modif.'!O926-'Raw Data - STAIS PANAS Modif.'!Q926-'Raw Data - STAIS PANAS Modif.'!S926-'Raw Data - STAIS PANAS Modif.'!T926-'Raw Data - STAIS PANAS Modif.'!U926-'Raw Data - STAIS PANAS Modif.'!X926-'Raw Data - STAIS PANAS Modif.'!Z926-'Raw Data - STAIS PANAS Modif.'!AB926-'Raw Data - STAIS PANAS Modif.'!AE926-'Raw Data - STAIS PANAS Modif.'!AG926</f>
        <v>33</v>
      </c>
      <c r="M87" s="6">
        <f>SUM('Raw Data - STAIS PANAS Modif.'!AH923:AQ923)</f>
        <v>6</v>
      </c>
      <c r="N87" s="6">
        <f>SUM('Raw Data - STAIS PANAS Modif.'!AH924:AQ924)</f>
        <v>6</v>
      </c>
      <c r="O87" s="6">
        <f>AVERAGE('Raw Data - STAIS PANAS Modif.'!AR922:BA922)</f>
        <v>1.8</v>
      </c>
      <c r="P87" s="6">
        <f t="shared" si="11"/>
        <v>5</v>
      </c>
      <c r="Q87" s="6">
        <f t="shared" si="12"/>
        <v>0</v>
      </c>
      <c r="R87" s="6">
        <f t="shared" si="13"/>
        <v>5</v>
      </c>
      <c r="S87" s="6">
        <f t="shared" si="14"/>
        <v>8</v>
      </c>
      <c r="T87" t="str">
        <f>VLOOKUP($A87,'Demographic Data'!$B:$U,11,0)</f>
        <v>English</v>
      </c>
      <c r="U87">
        <f>VLOOKUP($A87,'Demographic Data'!$B:$U,12,0)</f>
        <v>32</v>
      </c>
      <c r="V87" t="str">
        <f>VLOOKUP($A87,'Demographic Data'!$B:$U,13,0)</f>
        <v>Female</v>
      </c>
      <c r="W87" t="str">
        <f>VLOOKUP($A87,'Demographic Data'!$B:$U,14,0)</f>
        <v>White</v>
      </c>
      <c r="X87" t="str">
        <f>VLOOKUP($A87,'Demographic Data'!$B:$U,15,0)</f>
        <v>United Kingdom</v>
      </c>
      <c r="Y87" t="str">
        <f>VLOOKUP($A87,'Demographic Data'!$B:$U,16,0)</f>
        <v>United Kingdom</v>
      </c>
      <c r="Z87" t="str">
        <f>VLOOKUP($A87,'Demographic Data'!$B:$U,17,0)</f>
        <v>United Kingdom</v>
      </c>
    </row>
    <row r="88" spans="1:26" x14ac:dyDescent="0.2">
      <c r="A88" s="12" t="str">
        <f>'Raw Data - STAIS PANAS Modif.'!C932</f>
        <v>66636514bc4749ad83a2adc8</v>
      </c>
      <c r="B88" s="5" t="str">
        <f>'Raw Data - STAIS PANAS Modif.'!D932</f>
        <v>TG</v>
      </c>
      <c r="C88" s="5" t="str">
        <f>IF('Raw Data - STAIS PANAS Modif.'!F862=12,"Low start",IF('Raw Data - STAIS PANAS Modif.'!F862=33,"Low end","Low middle"))</f>
        <v>Low middle</v>
      </c>
      <c r="D88" s="5">
        <f>'Raw Data - STAIS PANAS Modif.'!E932</f>
        <v>5</v>
      </c>
      <c r="E88" s="6">
        <f>AVERAGE('Raw Data - STAIS PANAS Modif.'!F932:F941)</f>
        <v>24</v>
      </c>
      <c r="F88" s="6">
        <f>AVERAGE('Raw Data - STAIS PANAS Modif.'!G932:G941)</f>
        <v>36</v>
      </c>
      <c r="G88" s="6">
        <f>IFERROR(AVERAGE('Raw Data - STAIS PANAS Modif.'!H932:H941), "")</f>
        <v>12.3</v>
      </c>
      <c r="H88" s="6">
        <f>IFERROR(AVERAGE('Raw Data - STAIS PANAS Modif.'!I932:I941), "")</f>
        <v>23.7</v>
      </c>
      <c r="I88" s="6">
        <f t="shared" si="10"/>
        <v>8</v>
      </c>
      <c r="J88" s="5">
        <f>'Raw Data - STAIS PANAS Modif.'!J932</f>
        <v>0.47</v>
      </c>
      <c r="K88" s="6">
        <f>'Raw Data - STAIS PANAS Modif.'!N935+'Raw Data - STAIS PANAS Modif.'!P935+'Raw Data - STAIS PANAS Modif.'!R935+'Raw Data - STAIS PANAS Modif.'!V935+'Raw Data - STAIS PANAS Modif.'!W935+'Raw Data - STAIS PANAS Modif.'!Y935+'Raw Data - STAIS PANAS Modif.'!AA935+'Raw Data - STAIS PANAS Modif.'!AC935+'Raw Data - STAIS PANAS Modif.'!AD935+'Raw Data - STAIS PANAS Modif.'!AF935-'Raw Data - STAIS PANAS Modif.'!O935-'Raw Data - STAIS PANAS Modif.'!Q935-'Raw Data - STAIS PANAS Modif.'!S935-'Raw Data - STAIS PANAS Modif.'!T935-'Raw Data - STAIS PANAS Modif.'!U935-'Raw Data - STAIS PANAS Modif.'!X935-'Raw Data - STAIS PANAS Modif.'!Z935-'Raw Data - STAIS PANAS Modif.'!AB935-'Raw Data - STAIS PANAS Modif.'!AE935-'Raw Data - STAIS PANAS Modif.'!AG935</f>
        <v>24</v>
      </c>
      <c r="L88" s="6">
        <f>'Raw Data - STAIS PANAS Modif.'!N936+'Raw Data - STAIS PANAS Modif.'!P936+'Raw Data - STAIS PANAS Modif.'!R936+'Raw Data - STAIS PANAS Modif.'!V936+'Raw Data - STAIS PANAS Modif.'!W936+'Raw Data - STAIS PANAS Modif.'!Y936+'Raw Data - STAIS PANAS Modif.'!AA936+'Raw Data - STAIS PANAS Modif.'!AC936+'Raw Data - STAIS PANAS Modif.'!AD936+'Raw Data - STAIS PANAS Modif.'!AF936-'Raw Data - STAIS PANAS Modif.'!O936-'Raw Data - STAIS PANAS Modif.'!Q936-'Raw Data - STAIS PANAS Modif.'!S936-'Raw Data - STAIS PANAS Modif.'!T936-'Raw Data - STAIS PANAS Modif.'!U936-'Raw Data - STAIS PANAS Modif.'!X936-'Raw Data - STAIS PANAS Modif.'!Z936-'Raw Data - STAIS PANAS Modif.'!AB936-'Raw Data - STAIS PANAS Modif.'!AE936-'Raw Data - STAIS PANAS Modif.'!AG936</f>
        <v>29</v>
      </c>
      <c r="M88" s="6">
        <f>SUM('Raw Data - STAIS PANAS Modif.'!AH933:AQ933)</f>
        <v>8</v>
      </c>
      <c r="N88" s="6">
        <f>SUM('Raw Data - STAIS PANAS Modif.'!AH934:AQ934)</f>
        <v>7</v>
      </c>
      <c r="O88" s="6">
        <f>AVERAGE('Raw Data - STAIS PANAS Modif.'!AR932:BA932)</f>
        <v>3.9</v>
      </c>
      <c r="P88" s="6">
        <f t="shared" si="11"/>
        <v>5</v>
      </c>
      <c r="Q88" s="6">
        <f t="shared" si="12"/>
        <v>-1</v>
      </c>
      <c r="R88" s="6">
        <f t="shared" si="13"/>
        <v>3</v>
      </c>
      <c r="S88" s="6">
        <f t="shared" si="14"/>
        <v>8</v>
      </c>
      <c r="T88" t="str">
        <f>VLOOKUP($A88,'Demographic Data'!$B:$U,11,0)</f>
        <v>English, Latvian, Russian</v>
      </c>
      <c r="U88">
        <f>VLOOKUP($A88,'Demographic Data'!$B:$U,12,0)</f>
        <v>31</v>
      </c>
      <c r="V88" t="str">
        <f>VLOOKUP($A88,'Demographic Data'!$B:$U,13,0)</f>
        <v>Male</v>
      </c>
      <c r="W88" t="str">
        <f>VLOOKUP($A88,'Demographic Data'!$B:$U,14,0)</f>
        <v>White</v>
      </c>
      <c r="X88" t="str">
        <f>VLOOKUP($A88,'Demographic Data'!$B:$U,15,0)</f>
        <v>Latvia</v>
      </c>
      <c r="Y88" t="str">
        <f>VLOOKUP($A88,'Demographic Data'!$B:$U,16,0)</f>
        <v>United Kingdom</v>
      </c>
      <c r="Z88" t="str">
        <f>VLOOKUP($A88,'Demographic Data'!$B:$U,17,0)</f>
        <v>United Kingdom</v>
      </c>
    </row>
    <row r="89" spans="1:26" x14ac:dyDescent="0.2">
      <c r="A89" s="12" t="str">
        <f>'Raw Data - STAIS PANAS Modif.'!C942</f>
        <v>6665b0a0cacf8b312fd7b88a</v>
      </c>
      <c r="B89" s="5" t="str">
        <f>'Raw Data - STAIS PANAS Modif.'!D942</f>
        <v>DG</v>
      </c>
      <c r="C89" s="5" t="str">
        <f>IF('Raw Data - STAIS PANAS Modif.'!F872=12,"Low start",IF('Raw Data - STAIS PANAS Modif.'!F872=33,"Low end","Low middle"))</f>
        <v>Low start</v>
      </c>
      <c r="D89" s="5">
        <f>'Raw Data - STAIS PANAS Modif.'!E942</f>
        <v>3</v>
      </c>
      <c r="E89" s="6">
        <f>AVERAGE('Raw Data - STAIS PANAS Modif.'!F942:F951)</f>
        <v>24</v>
      </c>
      <c r="F89" s="6">
        <f>AVERAGE('Raw Data - STAIS PANAS Modif.'!G942:G951)</f>
        <v>36</v>
      </c>
      <c r="G89" s="6" t="str">
        <f>IFERROR(AVERAGE('Raw Data - STAIS PANAS Modif.'!H942:H951), "")</f>
        <v/>
      </c>
      <c r="H89" s="6">
        <f>IFERROR(AVERAGE('Raw Data - STAIS PANAS Modif.'!I942:I951), "")</f>
        <v>36</v>
      </c>
      <c r="I89" s="6">
        <f t="shared" si="10"/>
        <v>8</v>
      </c>
      <c r="J89" s="5">
        <f>'Raw Data - STAIS PANAS Modif.'!J942</f>
        <v>0.72</v>
      </c>
      <c r="K89" s="6">
        <f>'Raw Data - STAIS PANAS Modif.'!N945+'Raw Data - STAIS PANAS Modif.'!P945+'Raw Data - STAIS PANAS Modif.'!R945+'Raw Data - STAIS PANAS Modif.'!V945+'Raw Data - STAIS PANAS Modif.'!W945+'Raw Data - STAIS PANAS Modif.'!Y945+'Raw Data - STAIS PANAS Modif.'!AA945+'Raw Data - STAIS PANAS Modif.'!AC945+'Raw Data - STAIS PANAS Modif.'!AD945+'Raw Data - STAIS PANAS Modif.'!AF945-'Raw Data - STAIS PANAS Modif.'!O945-'Raw Data - STAIS PANAS Modif.'!Q945-'Raw Data - STAIS PANAS Modif.'!S945-'Raw Data - STAIS PANAS Modif.'!T945-'Raw Data - STAIS PANAS Modif.'!U945-'Raw Data - STAIS PANAS Modif.'!X945-'Raw Data - STAIS PANAS Modif.'!Z945-'Raw Data - STAIS PANAS Modif.'!AB945-'Raw Data - STAIS PANAS Modif.'!AE945-'Raw Data - STAIS PANAS Modif.'!AG945</f>
        <v>15</v>
      </c>
      <c r="L89" s="6">
        <f>'Raw Data - STAIS PANAS Modif.'!N946+'Raw Data - STAIS PANAS Modif.'!P946+'Raw Data - STAIS PANAS Modif.'!R946+'Raw Data - STAIS PANAS Modif.'!V946+'Raw Data - STAIS PANAS Modif.'!W946+'Raw Data - STAIS PANAS Modif.'!Y946+'Raw Data - STAIS PANAS Modif.'!AA946+'Raw Data - STAIS PANAS Modif.'!AC946+'Raw Data - STAIS PANAS Modif.'!AD946+'Raw Data - STAIS PANAS Modif.'!AF946-'Raw Data - STAIS PANAS Modif.'!O946-'Raw Data - STAIS PANAS Modif.'!Q946-'Raw Data - STAIS PANAS Modif.'!S946-'Raw Data - STAIS PANAS Modif.'!T946-'Raw Data - STAIS PANAS Modif.'!U946-'Raw Data - STAIS PANAS Modif.'!X946-'Raw Data - STAIS PANAS Modif.'!Z946-'Raw Data - STAIS PANAS Modif.'!AB946-'Raw Data - STAIS PANAS Modif.'!AE946-'Raw Data - STAIS PANAS Modif.'!AG946</f>
        <v>13</v>
      </c>
      <c r="M89" s="6">
        <f>SUM('Raw Data - STAIS PANAS Modif.'!AH943:AQ943)</f>
        <v>8</v>
      </c>
      <c r="N89" s="6">
        <f>SUM('Raw Data - STAIS PANAS Modif.'!AH944:AQ944)</f>
        <v>8</v>
      </c>
      <c r="O89" s="6">
        <f>AVERAGE('Raw Data - STAIS PANAS Modif.'!AR942:BA942)</f>
        <v>2.9</v>
      </c>
      <c r="P89" s="6">
        <f t="shared" si="11"/>
        <v>-2</v>
      </c>
      <c r="Q89" s="6">
        <f t="shared" si="12"/>
        <v>0</v>
      </c>
      <c r="R89" s="6">
        <f t="shared" si="13"/>
        <v>5</v>
      </c>
      <c r="S89" s="6">
        <f t="shared" si="14"/>
        <v>8</v>
      </c>
      <c r="T89" t="str">
        <f>VLOOKUP($A89,'Demographic Data'!$B:$U,11,0)</f>
        <v>English</v>
      </c>
      <c r="U89">
        <f>VLOOKUP($A89,'Demographic Data'!$B:$U,12,0)</f>
        <v>33</v>
      </c>
      <c r="V89" t="str">
        <f>VLOOKUP($A89,'Demographic Data'!$B:$U,13,0)</f>
        <v>Female</v>
      </c>
      <c r="W89" t="str">
        <f>VLOOKUP($A89,'Demographic Data'!$B:$U,14,0)</f>
        <v>White</v>
      </c>
      <c r="X89" t="str">
        <f>VLOOKUP($A89,'Demographic Data'!$B:$U,15,0)</f>
        <v>United Kingdom</v>
      </c>
      <c r="Y89" t="str">
        <f>VLOOKUP($A89,'Demographic Data'!$B:$U,16,0)</f>
        <v>United Kingdom</v>
      </c>
      <c r="Z89" t="str">
        <f>VLOOKUP($A89,'Demographic Data'!$B:$U,17,0)</f>
        <v>United Kingdom</v>
      </c>
    </row>
    <row r="90" spans="1:26" x14ac:dyDescent="0.2">
      <c r="A90" s="12" t="str">
        <f>'Raw Data - STAIS PANAS Modif.'!C952</f>
        <v>667a9bdad0e1a943ee3d04bb</v>
      </c>
      <c r="B90" s="5" t="str">
        <f>'Raw Data - STAIS PANAS Modif.'!D952</f>
        <v>DG</v>
      </c>
      <c r="C90" s="5" t="str">
        <f>IF('Raw Data - STAIS PANAS Modif.'!F882=12,"Low start",IF('Raw Data - STAIS PANAS Modif.'!F882=33,"Low end","Low middle"))</f>
        <v>Low middle</v>
      </c>
      <c r="D90" s="5">
        <f>'Raw Data - STAIS PANAS Modif.'!E952</f>
        <v>6</v>
      </c>
      <c r="E90" s="6">
        <f>AVERAGE('Raw Data - STAIS PANAS Modif.'!F952:F961)</f>
        <v>24</v>
      </c>
      <c r="F90" s="6">
        <f>AVERAGE('Raw Data - STAIS PANAS Modif.'!G952:G961)</f>
        <v>36</v>
      </c>
      <c r="G90" s="6" t="str">
        <f>IFERROR(AVERAGE('Raw Data - STAIS PANAS Modif.'!H952:H961), "")</f>
        <v/>
      </c>
      <c r="H90" s="6">
        <f>IFERROR(AVERAGE('Raw Data - STAIS PANAS Modif.'!I952:I961), "")</f>
        <v>36</v>
      </c>
      <c r="I90" s="6">
        <f t="shared" si="10"/>
        <v>8</v>
      </c>
      <c r="J90" s="5">
        <f>'Raw Data - STAIS PANAS Modif.'!J952</f>
        <v>0.72</v>
      </c>
      <c r="K90" s="6">
        <f>'Raw Data - STAIS PANAS Modif.'!N955+'Raw Data - STAIS PANAS Modif.'!P955+'Raw Data - STAIS PANAS Modif.'!R955+'Raw Data - STAIS PANAS Modif.'!V955+'Raw Data - STAIS PANAS Modif.'!W955+'Raw Data - STAIS PANAS Modif.'!Y955+'Raw Data - STAIS PANAS Modif.'!AA955+'Raw Data - STAIS PANAS Modif.'!AC955+'Raw Data - STAIS PANAS Modif.'!AD955+'Raw Data - STAIS PANAS Modif.'!AF955-'Raw Data - STAIS PANAS Modif.'!O955-'Raw Data - STAIS PANAS Modif.'!Q955-'Raw Data - STAIS PANAS Modif.'!S955-'Raw Data - STAIS PANAS Modif.'!T955-'Raw Data - STAIS PANAS Modif.'!U955-'Raw Data - STAIS PANAS Modif.'!X955-'Raw Data - STAIS PANAS Modif.'!Z955-'Raw Data - STAIS PANAS Modif.'!AB955-'Raw Data - STAIS PANAS Modif.'!AE955-'Raw Data - STAIS PANAS Modif.'!AG955</f>
        <v>14</v>
      </c>
      <c r="L90" s="6">
        <f>'Raw Data - STAIS PANAS Modif.'!N956+'Raw Data - STAIS PANAS Modif.'!P956+'Raw Data - STAIS PANAS Modif.'!R956+'Raw Data - STAIS PANAS Modif.'!V956+'Raw Data - STAIS PANAS Modif.'!W956+'Raw Data - STAIS PANAS Modif.'!Y956+'Raw Data - STAIS PANAS Modif.'!AA956+'Raw Data - STAIS PANAS Modif.'!AC956+'Raw Data - STAIS PANAS Modif.'!AD956+'Raw Data - STAIS PANAS Modif.'!AF956-'Raw Data - STAIS PANAS Modif.'!O956-'Raw Data - STAIS PANAS Modif.'!Q956-'Raw Data - STAIS PANAS Modif.'!S956-'Raw Data - STAIS PANAS Modif.'!T956-'Raw Data - STAIS PANAS Modif.'!U956-'Raw Data - STAIS PANAS Modif.'!X956-'Raw Data - STAIS PANAS Modif.'!Z956-'Raw Data - STAIS PANAS Modif.'!AB956-'Raw Data - STAIS PANAS Modif.'!AE956-'Raw Data - STAIS PANAS Modif.'!AG956</f>
        <v>12</v>
      </c>
      <c r="M90" s="6">
        <f>SUM('Raw Data - STAIS PANAS Modif.'!AH953:AQ953)</f>
        <v>8</v>
      </c>
      <c r="N90" s="6">
        <f>SUM('Raw Data - STAIS PANAS Modif.'!AH954:AQ954)</f>
        <v>8</v>
      </c>
      <c r="O90" s="6">
        <f>AVERAGE('Raw Data - STAIS PANAS Modif.'!AR952:BA952)</f>
        <v>2.8</v>
      </c>
      <c r="P90" s="6">
        <f t="shared" si="11"/>
        <v>-2</v>
      </c>
      <c r="Q90" s="6">
        <f t="shared" si="12"/>
        <v>0</v>
      </c>
      <c r="R90" s="6">
        <f t="shared" si="13"/>
        <v>2</v>
      </c>
      <c r="S90" s="6">
        <f t="shared" si="14"/>
        <v>8</v>
      </c>
      <c r="T90" t="str">
        <f>VLOOKUP($A90,'Demographic Data'!$B:$U,11,0)</f>
        <v>English</v>
      </c>
      <c r="U90">
        <f>VLOOKUP($A90,'Demographic Data'!$B:$U,12,0)</f>
        <v>26</v>
      </c>
      <c r="V90" t="str">
        <f>VLOOKUP($A90,'Demographic Data'!$B:$U,13,0)</f>
        <v>Male</v>
      </c>
      <c r="W90" t="str">
        <f>VLOOKUP($A90,'Demographic Data'!$B:$U,14,0)</f>
        <v>White</v>
      </c>
      <c r="X90" t="str">
        <f>VLOOKUP($A90,'Demographic Data'!$B:$U,15,0)</f>
        <v>United Kingdom</v>
      </c>
      <c r="Y90" t="str">
        <f>VLOOKUP($A90,'Demographic Data'!$B:$U,16,0)</f>
        <v>United Kingdom</v>
      </c>
      <c r="Z90" t="str">
        <f>VLOOKUP($A90,'Demographic Data'!$B:$U,17,0)</f>
        <v>United Kingdom</v>
      </c>
    </row>
    <row r="91" spans="1:26" x14ac:dyDescent="0.2">
      <c r="A91" s="12" t="str">
        <f>'Raw Data - STAIS PANAS Modif.'!C982</f>
        <v>66a3b3a3bc1615cd02211cf6</v>
      </c>
      <c r="B91" s="5" t="str">
        <f>'Raw Data - STAIS PANAS Modif.'!D982</f>
        <v>TG</v>
      </c>
      <c r="C91" s="5" t="str">
        <f>IF('Raw Data - STAIS PANAS Modif.'!F892=12,"Low start",IF('Raw Data - STAIS PANAS Modif.'!F892=33,"Low end","Low middle"))</f>
        <v>Low start</v>
      </c>
      <c r="D91" s="5">
        <f>'Raw Data - STAIS PANAS Modif.'!E982</f>
        <v>6</v>
      </c>
      <c r="E91" s="6">
        <f>AVERAGE('Raw Data - STAIS PANAS Modif.'!F982:F991)</f>
        <v>24</v>
      </c>
      <c r="F91" s="6">
        <f>AVERAGE('Raw Data - STAIS PANAS Modif.'!G982:G991)</f>
        <v>36</v>
      </c>
      <c r="G91" s="6">
        <f>IFERROR(AVERAGE('Raw Data - STAIS PANAS Modif.'!H982:H991), "")</f>
        <v>14.3</v>
      </c>
      <c r="H91" s="6">
        <f>IFERROR(AVERAGE('Raw Data - STAIS PANAS Modif.'!I982:I991), "")</f>
        <v>21.7</v>
      </c>
      <c r="I91" s="6">
        <f t="shared" si="10"/>
        <v>8</v>
      </c>
      <c r="J91" s="5">
        <f>'Raw Data - STAIS PANAS Modif.'!J982</f>
        <v>0.43</v>
      </c>
      <c r="K91" s="6">
        <f>'Raw Data - STAIS PANAS Modif.'!N985+'Raw Data - STAIS PANAS Modif.'!P985+'Raw Data - STAIS PANAS Modif.'!R985+'Raw Data - STAIS PANAS Modif.'!V985+'Raw Data - STAIS PANAS Modif.'!W985+'Raw Data - STAIS PANAS Modif.'!Y985+'Raw Data - STAIS PANAS Modif.'!AA985+'Raw Data - STAIS PANAS Modif.'!AC985+'Raw Data - STAIS PANAS Modif.'!AD985+'Raw Data - STAIS PANAS Modif.'!AF985-'Raw Data - STAIS PANAS Modif.'!O985-'Raw Data - STAIS PANAS Modif.'!Q985-'Raw Data - STAIS PANAS Modif.'!S985-'Raw Data - STAIS PANAS Modif.'!T985-'Raw Data - STAIS PANAS Modif.'!U985-'Raw Data - STAIS PANAS Modif.'!X985-'Raw Data - STAIS PANAS Modif.'!Z985-'Raw Data - STAIS PANAS Modif.'!AB985-'Raw Data - STAIS PANAS Modif.'!AE985-'Raw Data - STAIS PANAS Modif.'!AG985</f>
        <v>19</v>
      </c>
      <c r="L91" s="6">
        <f>'Raw Data - STAIS PANAS Modif.'!N986+'Raw Data - STAIS PANAS Modif.'!P986+'Raw Data - STAIS PANAS Modif.'!R986+'Raw Data - STAIS PANAS Modif.'!V986+'Raw Data - STAIS PANAS Modif.'!W986+'Raw Data - STAIS PANAS Modif.'!Y986+'Raw Data - STAIS PANAS Modif.'!AA986+'Raw Data - STAIS PANAS Modif.'!AC986+'Raw Data - STAIS PANAS Modif.'!AD986+'Raw Data - STAIS PANAS Modif.'!AF986-'Raw Data - STAIS PANAS Modif.'!O986-'Raw Data - STAIS PANAS Modif.'!Q986-'Raw Data - STAIS PANAS Modif.'!S986-'Raw Data - STAIS PANAS Modif.'!T986-'Raw Data - STAIS PANAS Modif.'!U986-'Raw Data - STAIS PANAS Modif.'!X986-'Raw Data - STAIS PANAS Modif.'!Z986-'Raw Data - STAIS PANAS Modif.'!AB986-'Raw Data - STAIS PANAS Modif.'!AE986-'Raw Data - STAIS PANAS Modif.'!AG986</f>
        <v>18</v>
      </c>
      <c r="M91" s="6">
        <f>SUM('Raw Data - STAIS PANAS Modif.'!AH983:AQ983)</f>
        <v>8</v>
      </c>
      <c r="N91" s="6">
        <f>SUM('Raw Data - STAIS PANAS Modif.'!AH984:AQ984)</f>
        <v>6</v>
      </c>
      <c r="O91" s="6">
        <f>AVERAGE('Raw Data - STAIS PANAS Modif.'!AR982:BA982)</f>
        <v>3</v>
      </c>
      <c r="P91" s="6">
        <f t="shared" si="11"/>
        <v>-1</v>
      </c>
      <c r="Q91" s="6">
        <f t="shared" si="12"/>
        <v>-2</v>
      </c>
      <c r="R91" s="6">
        <f t="shared" si="13"/>
        <v>2</v>
      </c>
      <c r="S91" s="6">
        <f t="shared" si="14"/>
        <v>8</v>
      </c>
      <c r="T91" t="str">
        <f>VLOOKUP($A91,'Demographic Data'!$B:$U,11,0)</f>
        <v>English</v>
      </c>
      <c r="U91">
        <f>VLOOKUP($A91,'Demographic Data'!$B:$U,12,0)</f>
        <v>32</v>
      </c>
      <c r="V91" t="str">
        <f>VLOOKUP($A91,'Demographic Data'!$B:$U,13,0)</f>
        <v>Female</v>
      </c>
      <c r="W91" t="str">
        <f>VLOOKUP($A91,'Demographic Data'!$B:$U,14,0)</f>
        <v>White</v>
      </c>
      <c r="X91" t="str">
        <f>VLOOKUP($A91,'Demographic Data'!$B:$U,15,0)</f>
        <v>United Kingdom</v>
      </c>
      <c r="Y91" t="str">
        <f>VLOOKUP($A91,'Demographic Data'!$B:$U,16,0)</f>
        <v>United Kingdom</v>
      </c>
      <c r="Z91" t="str">
        <f>VLOOKUP($A91,'Demographic Data'!$B:$U,17,0)</f>
        <v>United Kingdom</v>
      </c>
    </row>
    <row r="92" spans="1:26" x14ac:dyDescent="0.2">
      <c r="A92" s="12" t="str">
        <f>'Raw Data - STAIS PANAS Modif.'!C992</f>
        <v>66b5172c8f0bd3b23ce66c22</v>
      </c>
      <c r="B92" s="5" t="str">
        <f>'Raw Data - STAIS PANAS Modif.'!D992</f>
        <v>TG</v>
      </c>
      <c r="C92" s="5" t="str">
        <f>IF('Raw Data - STAIS PANAS Modif.'!F902=12,"Low start",IF('Raw Data - STAIS PANAS Modif.'!F902=33,"Low end","Low middle"))</f>
        <v>Low start</v>
      </c>
      <c r="D92" s="5">
        <f>'Raw Data - STAIS PANAS Modif.'!E992</f>
        <v>6</v>
      </c>
      <c r="E92" s="6">
        <f>AVERAGE('Raw Data - STAIS PANAS Modif.'!F992:F1001)</f>
        <v>24</v>
      </c>
      <c r="F92" s="6">
        <f>AVERAGE('Raw Data - STAIS PANAS Modif.'!G992:G1001)</f>
        <v>36</v>
      </c>
      <c r="G92" s="6">
        <f>IFERROR(AVERAGE('Raw Data - STAIS PANAS Modif.'!H992:H1001), "")</f>
        <v>15.5</v>
      </c>
      <c r="H92" s="6">
        <f>IFERROR(AVERAGE('Raw Data - STAIS PANAS Modif.'!I992:I1001), "")</f>
        <v>20.5</v>
      </c>
      <c r="I92" s="6">
        <f t="shared" si="10"/>
        <v>8</v>
      </c>
      <c r="J92" s="5">
        <f>'Raw Data - STAIS PANAS Modif.'!J992</f>
        <v>0.41</v>
      </c>
      <c r="K92" s="6">
        <f>'Raw Data - STAIS PANAS Modif.'!N995+'Raw Data - STAIS PANAS Modif.'!P995+'Raw Data - STAIS PANAS Modif.'!R995+'Raw Data - STAIS PANAS Modif.'!V995+'Raw Data - STAIS PANAS Modif.'!W995+'Raw Data - STAIS PANAS Modif.'!Y995+'Raw Data - STAIS PANAS Modif.'!AA995+'Raw Data - STAIS PANAS Modif.'!AC995+'Raw Data - STAIS PANAS Modif.'!AD995+'Raw Data - STAIS PANAS Modif.'!AF995-'Raw Data - STAIS PANAS Modif.'!O995-'Raw Data - STAIS PANAS Modif.'!Q995-'Raw Data - STAIS PANAS Modif.'!S995-'Raw Data - STAIS PANAS Modif.'!T995-'Raw Data - STAIS PANAS Modif.'!U995-'Raw Data - STAIS PANAS Modif.'!X995-'Raw Data - STAIS PANAS Modif.'!Z995-'Raw Data - STAIS PANAS Modif.'!AB995-'Raw Data - STAIS PANAS Modif.'!AE995-'Raw Data - STAIS PANAS Modif.'!AG995</f>
        <v>13</v>
      </c>
      <c r="L92" s="6">
        <f>'Raw Data - STAIS PANAS Modif.'!N996+'Raw Data - STAIS PANAS Modif.'!P996+'Raw Data - STAIS PANAS Modif.'!R996+'Raw Data - STAIS PANAS Modif.'!V996+'Raw Data - STAIS PANAS Modif.'!W996+'Raw Data - STAIS PANAS Modif.'!Y996+'Raw Data - STAIS PANAS Modif.'!AA996+'Raw Data - STAIS PANAS Modif.'!AC996+'Raw Data - STAIS PANAS Modif.'!AD996+'Raw Data - STAIS PANAS Modif.'!AF996-'Raw Data - STAIS PANAS Modif.'!O996-'Raw Data - STAIS PANAS Modif.'!Q996-'Raw Data - STAIS PANAS Modif.'!S996-'Raw Data - STAIS PANAS Modif.'!T996-'Raw Data - STAIS PANAS Modif.'!U996-'Raw Data - STAIS PANAS Modif.'!X996-'Raw Data - STAIS PANAS Modif.'!Z996-'Raw Data - STAIS PANAS Modif.'!AB996-'Raw Data - STAIS PANAS Modif.'!AE996-'Raw Data - STAIS PANAS Modif.'!AG996</f>
        <v>17</v>
      </c>
      <c r="M92" s="6">
        <f>SUM('Raw Data - STAIS PANAS Modif.'!AH993:AQ993)</f>
        <v>4</v>
      </c>
      <c r="N92" s="6">
        <f>SUM('Raw Data - STAIS PANAS Modif.'!AH994:AQ994)</f>
        <v>4</v>
      </c>
      <c r="O92" s="6">
        <f>AVERAGE('Raw Data - STAIS PANAS Modif.'!AR992:BA992)</f>
        <v>3.5</v>
      </c>
      <c r="P92" s="6">
        <f t="shared" si="11"/>
        <v>4</v>
      </c>
      <c r="Q92" s="6">
        <f t="shared" si="12"/>
        <v>0</v>
      </c>
      <c r="R92" s="6">
        <f t="shared" si="13"/>
        <v>2</v>
      </c>
      <c r="S92" s="6">
        <f t="shared" si="14"/>
        <v>8</v>
      </c>
      <c r="T92" t="str">
        <f>VLOOKUP($A92,'Demographic Data'!$B:$U,11,0)</f>
        <v>English</v>
      </c>
      <c r="U92">
        <f>VLOOKUP($A92,'Demographic Data'!$B:$U,12,0)</f>
        <v>28</v>
      </c>
      <c r="V92" t="str">
        <f>VLOOKUP($A92,'Demographic Data'!$B:$U,13,0)</f>
        <v>Female</v>
      </c>
      <c r="W92" t="str">
        <f>VLOOKUP($A92,'Demographic Data'!$B:$U,14,0)</f>
        <v>White</v>
      </c>
      <c r="X92" t="str">
        <f>VLOOKUP($A92,'Demographic Data'!$B:$U,15,0)</f>
        <v>United Kingdom</v>
      </c>
      <c r="Y92" t="str">
        <f>VLOOKUP($A92,'Demographic Data'!$B:$U,16,0)</f>
        <v>United Kingdom</v>
      </c>
      <c r="Z92" t="str">
        <f>VLOOKUP($A92,'Demographic Data'!$B:$U,17,0)</f>
        <v>United Kingdom</v>
      </c>
    </row>
    <row r="93" spans="1:26" x14ac:dyDescent="0.2">
      <c r="A93" s="12" t="str">
        <f>'Raw Data - STAIS PANAS Modif.'!C1002</f>
        <v>66ca2d90ab22cf378a032c83</v>
      </c>
      <c r="B93" s="5" t="str">
        <f>'Raw Data - STAIS PANAS Modif.'!D1002</f>
        <v>DG</v>
      </c>
      <c r="C93" s="5" t="str">
        <f>IF('Raw Data - STAIS PANAS Modif.'!F912=12,"Low start",IF('Raw Data - STAIS PANAS Modif.'!F912=33,"Low end","Low middle"))</f>
        <v>Low end</v>
      </c>
      <c r="D93" s="5">
        <f>'Raw Data - STAIS PANAS Modif.'!E1002</f>
        <v>3</v>
      </c>
      <c r="E93" s="6">
        <f>AVERAGE('Raw Data - STAIS PANAS Modif.'!F1002:F1011)</f>
        <v>24</v>
      </c>
      <c r="F93" s="6">
        <f>AVERAGE('Raw Data - STAIS PANAS Modif.'!G1002:G1011)</f>
        <v>36</v>
      </c>
      <c r="G93" s="6" t="str">
        <f>IFERROR(AVERAGE('Raw Data - STAIS PANAS Modif.'!H1002:H1011), "")</f>
        <v/>
      </c>
      <c r="H93" s="6">
        <f>IFERROR(AVERAGE('Raw Data - STAIS PANAS Modif.'!I1002:I1011), "")</f>
        <v>36</v>
      </c>
      <c r="I93" s="6">
        <f t="shared" si="10"/>
        <v>8</v>
      </c>
      <c r="J93" s="5">
        <f>'Raw Data - STAIS PANAS Modif.'!J1002</f>
        <v>0.72</v>
      </c>
      <c r="K93" s="6">
        <f>'Raw Data - STAIS PANAS Modif.'!N1005+'Raw Data - STAIS PANAS Modif.'!P1005+'Raw Data - STAIS PANAS Modif.'!R1005+'Raw Data - STAIS PANAS Modif.'!V1005+'Raw Data - STAIS PANAS Modif.'!W1005+'Raw Data - STAIS PANAS Modif.'!Y1005+'Raw Data - STAIS PANAS Modif.'!AA1005+'Raw Data - STAIS PANAS Modif.'!AC1005+'Raw Data - STAIS PANAS Modif.'!AD1005+'Raw Data - STAIS PANAS Modif.'!AF1005-'Raw Data - STAIS PANAS Modif.'!O1005-'Raw Data - STAIS PANAS Modif.'!Q1005-'Raw Data - STAIS PANAS Modif.'!S1005-'Raw Data - STAIS PANAS Modif.'!T1005-'Raw Data - STAIS PANAS Modif.'!U1005-'Raw Data - STAIS PANAS Modif.'!X1005-'Raw Data - STAIS PANAS Modif.'!Z1005-'Raw Data - STAIS PANAS Modif.'!AB1005-'Raw Data - STAIS PANAS Modif.'!AE1005-'Raw Data - STAIS PANAS Modif.'!AG1005</f>
        <v>19</v>
      </c>
      <c r="L93" s="6">
        <f>'Raw Data - STAIS PANAS Modif.'!N1006+'Raw Data - STAIS PANAS Modif.'!P1006+'Raw Data - STAIS PANAS Modif.'!R1006+'Raw Data - STAIS PANAS Modif.'!V1006+'Raw Data - STAIS PANAS Modif.'!W1006+'Raw Data - STAIS PANAS Modif.'!Y1006+'Raw Data - STAIS PANAS Modif.'!AA1006+'Raw Data - STAIS PANAS Modif.'!AC1006+'Raw Data - STAIS PANAS Modif.'!AD1006+'Raw Data - STAIS PANAS Modif.'!AF1006-'Raw Data - STAIS PANAS Modif.'!O1006-'Raw Data - STAIS PANAS Modif.'!Q1006-'Raw Data - STAIS PANAS Modif.'!S1006-'Raw Data - STAIS PANAS Modif.'!T1006-'Raw Data - STAIS PANAS Modif.'!U1006-'Raw Data - STAIS PANAS Modif.'!X1006-'Raw Data - STAIS PANAS Modif.'!Z1006-'Raw Data - STAIS PANAS Modif.'!AB1006-'Raw Data - STAIS PANAS Modif.'!AE1006-'Raw Data - STAIS PANAS Modif.'!AG1006</f>
        <v>18</v>
      </c>
      <c r="M93" s="6">
        <f>SUM('Raw Data - STAIS PANAS Modif.'!AH1003:AQ1003)</f>
        <v>7</v>
      </c>
      <c r="N93" s="6">
        <f>SUM('Raw Data - STAIS PANAS Modif.'!AH1004:AQ1004)</f>
        <v>8</v>
      </c>
      <c r="O93" s="6">
        <f>AVERAGE('Raw Data - STAIS PANAS Modif.'!AR1002:BA1002)</f>
        <v>3.3</v>
      </c>
      <c r="P93" s="6">
        <f t="shared" si="11"/>
        <v>-1</v>
      </c>
      <c r="Q93" s="6">
        <f t="shared" si="12"/>
        <v>1</v>
      </c>
      <c r="R93" s="6">
        <f t="shared" si="13"/>
        <v>5</v>
      </c>
      <c r="S93" s="6">
        <f t="shared" si="14"/>
        <v>8</v>
      </c>
      <c r="T93" t="str">
        <f>VLOOKUP($A93,'Demographic Data'!$B:$U,11,0)</f>
        <v>English</v>
      </c>
      <c r="U93">
        <f>VLOOKUP($A93,'Demographic Data'!$B:$U,12,0)</f>
        <v>31</v>
      </c>
      <c r="V93" t="str">
        <f>VLOOKUP($A93,'Demographic Data'!$B:$U,13,0)</f>
        <v>Female</v>
      </c>
      <c r="W93" t="str">
        <f>VLOOKUP($A93,'Demographic Data'!$B:$U,14,0)</f>
        <v>Mixed</v>
      </c>
      <c r="X93" t="str">
        <f>VLOOKUP($A93,'Demographic Data'!$B:$U,15,0)</f>
        <v>United Kingdom</v>
      </c>
      <c r="Y93" t="str">
        <f>VLOOKUP($A93,'Demographic Data'!$B:$U,16,0)</f>
        <v>United Kingdom</v>
      </c>
      <c r="Z93" t="str">
        <f>VLOOKUP($A93,'Demographic Data'!$B:$U,17,0)</f>
        <v>United Kingdom</v>
      </c>
    </row>
    <row r="94" spans="1:26" x14ac:dyDescent="0.2">
      <c r="A94" s="12" t="str">
        <f>'Raw Data - STAIS PANAS Modif.'!C1012</f>
        <v>66d1a9db2911b86aa59b4378</v>
      </c>
      <c r="B94" s="5" t="str">
        <f>'Raw Data - STAIS PANAS Modif.'!D1012</f>
        <v>TG</v>
      </c>
      <c r="C94" s="5" t="str">
        <f>IF('Raw Data - STAIS PANAS Modif.'!F922=12,"Low start",IF('Raw Data - STAIS PANAS Modif.'!F922=33,"Low end","Low middle"))</f>
        <v>Low end</v>
      </c>
      <c r="D94" s="5">
        <f>'Raw Data - STAIS PANAS Modif.'!E1012</f>
        <v>12</v>
      </c>
      <c r="E94" s="6">
        <f>AVERAGE('Raw Data - STAIS PANAS Modif.'!F1012:F1021)</f>
        <v>24</v>
      </c>
      <c r="F94" s="6">
        <f>AVERAGE('Raw Data - STAIS PANAS Modif.'!G1012:G1021)</f>
        <v>36</v>
      </c>
      <c r="G94" s="6">
        <f>IFERROR(AVERAGE('Raw Data - STAIS PANAS Modif.'!H1012:H1021), "")</f>
        <v>36</v>
      </c>
      <c r="H94" s="6">
        <f>IFERROR(AVERAGE('Raw Data - STAIS PANAS Modif.'!I1012:I1021), "")</f>
        <v>0</v>
      </c>
      <c r="I94" s="6">
        <f t="shared" si="10"/>
        <v>8</v>
      </c>
      <c r="J94" s="5">
        <f>'Raw Data - STAIS PANAS Modif.'!J1012</f>
        <v>0</v>
      </c>
      <c r="K94" s="6">
        <f>'Raw Data - STAIS PANAS Modif.'!N1015+'Raw Data - STAIS PANAS Modif.'!P1015+'Raw Data - STAIS PANAS Modif.'!R1015+'Raw Data - STAIS PANAS Modif.'!V1015+'Raw Data - STAIS PANAS Modif.'!W1015+'Raw Data - STAIS PANAS Modif.'!Y1015+'Raw Data - STAIS PANAS Modif.'!AA1015+'Raw Data - STAIS PANAS Modif.'!AC1015+'Raw Data - STAIS PANAS Modif.'!AD1015+'Raw Data - STAIS PANAS Modif.'!AF1015-'Raw Data - STAIS PANAS Modif.'!O1015-'Raw Data - STAIS PANAS Modif.'!Q1015-'Raw Data - STAIS PANAS Modif.'!S1015-'Raw Data - STAIS PANAS Modif.'!T1015-'Raw Data - STAIS PANAS Modif.'!U1015-'Raw Data - STAIS PANAS Modif.'!X1015-'Raw Data - STAIS PANAS Modif.'!Z1015-'Raw Data - STAIS PANAS Modif.'!AB1015-'Raw Data - STAIS PANAS Modif.'!AE1015-'Raw Data - STAIS PANAS Modif.'!AG1015</f>
        <v>12</v>
      </c>
      <c r="L94" s="6">
        <f>'Raw Data - STAIS PANAS Modif.'!N1016+'Raw Data - STAIS PANAS Modif.'!P1016+'Raw Data - STAIS PANAS Modif.'!R1016+'Raw Data - STAIS PANAS Modif.'!V1016+'Raw Data - STAIS PANAS Modif.'!W1016+'Raw Data - STAIS PANAS Modif.'!Y1016+'Raw Data - STAIS PANAS Modif.'!AA1016+'Raw Data - STAIS PANAS Modif.'!AC1016+'Raw Data - STAIS PANAS Modif.'!AD1016+'Raw Data - STAIS PANAS Modif.'!AF1016-'Raw Data - STAIS PANAS Modif.'!O1016-'Raw Data - STAIS PANAS Modif.'!Q1016-'Raw Data - STAIS PANAS Modif.'!S1016-'Raw Data - STAIS PANAS Modif.'!T1016-'Raw Data - STAIS PANAS Modif.'!U1016-'Raw Data - STAIS PANAS Modif.'!X1016-'Raw Data - STAIS PANAS Modif.'!Z1016-'Raw Data - STAIS PANAS Modif.'!AB1016-'Raw Data - STAIS PANAS Modif.'!AE1016-'Raw Data - STAIS PANAS Modif.'!AG1016</f>
        <v>14</v>
      </c>
      <c r="M94" s="6">
        <f>SUM('Raw Data - STAIS PANAS Modif.'!AH1013:AQ1013)</f>
        <v>5</v>
      </c>
      <c r="N94" s="6">
        <f>SUM('Raw Data - STAIS PANAS Modif.'!AH1014:AQ1014)</f>
        <v>5</v>
      </c>
      <c r="O94" s="6">
        <f>AVERAGE('Raw Data - STAIS PANAS Modif.'!AR1012:BA1012)</f>
        <v>2.8</v>
      </c>
      <c r="P94" s="6">
        <f t="shared" si="11"/>
        <v>2</v>
      </c>
      <c r="Q94" s="6">
        <f t="shared" si="12"/>
        <v>0</v>
      </c>
      <c r="R94" s="6">
        <f t="shared" si="13"/>
        <v>-4</v>
      </c>
      <c r="S94" s="6">
        <f t="shared" si="14"/>
        <v>8</v>
      </c>
      <c r="T94" t="str">
        <f>VLOOKUP($A94,'Demographic Data'!$B:$U,11,0)</f>
        <v>English</v>
      </c>
      <c r="U94">
        <f>VLOOKUP($A94,'Demographic Data'!$B:$U,12,0)</f>
        <v>33</v>
      </c>
      <c r="V94" t="str">
        <f>VLOOKUP($A94,'Demographic Data'!$B:$U,13,0)</f>
        <v>Female</v>
      </c>
      <c r="W94" t="str">
        <f>VLOOKUP($A94,'Demographic Data'!$B:$U,14,0)</f>
        <v>White</v>
      </c>
      <c r="X94" t="str">
        <f>VLOOKUP($A94,'Demographic Data'!$B:$U,15,0)</f>
        <v>Bulgaria</v>
      </c>
      <c r="Y94" t="str">
        <f>VLOOKUP($A94,'Demographic Data'!$B:$U,16,0)</f>
        <v>United Kingdom</v>
      </c>
      <c r="Z94" t="str">
        <f>VLOOKUP($A94,'Demographic Data'!$B:$U,17,0)</f>
        <v>Bulgaria</v>
      </c>
    </row>
    <row r="95" spans="1:26" x14ac:dyDescent="0.2">
      <c r="A95" s="12" t="str">
        <f>'Raw Data - STAIS PANAS Modif.'!C1022</f>
        <v>66e94b70cbccd55b54324055</v>
      </c>
      <c r="B95" s="5" t="str">
        <f>'Raw Data - STAIS PANAS Modif.'!D1022</f>
        <v>DG</v>
      </c>
      <c r="C95" s="5" t="str">
        <f>IF('Raw Data - STAIS PANAS Modif.'!F932=12,"Low start",IF('Raw Data - STAIS PANAS Modif.'!F932=33,"Low end","Low middle"))</f>
        <v>Low middle</v>
      </c>
      <c r="D95" s="5">
        <f>'Raw Data - STAIS PANAS Modif.'!E1022</f>
        <v>3</v>
      </c>
      <c r="E95" s="6">
        <f>AVERAGE('Raw Data - STAIS PANAS Modif.'!F1022:F1031)</f>
        <v>24</v>
      </c>
      <c r="F95" s="6">
        <f>AVERAGE('Raw Data - STAIS PANAS Modif.'!G1022:G1031)</f>
        <v>36</v>
      </c>
      <c r="G95" s="6" t="str">
        <f>IFERROR(AVERAGE('Raw Data - STAIS PANAS Modif.'!H1022:H1031), "")</f>
        <v/>
      </c>
      <c r="H95" s="6">
        <f>IFERROR(AVERAGE('Raw Data - STAIS PANAS Modif.'!I1022:I1031), "")</f>
        <v>36</v>
      </c>
      <c r="I95" s="6">
        <f t="shared" si="10"/>
        <v>8</v>
      </c>
      <c r="J95" s="5">
        <f>'Raw Data - STAIS PANAS Modif.'!J1022</f>
        <v>0.72</v>
      </c>
      <c r="K95" s="6">
        <f>'Raw Data - STAIS PANAS Modif.'!N1025+'Raw Data - STAIS PANAS Modif.'!P1025+'Raw Data - STAIS PANAS Modif.'!R1025+'Raw Data - STAIS PANAS Modif.'!V1025+'Raw Data - STAIS PANAS Modif.'!W1025+'Raw Data - STAIS PANAS Modif.'!Y1025+'Raw Data - STAIS PANAS Modif.'!AA1025+'Raw Data - STAIS PANAS Modif.'!AC1025+'Raw Data - STAIS PANAS Modif.'!AD1025+'Raw Data - STAIS PANAS Modif.'!AF1025-'Raw Data - STAIS PANAS Modif.'!O1025-'Raw Data - STAIS PANAS Modif.'!Q1025-'Raw Data - STAIS PANAS Modif.'!S1025-'Raw Data - STAIS PANAS Modif.'!T1025-'Raw Data - STAIS PANAS Modif.'!U1025-'Raw Data - STAIS PANAS Modif.'!X1025-'Raw Data - STAIS PANAS Modif.'!Z1025-'Raw Data - STAIS PANAS Modif.'!AB1025-'Raw Data - STAIS PANAS Modif.'!AE1025-'Raw Data - STAIS PANAS Modif.'!AG1025</f>
        <v>17</v>
      </c>
      <c r="L95" s="6">
        <f>'Raw Data - STAIS PANAS Modif.'!N1026+'Raw Data - STAIS PANAS Modif.'!P1026+'Raw Data - STAIS PANAS Modif.'!R1026+'Raw Data - STAIS PANAS Modif.'!V1026+'Raw Data - STAIS PANAS Modif.'!W1026+'Raw Data - STAIS PANAS Modif.'!Y1026+'Raw Data - STAIS PANAS Modif.'!AA1026+'Raw Data - STAIS PANAS Modif.'!AC1026+'Raw Data - STAIS PANAS Modif.'!AD1026+'Raw Data - STAIS PANAS Modif.'!AF1026-'Raw Data - STAIS PANAS Modif.'!O1026-'Raw Data - STAIS PANAS Modif.'!Q1026-'Raw Data - STAIS PANAS Modif.'!S1026-'Raw Data - STAIS PANAS Modif.'!T1026-'Raw Data - STAIS PANAS Modif.'!U1026-'Raw Data - STAIS PANAS Modif.'!X1026-'Raw Data - STAIS PANAS Modif.'!Z1026-'Raw Data - STAIS PANAS Modif.'!AB1026-'Raw Data - STAIS PANAS Modif.'!AE1026-'Raw Data - STAIS PANAS Modif.'!AG1026</f>
        <v>19</v>
      </c>
      <c r="M95" s="6">
        <f>SUM('Raw Data - STAIS PANAS Modif.'!AH1023:AQ1023)</f>
        <v>4</v>
      </c>
      <c r="N95" s="6">
        <f>SUM('Raw Data - STAIS PANAS Modif.'!AH1024:AQ1024)</f>
        <v>7</v>
      </c>
      <c r="O95" s="6">
        <f>AVERAGE('Raw Data - STAIS PANAS Modif.'!AR1022:BA1022)</f>
        <v>2.9</v>
      </c>
      <c r="P95" s="6">
        <f t="shared" si="11"/>
        <v>2</v>
      </c>
      <c r="Q95" s="6">
        <f t="shared" si="12"/>
        <v>3</v>
      </c>
      <c r="R95" s="6">
        <f t="shared" si="13"/>
        <v>5</v>
      </c>
      <c r="S95" s="6">
        <f t="shared" si="14"/>
        <v>8</v>
      </c>
      <c r="T95" t="str">
        <f>VLOOKUP($A95,'Demographic Data'!$B:$U,11,0)</f>
        <v>English, Gujarati</v>
      </c>
      <c r="U95">
        <f>VLOOKUP($A95,'Demographic Data'!$B:$U,12,0)</f>
        <v>34</v>
      </c>
      <c r="V95" t="str">
        <f>VLOOKUP($A95,'Demographic Data'!$B:$U,13,0)</f>
        <v>Male</v>
      </c>
      <c r="W95" t="str">
        <f>VLOOKUP($A95,'Demographic Data'!$B:$U,14,0)</f>
        <v>Asian</v>
      </c>
      <c r="X95" t="str">
        <f>VLOOKUP($A95,'Demographic Data'!$B:$U,15,0)</f>
        <v>United Kingdom</v>
      </c>
      <c r="Y95" t="str">
        <f>VLOOKUP($A95,'Demographic Data'!$B:$U,16,0)</f>
        <v>United Kingdom</v>
      </c>
      <c r="Z95" t="str">
        <f>VLOOKUP($A95,'Demographic Data'!$B:$U,17,0)</f>
        <v>United Kingdom</v>
      </c>
    </row>
    <row r="96" spans="1:26" x14ac:dyDescent="0.2">
      <c r="A96" s="12" t="str">
        <f>'Raw Data - STAIS PANAS Modif.'!C1032</f>
        <v>6706691e4be59019e3e56ac8</v>
      </c>
      <c r="B96" s="5" t="str">
        <f>'Raw Data - STAIS PANAS Modif.'!D1032</f>
        <v>DG</v>
      </c>
      <c r="C96" s="5" t="str">
        <f>IF('Raw Data - STAIS PANAS Modif.'!F942=12,"Low start",IF('Raw Data - STAIS PANAS Modif.'!F942=33,"Low end","Low middle"))</f>
        <v>Low end</v>
      </c>
      <c r="D96" s="5">
        <f>'Raw Data - STAIS PANAS Modif.'!E1032</f>
        <v>4</v>
      </c>
      <c r="E96" s="6">
        <f>AVERAGE('Raw Data - STAIS PANAS Modif.'!F1032:F1041)</f>
        <v>24</v>
      </c>
      <c r="F96" s="6">
        <f>AVERAGE('Raw Data - STAIS PANAS Modif.'!G1032:G1041)</f>
        <v>36</v>
      </c>
      <c r="G96" s="6" t="str">
        <f>IFERROR(AVERAGE('Raw Data - STAIS PANAS Modif.'!H1032:H1041), "")</f>
        <v/>
      </c>
      <c r="H96" s="6">
        <f>IFERROR(AVERAGE('Raw Data - STAIS PANAS Modif.'!I1032:I1041), "")</f>
        <v>36</v>
      </c>
      <c r="I96" s="6">
        <f t="shared" si="10"/>
        <v>8</v>
      </c>
      <c r="J96" s="5">
        <f>'Raw Data - STAIS PANAS Modif.'!J1032</f>
        <v>0.72</v>
      </c>
      <c r="K96" s="6">
        <f>'Raw Data - STAIS PANAS Modif.'!N1035+'Raw Data - STAIS PANAS Modif.'!P1035+'Raw Data - STAIS PANAS Modif.'!R1035+'Raw Data - STAIS PANAS Modif.'!V1035+'Raw Data - STAIS PANAS Modif.'!W1035+'Raw Data - STAIS PANAS Modif.'!Y1035+'Raw Data - STAIS PANAS Modif.'!AA1035+'Raw Data - STAIS PANAS Modif.'!AC1035+'Raw Data - STAIS PANAS Modif.'!AD1035+'Raw Data - STAIS PANAS Modif.'!AF1035-'Raw Data - STAIS PANAS Modif.'!O1035-'Raw Data - STAIS PANAS Modif.'!Q1035-'Raw Data - STAIS PANAS Modif.'!S1035-'Raw Data - STAIS PANAS Modif.'!T1035-'Raw Data - STAIS PANAS Modif.'!U1035-'Raw Data - STAIS PANAS Modif.'!X1035-'Raw Data - STAIS PANAS Modif.'!Z1035-'Raw Data - STAIS PANAS Modif.'!AB1035-'Raw Data - STAIS PANAS Modif.'!AE1035-'Raw Data - STAIS PANAS Modif.'!AG1035</f>
        <v>31</v>
      </c>
      <c r="L96" s="6">
        <f>'Raw Data - STAIS PANAS Modif.'!N1036+'Raw Data - STAIS PANAS Modif.'!P1036+'Raw Data - STAIS PANAS Modif.'!R1036+'Raw Data - STAIS PANAS Modif.'!V1036+'Raw Data - STAIS PANAS Modif.'!W1036+'Raw Data - STAIS PANAS Modif.'!Y1036+'Raw Data - STAIS PANAS Modif.'!AA1036+'Raw Data - STAIS PANAS Modif.'!AC1036+'Raw Data - STAIS PANAS Modif.'!AD1036+'Raw Data - STAIS PANAS Modif.'!AF1036-'Raw Data - STAIS PANAS Modif.'!O1036-'Raw Data - STAIS PANAS Modif.'!Q1036-'Raw Data - STAIS PANAS Modif.'!S1036-'Raw Data - STAIS PANAS Modif.'!T1036-'Raw Data - STAIS PANAS Modif.'!U1036-'Raw Data - STAIS PANAS Modif.'!X1036-'Raw Data - STAIS PANAS Modif.'!Z1036-'Raw Data - STAIS PANAS Modif.'!AB1036-'Raw Data - STAIS PANAS Modif.'!AE1036-'Raw Data - STAIS PANAS Modif.'!AG1036</f>
        <v>36</v>
      </c>
      <c r="M96" s="6">
        <f>SUM('Raw Data - STAIS PANAS Modif.'!AH1033:AQ1033)</f>
        <v>5</v>
      </c>
      <c r="N96" s="6">
        <f>SUM('Raw Data - STAIS PANAS Modif.'!AH1034:AQ1034)</f>
        <v>6</v>
      </c>
      <c r="O96" s="6">
        <f>AVERAGE('Raw Data - STAIS PANAS Modif.'!AR1032:BA1032)</f>
        <v>4.3</v>
      </c>
      <c r="P96" s="6">
        <f t="shared" si="11"/>
        <v>5</v>
      </c>
      <c r="Q96" s="6">
        <f t="shared" si="12"/>
        <v>1</v>
      </c>
      <c r="R96" s="6">
        <f t="shared" si="13"/>
        <v>4</v>
      </c>
      <c r="S96" s="6">
        <f t="shared" si="14"/>
        <v>8</v>
      </c>
      <c r="T96" t="str">
        <f>VLOOKUP($A96,'Demographic Data'!$B:$U,11,0)</f>
        <v>English</v>
      </c>
      <c r="U96">
        <f>VLOOKUP($A96,'Demographic Data'!$B:$U,12,0)</f>
        <v>25</v>
      </c>
      <c r="V96" t="str">
        <f>VLOOKUP($A96,'Demographic Data'!$B:$U,13,0)</f>
        <v>Female</v>
      </c>
      <c r="W96" t="str">
        <f>VLOOKUP($A96,'Demographic Data'!$B:$U,14,0)</f>
        <v>White</v>
      </c>
      <c r="X96" t="str">
        <f>VLOOKUP($A96,'Demographic Data'!$B:$U,15,0)</f>
        <v>United Kingdom</v>
      </c>
      <c r="Y96" t="str">
        <f>VLOOKUP($A96,'Demographic Data'!$B:$U,16,0)</f>
        <v>United Kingdom</v>
      </c>
      <c r="Z96" t="str">
        <f>VLOOKUP($A96,'Demographic Data'!$B:$U,17,0)</f>
        <v>United Kingdom</v>
      </c>
    </row>
    <row r="97" spans="1:26" x14ac:dyDescent="0.2">
      <c r="A97" s="12" t="str">
        <f>'Raw Data - STAIS PANAS Modif.'!C1042</f>
        <v>671c1c699ca32031a83014e8</v>
      </c>
      <c r="B97" s="5" t="str">
        <f>'Raw Data - STAIS PANAS Modif.'!D1042</f>
        <v>DG</v>
      </c>
      <c r="C97" s="5" t="str">
        <f>IF('Raw Data - STAIS PANAS Modif.'!F952=12,"Low start",IF('Raw Data - STAIS PANAS Modif.'!F952=33,"Low end","Low middle"))</f>
        <v>Low middle</v>
      </c>
      <c r="D97" s="5">
        <f>'Raw Data - STAIS PANAS Modif.'!E1042</f>
        <v>6</v>
      </c>
      <c r="E97" s="6">
        <f>AVERAGE('Raw Data - STAIS PANAS Modif.'!F1042:F1051)</f>
        <v>24</v>
      </c>
      <c r="F97" s="6">
        <f>AVERAGE('Raw Data - STAIS PANAS Modif.'!G1042:G1051)</f>
        <v>36</v>
      </c>
      <c r="G97" s="6" t="str">
        <f>IFERROR(AVERAGE('Raw Data - STAIS PANAS Modif.'!H1042:H1051), "")</f>
        <v/>
      </c>
      <c r="H97" s="6">
        <f>IFERROR(AVERAGE('Raw Data - STAIS PANAS Modif.'!I1042:I1051), "")</f>
        <v>36</v>
      </c>
      <c r="I97" s="6">
        <f t="shared" si="10"/>
        <v>8</v>
      </c>
      <c r="J97" s="5">
        <f>'Raw Data - STAIS PANAS Modif.'!J1042</f>
        <v>0.72</v>
      </c>
      <c r="K97" s="6">
        <f>'Raw Data - STAIS PANAS Modif.'!N1045+'Raw Data - STAIS PANAS Modif.'!P1045+'Raw Data - STAIS PANAS Modif.'!R1045+'Raw Data - STAIS PANAS Modif.'!V1045+'Raw Data - STAIS PANAS Modif.'!W1045+'Raw Data - STAIS PANAS Modif.'!Y1045+'Raw Data - STAIS PANAS Modif.'!AA1045+'Raw Data - STAIS PANAS Modif.'!AC1045+'Raw Data - STAIS PANAS Modif.'!AD1045+'Raw Data - STAIS PANAS Modif.'!AF1045-'Raw Data - STAIS PANAS Modif.'!O1045-'Raw Data - STAIS PANAS Modif.'!Q1045-'Raw Data - STAIS PANAS Modif.'!S1045-'Raw Data - STAIS PANAS Modif.'!T1045-'Raw Data - STAIS PANAS Modif.'!U1045-'Raw Data - STAIS PANAS Modif.'!X1045-'Raw Data - STAIS PANAS Modif.'!Z1045-'Raw Data - STAIS PANAS Modif.'!AB1045-'Raw Data - STAIS PANAS Modif.'!AE1045-'Raw Data - STAIS PANAS Modif.'!AG1045</f>
        <v>-2</v>
      </c>
      <c r="L97" s="6">
        <f>'Raw Data - STAIS PANAS Modif.'!N1046+'Raw Data - STAIS PANAS Modif.'!P1046+'Raw Data - STAIS PANAS Modif.'!R1046+'Raw Data - STAIS PANAS Modif.'!V1046+'Raw Data - STAIS PANAS Modif.'!W1046+'Raw Data - STAIS PANAS Modif.'!Y1046+'Raw Data - STAIS PANAS Modif.'!AA1046+'Raw Data - STAIS PANAS Modif.'!AC1046+'Raw Data - STAIS PANAS Modif.'!AD1046+'Raw Data - STAIS PANAS Modif.'!AF1046-'Raw Data - STAIS PANAS Modif.'!O1046-'Raw Data - STAIS PANAS Modif.'!Q1046-'Raw Data - STAIS PANAS Modif.'!S1046-'Raw Data - STAIS PANAS Modif.'!T1046-'Raw Data - STAIS PANAS Modif.'!U1046-'Raw Data - STAIS PANAS Modif.'!X1046-'Raw Data - STAIS PANAS Modif.'!Z1046-'Raw Data - STAIS PANAS Modif.'!AB1046-'Raw Data - STAIS PANAS Modif.'!AE1046-'Raw Data - STAIS PANAS Modif.'!AG1046</f>
        <v>2</v>
      </c>
      <c r="M97" s="6">
        <f>SUM('Raw Data - STAIS PANAS Modif.'!AH1043:AQ1043)</f>
        <v>10</v>
      </c>
      <c r="N97" s="6">
        <f>SUM('Raw Data - STAIS PANAS Modif.'!AH1044:AQ1044)</f>
        <v>8</v>
      </c>
      <c r="O97" s="6">
        <f>AVERAGE('Raw Data - STAIS PANAS Modif.'!AR1042:BA1042)</f>
        <v>3.1</v>
      </c>
      <c r="P97" s="6">
        <f t="shared" si="11"/>
        <v>4</v>
      </c>
      <c r="Q97" s="6">
        <f t="shared" si="12"/>
        <v>-2</v>
      </c>
      <c r="R97" s="6">
        <f t="shared" si="13"/>
        <v>2</v>
      </c>
      <c r="S97" s="6">
        <f t="shared" si="14"/>
        <v>8</v>
      </c>
      <c r="T97" t="str">
        <f>VLOOKUP($A97,'Demographic Data'!$B:$U,11,0)</f>
        <v>English</v>
      </c>
      <c r="U97">
        <f>VLOOKUP($A97,'Demographic Data'!$B:$U,12,0)</f>
        <v>34</v>
      </c>
      <c r="V97" t="str">
        <f>VLOOKUP($A97,'Demographic Data'!$B:$U,13,0)</f>
        <v>Male</v>
      </c>
      <c r="W97" t="str">
        <f>VLOOKUP($A97,'Demographic Data'!$B:$U,14,0)</f>
        <v>White</v>
      </c>
      <c r="X97" t="str">
        <f>VLOOKUP($A97,'Demographic Data'!$B:$U,15,0)</f>
        <v>United Kingdom</v>
      </c>
      <c r="Y97" t="str">
        <f>VLOOKUP($A97,'Demographic Data'!$B:$U,16,0)</f>
        <v>United Kingdom</v>
      </c>
      <c r="Z97" t="str">
        <f>VLOOKUP($A97,'Demographic Data'!$B:$U,17,0)</f>
        <v>United Kingdom</v>
      </c>
    </row>
    <row r="98" spans="1:26" x14ac:dyDescent="0.2">
      <c r="A98" s="12" t="str">
        <f>'Raw Data - STAIS PANAS Modif.'!C1052</f>
        <v>671cc126a2dea9226d3e8dc8</v>
      </c>
      <c r="B98" s="5" t="str">
        <f>'Raw Data - STAIS PANAS Modif.'!D1052</f>
        <v>DG</v>
      </c>
      <c r="C98" s="5" t="str">
        <f>IF('Raw Data - STAIS PANAS Modif.'!F962=12,"Low start",IF('Raw Data - STAIS PANAS Modif.'!F962=33,"Low end","Low middle"))</f>
        <v>Low middle</v>
      </c>
      <c r="D98" s="5">
        <f>'Raw Data - STAIS PANAS Modif.'!E1052</f>
        <v>6</v>
      </c>
      <c r="E98" s="6">
        <f>AVERAGE('Raw Data - STAIS PANAS Modif.'!F1052:F1061)</f>
        <v>24</v>
      </c>
      <c r="F98" s="6">
        <f>AVERAGE('Raw Data - STAIS PANAS Modif.'!G1052:G1061)</f>
        <v>36</v>
      </c>
      <c r="G98" s="6" t="str">
        <f>IFERROR(AVERAGE('Raw Data - STAIS PANAS Modif.'!H1052:H1061), "")</f>
        <v/>
      </c>
      <c r="H98" s="6">
        <f>IFERROR(AVERAGE('Raw Data - STAIS PANAS Modif.'!I1052:I1061), "")</f>
        <v>36</v>
      </c>
      <c r="I98" s="6">
        <f t="shared" ref="I98:I129" si="15">E98/3</f>
        <v>8</v>
      </c>
      <c r="J98" s="5">
        <f>'Raw Data - STAIS PANAS Modif.'!J1052</f>
        <v>0.72</v>
      </c>
      <c r="K98" s="6">
        <f>'Raw Data - STAIS PANAS Modif.'!N1055+'Raw Data - STAIS PANAS Modif.'!P1055+'Raw Data - STAIS PANAS Modif.'!R1055+'Raw Data - STAIS PANAS Modif.'!V1055+'Raw Data - STAIS PANAS Modif.'!W1055+'Raw Data - STAIS PANAS Modif.'!Y1055+'Raw Data - STAIS PANAS Modif.'!AA1055+'Raw Data - STAIS PANAS Modif.'!AC1055+'Raw Data - STAIS PANAS Modif.'!AD1055+'Raw Data - STAIS PANAS Modif.'!AF1055-'Raw Data - STAIS PANAS Modif.'!O1055-'Raw Data - STAIS PANAS Modif.'!Q1055-'Raw Data - STAIS PANAS Modif.'!S1055-'Raw Data - STAIS PANAS Modif.'!T1055-'Raw Data - STAIS PANAS Modif.'!U1055-'Raw Data - STAIS PANAS Modif.'!X1055-'Raw Data - STAIS PANAS Modif.'!Z1055-'Raw Data - STAIS PANAS Modif.'!AB1055-'Raw Data - STAIS PANAS Modif.'!AE1055-'Raw Data - STAIS PANAS Modif.'!AG1055</f>
        <v>34</v>
      </c>
      <c r="L98" s="6">
        <f>'Raw Data - STAIS PANAS Modif.'!N1056+'Raw Data - STAIS PANAS Modif.'!P1056+'Raw Data - STAIS PANAS Modif.'!R1056+'Raw Data - STAIS PANAS Modif.'!V1056+'Raw Data - STAIS PANAS Modif.'!W1056+'Raw Data - STAIS PANAS Modif.'!Y1056+'Raw Data - STAIS PANAS Modif.'!AA1056+'Raw Data - STAIS PANAS Modif.'!AC1056+'Raw Data - STAIS PANAS Modif.'!AD1056+'Raw Data - STAIS PANAS Modif.'!AF1056-'Raw Data - STAIS PANAS Modif.'!O1056-'Raw Data - STAIS PANAS Modif.'!Q1056-'Raw Data - STAIS PANAS Modif.'!S1056-'Raw Data - STAIS PANAS Modif.'!T1056-'Raw Data - STAIS PANAS Modif.'!U1056-'Raw Data - STAIS PANAS Modif.'!X1056-'Raw Data - STAIS PANAS Modif.'!Z1056-'Raw Data - STAIS PANAS Modif.'!AB1056-'Raw Data - STAIS PANAS Modif.'!AE1056-'Raw Data - STAIS PANAS Modif.'!AG1056</f>
        <v>35</v>
      </c>
      <c r="M98" s="6">
        <f>SUM('Raw Data - STAIS PANAS Modif.'!AH1053:AQ1053)</f>
        <v>4</v>
      </c>
      <c r="N98" s="6">
        <f>SUM('Raw Data - STAIS PANAS Modif.'!AH1054:AQ1054)</f>
        <v>4</v>
      </c>
      <c r="O98" s="6">
        <f>AVERAGE('Raw Data - STAIS PANAS Modif.'!AR1052:BA1052)</f>
        <v>4</v>
      </c>
      <c r="P98" s="6">
        <f t="shared" ref="P98:P129" si="16">L98-K98</f>
        <v>1</v>
      </c>
      <c r="Q98" s="6">
        <f t="shared" ref="Q98:Q129" si="17">N98-M98</f>
        <v>0</v>
      </c>
      <c r="R98" s="6">
        <f t="shared" ref="R98:R129" si="18">I98-D98</f>
        <v>2</v>
      </c>
      <c r="S98" s="6">
        <f t="shared" ref="S98:S129" si="19">I98</f>
        <v>8</v>
      </c>
      <c r="T98" t="str">
        <f>VLOOKUP($A98,'Demographic Data'!$B:$U,11,0)</f>
        <v>English</v>
      </c>
      <c r="U98">
        <f>VLOOKUP($A98,'Demographic Data'!$B:$U,12,0)</f>
        <v>24</v>
      </c>
      <c r="V98" t="str">
        <f>VLOOKUP($A98,'Demographic Data'!$B:$U,13,0)</f>
        <v>Male</v>
      </c>
      <c r="W98" t="str">
        <f>VLOOKUP($A98,'Demographic Data'!$B:$U,14,0)</f>
        <v>White</v>
      </c>
      <c r="X98" t="str">
        <f>VLOOKUP($A98,'Demographic Data'!$B:$U,15,0)</f>
        <v>United Kingdom</v>
      </c>
      <c r="Y98" t="str">
        <f>VLOOKUP($A98,'Demographic Data'!$B:$U,16,0)</f>
        <v>United Kingdom</v>
      </c>
      <c r="Z98" t="str">
        <f>VLOOKUP($A98,'Demographic Data'!$B:$U,17,0)</f>
        <v>United Kingdom</v>
      </c>
    </row>
    <row r="99" spans="1:26" x14ac:dyDescent="0.2">
      <c r="A99" s="12" t="str">
        <f>'Raw Data - STAIS PANAS Modif.'!C1062</f>
        <v>67235c2ad270e37cfeeedc9a</v>
      </c>
      <c r="B99" s="5" t="str">
        <f>'Raw Data - STAIS PANAS Modif.'!D1062</f>
        <v>TG</v>
      </c>
      <c r="C99" s="5" t="str">
        <f>IF('Raw Data - STAIS PANAS Modif.'!F972=12,"Low start",IF('Raw Data - STAIS PANAS Modif.'!F972=33,"Low end","Low middle"))</f>
        <v>Low end</v>
      </c>
      <c r="D99" s="5">
        <f>'Raw Data - STAIS PANAS Modif.'!E1062</f>
        <v>6</v>
      </c>
      <c r="E99" s="6">
        <f>AVERAGE('Raw Data - STAIS PANAS Modif.'!F1062:F1071)</f>
        <v>24</v>
      </c>
      <c r="F99" s="6">
        <f>AVERAGE('Raw Data - STAIS PANAS Modif.'!G1062:G1071)</f>
        <v>36</v>
      </c>
      <c r="G99" s="6">
        <f>IFERROR(AVERAGE('Raw Data - STAIS PANAS Modif.'!H1062:H1071), "")</f>
        <v>36</v>
      </c>
      <c r="H99" s="6">
        <f>IFERROR(AVERAGE('Raw Data - STAIS PANAS Modif.'!I1062:I1071), "")</f>
        <v>0</v>
      </c>
      <c r="I99" s="6">
        <f t="shared" si="15"/>
        <v>8</v>
      </c>
      <c r="J99" s="5" t="str">
        <f>'Raw Data - STAIS PANAS Modif.'!J1062</f>
        <v>0</v>
      </c>
      <c r="K99" s="6">
        <f>'Raw Data - STAIS PANAS Modif.'!N1065+'Raw Data - STAIS PANAS Modif.'!P1065+'Raw Data - STAIS PANAS Modif.'!R1065+'Raw Data - STAIS PANAS Modif.'!V1065+'Raw Data - STAIS PANAS Modif.'!W1065+'Raw Data - STAIS PANAS Modif.'!Y1065+'Raw Data - STAIS PANAS Modif.'!AA1065+'Raw Data - STAIS PANAS Modif.'!AC1065+'Raw Data - STAIS PANAS Modif.'!AD1065+'Raw Data - STAIS PANAS Modif.'!AF1065-'Raw Data - STAIS PANAS Modif.'!O1065-'Raw Data - STAIS PANAS Modif.'!Q1065-'Raw Data - STAIS PANAS Modif.'!S1065-'Raw Data - STAIS PANAS Modif.'!T1065-'Raw Data - STAIS PANAS Modif.'!U1065-'Raw Data - STAIS PANAS Modif.'!X1065-'Raw Data - STAIS PANAS Modif.'!Z1065-'Raw Data - STAIS PANAS Modif.'!AB1065-'Raw Data - STAIS PANAS Modif.'!AE1065-'Raw Data - STAIS PANAS Modif.'!AG1065</f>
        <v>18</v>
      </c>
      <c r="L99" s="6">
        <f>'Raw Data - STAIS PANAS Modif.'!N1066+'Raw Data - STAIS PANAS Modif.'!P1066+'Raw Data - STAIS PANAS Modif.'!R1066+'Raw Data - STAIS PANAS Modif.'!V1066+'Raw Data - STAIS PANAS Modif.'!W1066+'Raw Data - STAIS PANAS Modif.'!Y1066+'Raw Data - STAIS PANAS Modif.'!AA1066+'Raw Data - STAIS PANAS Modif.'!AC1066+'Raw Data - STAIS PANAS Modif.'!AD1066+'Raw Data - STAIS PANAS Modif.'!AF1066-'Raw Data - STAIS PANAS Modif.'!O1066-'Raw Data - STAIS PANAS Modif.'!Q1066-'Raw Data - STAIS PANAS Modif.'!S1066-'Raw Data - STAIS PANAS Modif.'!T1066-'Raw Data - STAIS PANAS Modif.'!U1066-'Raw Data - STAIS PANAS Modif.'!X1066-'Raw Data - STAIS PANAS Modif.'!Z1066-'Raw Data - STAIS PANAS Modif.'!AB1066-'Raw Data - STAIS PANAS Modif.'!AE1066-'Raw Data - STAIS PANAS Modif.'!AG1066</f>
        <v>24</v>
      </c>
      <c r="M99" s="6">
        <f>SUM('Raw Data - STAIS PANAS Modif.'!AH1063:AQ1063)</f>
        <v>7</v>
      </c>
      <c r="N99" s="6">
        <f>SUM('Raw Data - STAIS PANAS Modif.'!AH1064:AQ1064)</f>
        <v>6</v>
      </c>
      <c r="O99" s="6">
        <f>AVERAGE('Raw Data - STAIS PANAS Modif.'!AR1062:BA1062)</f>
        <v>1.9</v>
      </c>
      <c r="P99" s="6">
        <f t="shared" si="16"/>
        <v>6</v>
      </c>
      <c r="Q99" s="6">
        <f t="shared" si="17"/>
        <v>-1</v>
      </c>
      <c r="R99" s="6">
        <f t="shared" si="18"/>
        <v>2</v>
      </c>
      <c r="S99" s="6">
        <f t="shared" si="19"/>
        <v>8</v>
      </c>
      <c r="T99" t="str">
        <f>VLOOKUP($A99,'Demographic Data'!$B:$U,11,0)</f>
        <v>English</v>
      </c>
      <c r="U99">
        <f>VLOOKUP($A99,'Demographic Data'!$B:$U,12,0)</f>
        <v>33</v>
      </c>
      <c r="V99" t="str">
        <f>VLOOKUP($A99,'Demographic Data'!$B:$U,13,0)</f>
        <v>Male</v>
      </c>
      <c r="W99" t="str">
        <f>VLOOKUP($A99,'Demographic Data'!$B:$U,14,0)</f>
        <v>White</v>
      </c>
      <c r="X99" t="str">
        <f>VLOOKUP($A99,'Demographic Data'!$B:$U,15,0)</f>
        <v>United Kingdom</v>
      </c>
      <c r="Y99" t="str">
        <f>VLOOKUP($A99,'Demographic Data'!$B:$U,16,0)</f>
        <v>United Kingdom</v>
      </c>
      <c r="Z99" t="str">
        <f>VLOOKUP($A99,'Demographic Data'!$B:$U,17,0)</f>
        <v>United Kingdom</v>
      </c>
    </row>
    <row r="100" spans="1:26" x14ac:dyDescent="0.2">
      <c r="A100" s="12" t="str">
        <f>'Raw Data - STAIS PANAS Modif.'!C1072</f>
        <v>672be724a1f9a800fcbd3d02</v>
      </c>
      <c r="B100" s="5" t="str">
        <f>'Raw Data - STAIS PANAS Modif.'!D1072</f>
        <v>DG</v>
      </c>
      <c r="C100" s="5" t="str">
        <f>IF('Raw Data - STAIS PANAS Modif.'!F982=12,"Low start",IF('Raw Data - STAIS PANAS Modif.'!F982=33,"Low end","Low middle"))</f>
        <v>Low start</v>
      </c>
      <c r="D100" s="5">
        <f>'Raw Data - STAIS PANAS Modif.'!E1072</f>
        <v>6</v>
      </c>
      <c r="E100" s="6">
        <f>AVERAGE('Raw Data - STAIS PANAS Modif.'!F1072:F1081)</f>
        <v>24</v>
      </c>
      <c r="F100" s="6">
        <f>AVERAGE('Raw Data - STAIS PANAS Modif.'!G1072:G1081)</f>
        <v>36</v>
      </c>
      <c r="G100" s="6" t="str">
        <f>IFERROR(AVERAGE('Raw Data - STAIS PANAS Modif.'!H1072:H1081), "")</f>
        <v/>
      </c>
      <c r="H100" s="6">
        <f>IFERROR(AVERAGE('Raw Data - STAIS PANAS Modif.'!I1072:I1081), "")</f>
        <v>36</v>
      </c>
      <c r="I100" s="6">
        <f t="shared" si="15"/>
        <v>8</v>
      </c>
      <c r="J100" s="5">
        <f>'Raw Data - STAIS PANAS Modif.'!J1072</f>
        <v>0.72</v>
      </c>
      <c r="K100" s="6">
        <f>'Raw Data - STAIS PANAS Modif.'!N1075+'Raw Data - STAIS PANAS Modif.'!P1075+'Raw Data - STAIS PANAS Modif.'!R1075+'Raw Data - STAIS PANAS Modif.'!V1075+'Raw Data - STAIS PANAS Modif.'!W1075+'Raw Data - STAIS PANAS Modif.'!Y1075+'Raw Data - STAIS PANAS Modif.'!AA1075+'Raw Data - STAIS PANAS Modif.'!AC1075+'Raw Data - STAIS PANAS Modif.'!AD1075+'Raw Data - STAIS PANAS Modif.'!AF1075-'Raw Data - STAIS PANAS Modif.'!O1075-'Raw Data - STAIS PANAS Modif.'!Q1075-'Raw Data - STAIS PANAS Modif.'!S1075-'Raw Data - STAIS PANAS Modif.'!T1075-'Raw Data - STAIS PANAS Modif.'!U1075-'Raw Data - STAIS PANAS Modif.'!X1075-'Raw Data - STAIS PANAS Modif.'!Z1075-'Raw Data - STAIS PANAS Modif.'!AB1075-'Raw Data - STAIS PANAS Modif.'!AE1075-'Raw Data - STAIS PANAS Modif.'!AG1075</f>
        <v>28</v>
      </c>
      <c r="L100" s="6">
        <f>'Raw Data - STAIS PANAS Modif.'!N1076+'Raw Data - STAIS PANAS Modif.'!P1076+'Raw Data - STAIS PANAS Modif.'!R1076+'Raw Data - STAIS PANAS Modif.'!V1076+'Raw Data - STAIS PANAS Modif.'!W1076+'Raw Data - STAIS PANAS Modif.'!Y1076+'Raw Data - STAIS PANAS Modif.'!AA1076+'Raw Data - STAIS PANAS Modif.'!AC1076+'Raw Data - STAIS PANAS Modif.'!AD1076+'Raw Data - STAIS PANAS Modif.'!AF1076-'Raw Data - STAIS PANAS Modif.'!O1076-'Raw Data - STAIS PANAS Modif.'!Q1076-'Raw Data - STAIS PANAS Modif.'!S1076-'Raw Data - STAIS PANAS Modif.'!T1076-'Raw Data - STAIS PANAS Modif.'!U1076-'Raw Data - STAIS PANAS Modif.'!X1076-'Raw Data - STAIS PANAS Modif.'!Z1076-'Raw Data - STAIS PANAS Modif.'!AB1076-'Raw Data - STAIS PANAS Modif.'!AE1076-'Raw Data - STAIS PANAS Modif.'!AG1076</f>
        <v>35</v>
      </c>
      <c r="M100" s="6">
        <f>SUM('Raw Data - STAIS PANAS Modif.'!AH1073:AQ1073)</f>
        <v>8</v>
      </c>
      <c r="N100" s="6">
        <f>SUM('Raw Data - STAIS PANAS Modif.'!AH1074:AQ1074)</f>
        <v>4</v>
      </c>
      <c r="O100" s="6">
        <f>AVERAGE('Raw Data - STAIS PANAS Modif.'!AR1072:BA1072)</f>
        <v>4.5</v>
      </c>
      <c r="P100" s="6">
        <f t="shared" si="16"/>
        <v>7</v>
      </c>
      <c r="Q100" s="6">
        <f t="shared" si="17"/>
        <v>-4</v>
      </c>
      <c r="R100" s="6">
        <f t="shared" si="18"/>
        <v>2</v>
      </c>
      <c r="S100" s="6">
        <f t="shared" si="19"/>
        <v>8</v>
      </c>
      <c r="T100" t="str">
        <f>VLOOKUP($A100,'Demographic Data'!$B:$U,11,0)</f>
        <v>English</v>
      </c>
      <c r="U100">
        <f>VLOOKUP($A100,'Demographic Data'!$B:$U,12,0)</f>
        <v>28</v>
      </c>
      <c r="V100" t="str">
        <f>VLOOKUP($A100,'Demographic Data'!$B:$U,13,0)</f>
        <v>Male</v>
      </c>
      <c r="W100" t="str">
        <f>VLOOKUP($A100,'Demographic Data'!$B:$U,14,0)</f>
        <v>Mixed</v>
      </c>
      <c r="X100" t="str">
        <f>VLOOKUP($A100,'Demographic Data'!$B:$U,15,0)</f>
        <v>United Kingdom</v>
      </c>
      <c r="Y100" t="str">
        <f>VLOOKUP($A100,'Demographic Data'!$B:$U,16,0)</f>
        <v>United Kingdom</v>
      </c>
      <c r="Z100" t="str">
        <f>VLOOKUP($A100,'Demographic Data'!$B:$U,17,0)</f>
        <v>United Kingdom</v>
      </c>
    </row>
    <row r="101" spans="1:26" x14ac:dyDescent="0.2">
      <c r="A101" s="12" t="str">
        <f>'Raw Data - STAIS PANAS Modif.'!C1082</f>
        <v>672c6d81f10d775112a46f36</v>
      </c>
      <c r="B101" s="5" t="str">
        <f>'Raw Data - STAIS PANAS Modif.'!D1082</f>
        <v>TG</v>
      </c>
      <c r="C101" s="5" t="str">
        <f>IF('Raw Data - STAIS PANAS Modif.'!F992=12,"Low start",IF('Raw Data - STAIS PANAS Modif.'!F992=33,"Low end","Low middle"))</f>
        <v>Low start</v>
      </c>
      <c r="D101" s="5">
        <f>'Raw Data - STAIS PANAS Modif.'!E1082</f>
        <v>3</v>
      </c>
      <c r="E101" s="6">
        <f>AVERAGE('Raw Data - STAIS PANAS Modif.'!F1082:F1091)</f>
        <v>24</v>
      </c>
      <c r="F101" s="6">
        <f>AVERAGE('Raw Data - STAIS PANAS Modif.'!G1082:G1091)</f>
        <v>36</v>
      </c>
      <c r="G101" s="6">
        <f>IFERROR(AVERAGE('Raw Data - STAIS PANAS Modif.'!H1082:H1091), "")</f>
        <v>10.8</v>
      </c>
      <c r="H101" s="6">
        <f>IFERROR(AVERAGE('Raw Data - STAIS PANAS Modif.'!I1082:I1091), "")</f>
        <v>25.2</v>
      </c>
      <c r="I101" s="6">
        <f t="shared" si="15"/>
        <v>8</v>
      </c>
      <c r="J101" s="5">
        <f>'Raw Data - STAIS PANAS Modif.'!J1082</f>
        <v>0.5</v>
      </c>
      <c r="K101" s="6">
        <f>'Raw Data - STAIS PANAS Modif.'!N1085+'Raw Data - STAIS PANAS Modif.'!P1085+'Raw Data - STAIS PANAS Modif.'!R1085+'Raw Data - STAIS PANAS Modif.'!V1085+'Raw Data - STAIS PANAS Modif.'!W1085+'Raw Data - STAIS PANAS Modif.'!Y1085+'Raw Data - STAIS PANAS Modif.'!AA1085+'Raw Data - STAIS PANAS Modif.'!AC1085+'Raw Data - STAIS PANAS Modif.'!AD1085+'Raw Data - STAIS PANAS Modif.'!AF1085-'Raw Data - STAIS PANAS Modif.'!O1085-'Raw Data - STAIS PANAS Modif.'!Q1085-'Raw Data - STAIS PANAS Modif.'!S1085-'Raw Data - STAIS PANAS Modif.'!T1085-'Raw Data - STAIS PANAS Modif.'!U1085-'Raw Data - STAIS PANAS Modif.'!X1085-'Raw Data - STAIS PANAS Modif.'!Z1085-'Raw Data - STAIS PANAS Modif.'!AB1085-'Raw Data - STAIS PANAS Modif.'!AE1085-'Raw Data - STAIS PANAS Modif.'!AG1085</f>
        <v>14</v>
      </c>
      <c r="L101" s="6">
        <f>'Raw Data - STAIS PANAS Modif.'!N1086+'Raw Data - STAIS PANAS Modif.'!P1086+'Raw Data - STAIS PANAS Modif.'!R1086+'Raw Data - STAIS PANAS Modif.'!V1086+'Raw Data - STAIS PANAS Modif.'!W1086+'Raw Data - STAIS PANAS Modif.'!Y1086+'Raw Data - STAIS PANAS Modif.'!AA1086+'Raw Data - STAIS PANAS Modif.'!AC1086+'Raw Data - STAIS PANAS Modif.'!AD1086+'Raw Data - STAIS PANAS Modif.'!AF1086-'Raw Data - STAIS PANAS Modif.'!O1086-'Raw Data - STAIS PANAS Modif.'!Q1086-'Raw Data - STAIS PANAS Modif.'!S1086-'Raw Data - STAIS PANAS Modif.'!T1086-'Raw Data - STAIS PANAS Modif.'!U1086-'Raw Data - STAIS PANAS Modif.'!X1086-'Raw Data - STAIS PANAS Modif.'!Z1086-'Raw Data - STAIS PANAS Modif.'!AB1086-'Raw Data - STAIS PANAS Modif.'!AE1086-'Raw Data - STAIS PANAS Modif.'!AG1086</f>
        <v>16</v>
      </c>
      <c r="M101" s="6">
        <f>SUM('Raw Data - STAIS PANAS Modif.'!AH1083:AQ1083)</f>
        <v>7</v>
      </c>
      <c r="N101" s="6">
        <f>SUM('Raw Data - STAIS PANAS Modif.'!AH1084:AQ1084)</f>
        <v>7</v>
      </c>
      <c r="O101" s="6">
        <f>AVERAGE('Raw Data - STAIS PANAS Modif.'!AR1082:BA1082)</f>
        <v>2.4</v>
      </c>
      <c r="P101" s="6">
        <f t="shared" si="16"/>
        <v>2</v>
      </c>
      <c r="Q101" s="6">
        <f t="shared" si="17"/>
        <v>0</v>
      </c>
      <c r="R101" s="6">
        <f t="shared" si="18"/>
        <v>5</v>
      </c>
      <c r="S101" s="6">
        <f t="shared" si="19"/>
        <v>8</v>
      </c>
      <c r="T101" t="str">
        <f>VLOOKUP($A101,'Demographic Data'!$B:$U,11,0)</f>
        <v>Scots, English</v>
      </c>
      <c r="U101">
        <f>VLOOKUP($A101,'Demographic Data'!$B:$U,12,0)</f>
        <v>27</v>
      </c>
      <c r="V101" t="str">
        <f>VLOOKUP($A101,'Demographic Data'!$B:$U,13,0)</f>
        <v>Male</v>
      </c>
      <c r="W101" t="str">
        <f>VLOOKUP($A101,'Demographic Data'!$B:$U,14,0)</f>
        <v>White</v>
      </c>
      <c r="X101" t="str">
        <f>VLOOKUP($A101,'Demographic Data'!$B:$U,15,0)</f>
        <v>United Kingdom</v>
      </c>
      <c r="Y101" t="str">
        <f>VLOOKUP($A101,'Demographic Data'!$B:$U,16,0)</f>
        <v>United Kingdom</v>
      </c>
      <c r="Z101" t="str">
        <f>VLOOKUP($A101,'Demographic Data'!$B:$U,17,0)</f>
        <v>United Kingdom</v>
      </c>
    </row>
    <row r="102" spans="1:26" x14ac:dyDescent="0.2">
      <c r="A102" s="12" t="str">
        <f>'Raw Data - STAIS PANAS Modif.'!C1092</f>
        <v>672e22142aab65aaeec4135f</v>
      </c>
      <c r="B102" s="5" t="str">
        <f>'Raw Data - STAIS PANAS Modif.'!D1092</f>
        <v>DG</v>
      </c>
      <c r="C102" s="5" t="str">
        <f>IF('Raw Data - STAIS PANAS Modif.'!F1002=12,"Low start",IF('Raw Data - STAIS PANAS Modif.'!F1002=33,"Low end","Low middle"))</f>
        <v>Low start</v>
      </c>
      <c r="D102" s="5">
        <f>'Raw Data - STAIS PANAS Modif.'!E1092</f>
        <v>4</v>
      </c>
      <c r="E102" s="6">
        <f>AVERAGE('Raw Data - STAIS PANAS Modif.'!F1092:F1101)</f>
        <v>24</v>
      </c>
      <c r="F102" s="6">
        <f>AVERAGE('Raw Data - STAIS PANAS Modif.'!G1092:G1101)</f>
        <v>36</v>
      </c>
      <c r="G102" s="6" t="str">
        <f>IFERROR(AVERAGE('Raw Data - STAIS PANAS Modif.'!H1092:H1101), "")</f>
        <v/>
      </c>
      <c r="H102" s="6">
        <f>IFERROR(AVERAGE('Raw Data - STAIS PANAS Modif.'!I1092:I1101), "")</f>
        <v>36</v>
      </c>
      <c r="I102" s="6">
        <f t="shared" si="15"/>
        <v>8</v>
      </c>
      <c r="J102" s="5">
        <f>'Raw Data - STAIS PANAS Modif.'!J1092</f>
        <v>0.72</v>
      </c>
      <c r="K102" s="6">
        <f>'Raw Data - STAIS PANAS Modif.'!N1095+'Raw Data - STAIS PANAS Modif.'!P1095+'Raw Data - STAIS PANAS Modif.'!R1095+'Raw Data - STAIS PANAS Modif.'!V1095+'Raw Data - STAIS PANAS Modif.'!W1095+'Raw Data - STAIS PANAS Modif.'!Y1095+'Raw Data - STAIS PANAS Modif.'!AA1095+'Raw Data - STAIS PANAS Modif.'!AC1095+'Raw Data - STAIS PANAS Modif.'!AD1095+'Raw Data - STAIS PANAS Modif.'!AF1095-'Raw Data - STAIS PANAS Modif.'!O1095-'Raw Data - STAIS PANAS Modif.'!Q1095-'Raw Data - STAIS PANAS Modif.'!S1095-'Raw Data - STAIS PANAS Modif.'!T1095-'Raw Data - STAIS PANAS Modif.'!U1095-'Raw Data - STAIS PANAS Modif.'!X1095-'Raw Data - STAIS PANAS Modif.'!Z1095-'Raw Data - STAIS PANAS Modif.'!AB1095-'Raw Data - STAIS PANAS Modif.'!AE1095-'Raw Data - STAIS PANAS Modif.'!AG1095</f>
        <v>33</v>
      </c>
      <c r="L102" s="6">
        <f>'Raw Data - STAIS PANAS Modif.'!N1096+'Raw Data - STAIS PANAS Modif.'!P1096+'Raw Data - STAIS PANAS Modif.'!R1096+'Raw Data - STAIS PANAS Modif.'!V1096+'Raw Data - STAIS PANAS Modif.'!W1096+'Raw Data - STAIS PANAS Modif.'!Y1096+'Raw Data - STAIS PANAS Modif.'!AA1096+'Raw Data - STAIS PANAS Modif.'!AC1096+'Raw Data - STAIS PANAS Modif.'!AD1096+'Raw Data - STAIS PANAS Modif.'!AF1096-'Raw Data - STAIS PANAS Modif.'!O1096-'Raw Data - STAIS PANAS Modif.'!Q1096-'Raw Data - STAIS PANAS Modif.'!S1096-'Raw Data - STAIS PANAS Modif.'!T1096-'Raw Data - STAIS PANAS Modif.'!U1096-'Raw Data - STAIS PANAS Modif.'!X1096-'Raw Data - STAIS PANAS Modif.'!Z1096-'Raw Data - STAIS PANAS Modif.'!AB1096-'Raw Data - STAIS PANAS Modif.'!AE1096-'Raw Data - STAIS PANAS Modif.'!AG1096</f>
        <v>30</v>
      </c>
      <c r="M102" s="6">
        <f>SUM('Raw Data - STAIS PANAS Modif.'!AH1093:AQ1093)</f>
        <v>4</v>
      </c>
      <c r="N102" s="6">
        <f>SUM('Raw Data - STAIS PANAS Modif.'!AH1094:AQ1094)</f>
        <v>4</v>
      </c>
      <c r="O102" s="6">
        <f>AVERAGE('Raw Data - STAIS PANAS Modif.'!AR1092:BA1092)</f>
        <v>4.5999999999999996</v>
      </c>
      <c r="P102" s="6">
        <f t="shared" si="16"/>
        <v>-3</v>
      </c>
      <c r="Q102" s="6">
        <f t="shared" si="17"/>
        <v>0</v>
      </c>
      <c r="R102" s="6">
        <f t="shared" si="18"/>
        <v>4</v>
      </c>
      <c r="S102" s="6">
        <f t="shared" si="19"/>
        <v>8</v>
      </c>
      <c r="T102" t="str">
        <f>VLOOKUP($A102,'Demographic Data'!$B:$U,11,0)</f>
        <v>English</v>
      </c>
      <c r="U102">
        <f>VLOOKUP($A102,'Demographic Data'!$B:$U,12,0)</f>
        <v>30</v>
      </c>
      <c r="V102" t="str">
        <f>VLOOKUP($A102,'Demographic Data'!$B:$U,13,0)</f>
        <v>Male</v>
      </c>
      <c r="W102" t="str">
        <f>VLOOKUP($A102,'Demographic Data'!$B:$U,14,0)</f>
        <v>Black</v>
      </c>
      <c r="X102" t="str">
        <f>VLOOKUP($A102,'Demographic Data'!$B:$U,15,0)</f>
        <v>Nigeria</v>
      </c>
      <c r="Y102" t="str">
        <f>VLOOKUP($A102,'Demographic Data'!$B:$U,16,0)</f>
        <v>United Kingdom</v>
      </c>
      <c r="Z102" t="str">
        <f>VLOOKUP($A102,'Demographic Data'!$B:$U,17,0)</f>
        <v>United Kingdom</v>
      </c>
    </row>
    <row r="103" spans="1:26" x14ac:dyDescent="0.2">
      <c r="A103" s="12" t="str">
        <f>'Raw Data - STAIS PANAS Modif.'!C1102</f>
        <v>672f246d1d67d71960402ef8</v>
      </c>
      <c r="B103" s="5" t="str">
        <f>'Raw Data - STAIS PANAS Modif.'!D1102</f>
        <v>DG</v>
      </c>
      <c r="C103" s="5" t="str">
        <f>IF('Raw Data - STAIS PANAS Modif.'!F1012=12,"Low start",IF('Raw Data - STAIS PANAS Modif.'!F1012=33,"Low end","Low middle"))</f>
        <v>Low end</v>
      </c>
      <c r="D103" s="5">
        <f>'Raw Data - STAIS PANAS Modif.'!E1102</f>
        <v>6</v>
      </c>
      <c r="E103" s="6">
        <f>AVERAGE('Raw Data - STAIS PANAS Modif.'!F1102:F1111)</f>
        <v>24</v>
      </c>
      <c r="F103" s="6">
        <f>AVERAGE('Raw Data - STAIS PANAS Modif.'!G1102:G1111)</f>
        <v>36</v>
      </c>
      <c r="G103" s="6" t="str">
        <f>IFERROR(AVERAGE('Raw Data - STAIS PANAS Modif.'!H1102:H1111), "")</f>
        <v/>
      </c>
      <c r="H103" s="6">
        <f>IFERROR(AVERAGE('Raw Data - STAIS PANAS Modif.'!I1102:I1111), "")</f>
        <v>36</v>
      </c>
      <c r="I103" s="6">
        <f t="shared" si="15"/>
        <v>8</v>
      </c>
      <c r="J103" s="5">
        <f>'Raw Data - STAIS PANAS Modif.'!J1102</f>
        <v>0.72</v>
      </c>
      <c r="K103" s="6">
        <f>'Raw Data - STAIS PANAS Modif.'!N1105+'Raw Data - STAIS PANAS Modif.'!P1105+'Raw Data - STAIS PANAS Modif.'!R1105+'Raw Data - STAIS PANAS Modif.'!V1105+'Raw Data - STAIS PANAS Modif.'!W1105+'Raw Data - STAIS PANAS Modif.'!Y1105+'Raw Data - STAIS PANAS Modif.'!AA1105+'Raw Data - STAIS PANAS Modif.'!AC1105+'Raw Data - STAIS PANAS Modif.'!AD1105+'Raw Data - STAIS PANAS Modif.'!AF1105-'Raw Data - STAIS PANAS Modif.'!O1105-'Raw Data - STAIS PANAS Modif.'!Q1105-'Raw Data - STAIS PANAS Modif.'!S1105-'Raw Data - STAIS PANAS Modif.'!T1105-'Raw Data - STAIS PANAS Modif.'!U1105-'Raw Data - STAIS PANAS Modif.'!X1105-'Raw Data - STAIS PANAS Modif.'!Z1105-'Raw Data - STAIS PANAS Modif.'!AB1105-'Raw Data - STAIS PANAS Modif.'!AE1105-'Raw Data - STAIS PANAS Modif.'!AG1105</f>
        <v>21</v>
      </c>
      <c r="L103" s="6">
        <f>'Raw Data - STAIS PANAS Modif.'!N1106+'Raw Data - STAIS PANAS Modif.'!P1106+'Raw Data - STAIS PANAS Modif.'!R1106+'Raw Data - STAIS PANAS Modif.'!V1106+'Raw Data - STAIS PANAS Modif.'!W1106+'Raw Data - STAIS PANAS Modif.'!Y1106+'Raw Data - STAIS PANAS Modif.'!AA1106+'Raw Data - STAIS PANAS Modif.'!AC1106+'Raw Data - STAIS PANAS Modif.'!AD1106+'Raw Data - STAIS PANAS Modif.'!AF1106-'Raw Data - STAIS PANAS Modif.'!O1106-'Raw Data - STAIS PANAS Modif.'!Q1106-'Raw Data - STAIS PANAS Modif.'!S1106-'Raw Data - STAIS PANAS Modif.'!T1106-'Raw Data - STAIS PANAS Modif.'!U1106-'Raw Data - STAIS PANAS Modif.'!X1106-'Raw Data - STAIS PANAS Modif.'!Z1106-'Raw Data - STAIS PANAS Modif.'!AB1106-'Raw Data - STAIS PANAS Modif.'!AE1106-'Raw Data - STAIS PANAS Modif.'!AG1106</f>
        <v>18</v>
      </c>
      <c r="M103" s="6">
        <f>SUM('Raw Data - STAIS PANAS Modif.'!AH1103:AQ1103)</f>
        <v>11</v>
      </c>
      <c r="N103" s="6">
        <f>SUM('Raw Data - STAIS PANAS Modif.'!AH1104:AQ1104)</f>
        <v>10</v>
      </c>
      <c r="O103" s="6">
        <f>AVERAGE('Raw Data - STAIS PANAS Modif.'!AR1102:BA1102)</f>
        <v>3</v>
      </c>
      <c r="P103" s="6">
        <f t="shared" si="16"/>
        <v>-3</v>
      </c>
      <c r="Q103" s="6">
        <f t="shared" si="17"/>
        <v>-1</v>
      </c>
      <c r="R103" s="6">
        <f t="shared" si="18"/>
        <v>2</v>
      </c>
      <c r="S103" s="6">
        <f t="shared" si="19"/>
        <v>8</v>
      </c>
      <c r="T103" t="str">
        <f>VLOOKUP($A103,'Demographic Data'!$B:$U,11,0)</f>
        <v>English</v>
      </c>
      <c r="U103">
        <f>VLOOKUP($A103,'Demographic Data'!$B:$U,12,0)</f>
        <v>32</v>
      </c>
      <c r="V103" t="str">
        <f>VLOOKUP($A103,'Demographic Data'!$B:$U,13,0)</f>
        <v>Male</v>
      </c>
      <c r="W103" t="str">
        <f>VLOOKUP($A103,'Demographic Data'!$B:$U,14,0)</f>
        <v>White</v>
      </c>
      <c r="X103" t="str">
        <f>VLOOKUP($A103,'Demographic Data'!$B:$U,15,0)</f>
        <v>United Kingdom</v>
      </c>
      <c r="Y103" t="str">
        <f>VLOOKUP($A103,'Demographic Data'!$B:$U,16,0)</f>
        <v>United Kingdom</v>
      </c>
      <c r="Z103" t="str">
        <f>VLOOKUP($A103,'Demographic Data'!$B:$U,17,0)</f>
        <v>United Kingdom</v>
      </c>
    </row>
    <row r="104" spans="1:26" x14ac:dyDescent="0.2">
      <c r="A104" s="12" t="str">
        <f>'Raw Data - STAIS PANAS Modif.'!C1112</f>
        <v>6731d9499c6d15cea7910662</v>
      </c>
      <c r="B104" s="5" t="str">
        <f>'Raw Data - STAIS PANAS Modif.'!D1112</f>
        <v>DG</v>
      </c>
      <c r="C104" s="5" t="str">
        <f>IF('Raw Data - STAIS PANAS Modif.'!F1022=12,"Low start",IF('Raw Data - STAIS PANAS Modif.'!F1022=33,"Low end","Low middle"))</f>
        <v>Low end</v>
      </c>
      <c r="D104" s="5">
        <f>'Raw Data - STAIS PANAS Modif.'!E1112</f>
        <v>12</v>
      </c>
      <c r="E104" s="6">
        <f>AVERAGE('Raw Data - STAIS PANAS Modif.'!F1112:F1121)</f>
        <v>24</v>
      </c>
      <c r="F104" s="6">
        <f>AVERAGE('Raw Data - STAIS PANAS Modif.'!G1112:G1121)</f>
        <v>36</v>
      </c>
      <c r="G104" s="6" t="str">
        <f>IFERROR(AVERAGE('Raw Data - STAIS PANAS Modif.'!H1112:H1121), "")</f>
        <v/>
      </c>
      <c r="H104" s="6">
        <f>IFERROR(AVERAGE('Raw Data - STAIS PANAS Modif.'!I1112:I1121), "")</f>
        <v>36</v>
      </c>
      <c r="I104" s="6">
        <f t="shared" si="15"/>
        <v>8</v>
      </c>
      <c r="J104" s="5">
        <f>'Raw Data - STAIS PANAS Modif.'!J1112</f>
        <v>0.72</v>
      </c>
      <c r="K104" s="6">
        <f>'Raw Data - STAIS PANAS Modif.'!N1115+'Raw Data - STAIS PANAS Modif.'!P1115+'Raw Data - STAIS PANAS Modif.'!R1115+'Raw Data - STAIS PANAS Modif.'!V1115+'Raw Data - STAIS PANAS Modif.'!W1115+'Raw Data - STAIS PANAS Modif.'!Y1115+'Raw Data - STAIS PANAS Modif.'!AA1115+'Raw Data - STAIS PANAS Modif.'!AC1115+'Raw Data - STAIS PANAS Modif.'!AD1115+'Raw Data - STAIS PANAS Modif.'!AF1115-'Raw Data - STAIS PANAS Modif.'!O1115-'Raw Data - STAIS PANAS Modif.'!Q1115-'Raw Data - STAIS PANAS Modif.'!S1115-'Raw Data - STAIS PANAS Modif.'!T1115-'Raw Data - STAIS PANAS Modif.'!U1115-'Raw Data - STAIS PANAS Modif.'!X1115-'Raw Data - STAIS PANAS Modif.'!Z1115-'Raw Data - STAIS PANAS Modif.'!AB1115-'Raw Data - STAIS PANAS Modif.'!AE1115-'Raw Data - STAIS PANAS Modif.'!AG1115</f>
        <v>24</v>
      </c>
      <c r="L104" s="6">
        <f>'Raw Data - STAIS PANAS Modif.'!N1116+'Raw Data - STAIS PANAS Modif.'!P1116+'Raw Data - STAIS PANAS Modif.'!R1116+'Raw Data - STAIS PANAS Modif.'!V1116+'Raw Data - STAIS PANAS Modif.'!W1116+'Raw Data - STAIS PANAS Modif.'!Y1116+'Raw Data - STAIS PANAS Modif.'!AA1116+'Raw Data - STAIS PANAS Modif.'!AC1116+'Raw Data - STAIS PANAS Modif.'!AD1116+'Raw Data - STAIS PANAS Modif.'!AF1116-'Raw Data - STAIS PANAS Modif.'!O1116-'Raw Data - STAIS PANAS Modif.'!Q1116-'Raw Data - STAIS PANAS Modif.'!S1116-'Raw Data - STAIS PANAS Modif.'!T1116-'Raw Data - STAIS PANAS Modif.'!U1116-'Raw Data - STAIS PANAS Modif.'!X1116-'Raw Data - STAIS PANAS Modif.'!Z1116-'Raw Data - STAIS PANAS Modif.'!AB1116-'Raw Data - STAIS PANAS Modif.'!AE1116-'Raw Data - STAIS PANAS Modif.'!AG1116</f>
        <v>21</v>
      </c>
      <c r="M104" s="6">
        <f>SUM('Raw Data - STAIS PANAS Modif.'!AH1113:AQ1113)</f>
        <v>11</v>
      </c>
      <c r="N104" s="6">
        <f>SUM('Raw Data - STAIS PANAS Modif.'!AH1114:AQ1114)</f>
        <v>9</v>
      </c>
      <c r="O104" s="6">
        <f>AVERAGE('Raw Data - STAIS PANAS Modif.'!AR1112:BA1112)</f>
        <v>3.6</v>
      </c>
      <c r="P104" s="6">
        <f t="shared" si="16"/>
        <v>-3</v>
      </c>
      <c r="Q104" s="6">
        <f t="shared" si="17"/>
        <v>-2</v>
      </c>
      <c r="R104" s="6">
        <f t="shared" si="18"/>
        <v>-4</v>
      </c>
      <c r="S104" s="6">
        <f t="shared" si="19"/>
        <v>8</v>
      </c>
      <c r="T104" t="str">
        <f>VLOOKUP($A104,'Demographic Data'!$B:$U,11,0)</f>
        <v>English, Swahili</v>
      </c>
      <c r="U104">
        <f>VLOOKUP($A104,'Demographic Data'!$B:$U,12,0)</f>
        <v>31</v>
      </c>
      <c r="V104" t="str">
        <f>VLOOKUP($A104,'Demographic Data'!$B:$U,13,0)</f>
        <v>Male</v>
      </c>
      <c r="W104" t="str">
        <f>VLOOKUP($A104,'Demographic Data'!$B:$U,14,0)</f>
        <v>Black</v>
      </c>
      <c r="X104" t="str">
        <f>VLOOKUP($A104,'Demographic Data'!$B:$U,15,0)</f>
        <v>Kenya</v>
      </c>
      <c r="Y104" t="str">
        <f>VLOOKUP($A104,'Demographic Data'!$B:$U,16,0)</f>
        <v>United Kingdom</v>
      </c>
      <c r="Z104" t="str">
        <f>VLOOKUP($A104,'Demographic Data'!$B:$U,17,0)</f>
        <v>United Kingdom</v>
      </c>
    </row>
    <row r="105" spans="1:26" x14ac:dyDescent="0.2">
      <c r="A105" s="12" t="str">
        <f>'Raw Data - STAIS PANAS Modif.'!C1122</f>
        <v>673e52fc0c248822d47e03ed</v>
      </c>
      <c r="B105" s="5" t="str">
        <f>'Raw Data - STAIS PANAS Modif.'!D1122</f>
        <v>DG</v>
      </c>
      <c r="C105" s="5" t="str">
        <f>IF('Raw Data - STAIS PANAS Modif.'!F1032=12,"Low start",IF('Raw Data - STAIS PANAS Modif.'!F1032=33,"Low end","Low middle"))</f>
        <v>Low start</v>
      </c>
      <c r="D105" s="5">
        <f>'Raw Data - STAIS PANAS Modif.'!E1122</f>
        <v>6</v>
      </c>
      <c r="E105" s="6">
        <f>AVERAGE('Raw Data - STAIS PANAS Modif.'!F1122:F1131)</f>
        <v>24</v>
      </c>
      <c r="F105" s="6">
        <f>AVERAGE('Raw Data - STAIS PANAS Modif.'!G1122:G1131)</f>
        <v>36</v>
      </c>
      <c r="G105" s="6" t="str">
        <f>IFERROR(AVERAGE('Raw Data - STAIS PANAS Modif.'!H1122:H1131), "")</f>
        <v/>
      </c>
      <c r="H105" s="6">
        <f>IFERROR(AVERAGE('Raw Data - STAIS PANAS Modif.'!I1122:I1131), "")</f>
        <v>36</v>
      </c>
      <c r="I105" s="6">
        <f t="shared" si="15"/>
        <v>8</v>
      </c>
      <c r="J105" s="5">
        <f>'Raw Data - STAIS PANAS Modif.'!J1122</f>
        <v>0.72</v>
      </c>
      <c r="K105" s="6">
        <f>'Raw Data - STAIS PANAS Modif.'!N1125+'Raw Data - STAIS PANAS Modif.'!P1125+'Raw Data - STAIS PANAS Modif.'!R1125+'Raw Data - STAIS PANAS Modif.'!V1125+'Raw Data - STAIS PANAS Modif.'!W1125+'Raw Data - STAIS PANAS Modif.'!Y1125+'Raw Data - STAIS PANAS Modif.'!AA1125+'Raw Data - STAIS PANAS Modif.'!AC1125+'Raw Data - STAIS PANAS Modif.'!AD1125+'Raw Data - STAIS PANAS Modif.'!AF1125-'Raw Data - STAIS PANAS Modif.'!O1125-'Raw Data - STAIS PANAS Modif.'!Q1125-'Raw Data - STAIS PANAS Modif.'!S1125-'Raw Data - STAIS PANAS Modif.'!T1125-'Raw Data - STAIS PANAS Modif.'!U1125-'Raw Data - STAIS PANAS Modif.'!X1125-'Raw Data - STAIS PANAS Modif.'!Z1125-'Raw Data - STAIS PANAS Modif.'!AB1125-'Raw Data - STAIS PANAS Modif.'!AE1125-'Raw Data - STAIS PANAS Modif.'!AG1125</f>
        <v>28</v>
      </c>
      <c r="L105" s="6">
        <f>'Raw Data - STAIS PANAS Modif.'!N1126+'Raw Data - STAIS PANAS Modif.'!P1126+'Raw Data - STAIS PANAS Modif.'!R1126+'Raw Data - STAIS PANAS Modif.'!V1126+'Raw Data - STAIS PANAS Modif.'!W1126+'Raw Data - STAIS PANAS Modif.'!Y1126+'Raw Data - STAIS PANAS Modif.'!AA1126+'Raw Data - STAIS PANAS Modif.'!AC1126+'Raw Data - STAIS PANAS Modif.'!AD1126+'Raw Data - STAIS PANAS Modif.'!AF1126-'Raw Data - STAIS PANAS Modif.'!O1126-'Raw Data - STAIS PANAS Modif.'!Q1126-'Raw Data - STAIS PANAS Modif.'!S1126-'Raw Data - STAIS PANAS Modif.'!T1126-'Raw Data - STAIS PANAS Modif.'!U1126-'Raw Data - STAIS PANAS Modif.'!X1126-'Raw Data - STAIS PANAS Modif.'!Z1126-'Raw Data - STAIS PANAS Modif.'!AB1126-'Raw Data - STAIS PANAS Modif.'!AE1126-'Raw Data - STAIS PANAS Modif.'!AG1126</f>
        <v>31</v>
      </c>
      <c r="M105" s="6">
        <f>SUM('Raw Data - STAIS PANAS Modif.'!AH1123:AQ1123)</f>
        <v>4</v>
      </c>
      <c r="N105" s="6">
        <f>SUM('Raw Data - STAIS PANAS Modif.'!AH1124:AQ1124)</f>
        <v>5</v>
      </c>
      <c r="O105" s="6">
        <f>AVERAGE('Raw Data - STAIS PANAS Modif.'!AR1122:BA1122)</f>
        <v>4.0999999999999996</v>
      </c>
      <c r="P105" s="6">
        <f t="shared" si="16"/>
        <v>3</v>
      </c>
      <c r="Q105" s="6">
        <f t="shared" si="17"/>
        <v>1</v>
      </c>
      <c r="R105" s="6">
        <f t="shared" si="18"/>
        <v>2</v>
      </c>
      <c r="S105" s="6">
        <f t="shared" si="19"/>
        <v>8</v>
      </c>
      <c r="T105" t="str">
        <f>VLOOKUP($A105,'Demographic Data'!$B:$U,11,0)</f>
        <v>English</v>
      </c>
      <c r="U105">
        <f>VLOOKUP($A105,'Demographic Data'!$B:$U,12,0)</f>
        <v>23</v>
      </c>
      <c r="V105" t="str">
        <f>VLOOKUP($A105,'Demographic Data'!$B:$U,13,0)</f>
        <v>Male</v>
      </c>
      <c r="W105" t="str">
        <f>VLOOKUP($A105,'Demographic Data'!$B:$U,14,0)</f>
        <v>Black</v>
      </c>
      <c r="X105" t="str">
        <f>VLOOKUP($A105,'Demographic Data'!$B:$U,15,0)</f>
        <v>United Kingdom</v>
      </c>
      <c r="Y105" t="str">
        <f>VLOOKUP($A105,'Demographic Data'!$B:$U,16,0)</f>
        <v>United Kingdom</v>
      </c>
      <c r="Z105" t="str">
        <f>VLOOKUP($A105,'Demographic Data'!$B:$U,17,0)</f>
        <v>United Kingdom</v>
      </c>
    </row>
    <row r="106" spans="1:26" x14ac:dyDescent="0.2">
      <c r="A106" s="12" t="str">
        <f>'Raw Data - STAIS PANAS Modif.'!C1132</f>
        <v>6744d143eddffd17d345b192</v>
      </c>
      <c r="B106" s="5" t="str">
        <f>'Raw Data - STAIS PANAS Modif.'!D1132</f>
        <v>DG</v>
      </c>
      <c r="C106" s="5" t="str">
        <f>IF('Raw Data - STAIS PANAS Modif.'!F1042=12,"Low start",IF('Raw Data - STAIS PANAS Modif.'!F1042=33,"Low end","Low middle"))</f>
        <v>Low end</v>
      </c>
      <c r="D106" s="5">
        <f>'Raw Data - STAIS PANAS Modif.'!E1132</f>
        <v>6</v>
      </c>
      <c r="E106" s="6">
        <f>AVERAGE('Raw Data - STAIS PANAS Modif.'!F1132:F1141)</f>
        <v>24</v>
      </c>
      <c r="F106" s="6">
        <f>AVERAGE('Raw Data - STAIS PANAS Modif.'!G1132:G1141)</f>
        <v>36</v>
      </c>
      <c r="G106" s="6" t="str">
        <f>IFERROR(AVERAGE('Raw Data - STAIS PANAS Modif.'!H1132:H1141), "")</f>
        <v/>
      </c>
      <c r="H106" s="6">
        <f>IFERROR(AVERAGE('Raw Data - STAIS PANAS Modif.'!I1132:I1141), "")</f>
        <v>36</v>
      </c>
      <c r="I106" s="6">
        <f t="shared" si="15"/>
        <v>8</v>
      </c>
      <c r="J106" s="5">
        <f>'Raw Data - STAIS PANAS Modif.'!J1132</f>
        <v>0.72</v>
      </c>
      <c r="K106" s="6">
        <f>'Raw Data - STAIS PANAS Modif.'!N1135+'Raw Data - STAIS PANAS Modif.'!P1135+'Raw Data - STAIS PANAS Modif.'!R1135+'Raw Data - STAIS PANAS Modif.'!V1135+'Raw Data - STAIS PANAS Modif.'!W1135+'Raw Data - STAIS PANAS Modif.'!Y1135+'Raw Data - STAIS PANAS Modif.'!AA1135+'Raw Data - STAIS PANAS Modif.'!AC1135+'Raw Data - STAIS PANAS Modif.'!AD1135+'Raw Data - STAIS PANAS Modif.'!AF1135-'Raw Data - STAIS PANAS Modif.'!O1135-'Raw Data - STAIS PANAS Modif.'!Q1135-'Raw Data - STAIS PANAS Modif.'!S1135-'Raw Data - STAIS PANAS Modif.'!T1135-'Raw Data - STAIS PANAS Modif.'!U1135-'Raw Data - STAIS PANAS Modif.'!X1135-'Raw Data - STAIS PANAS Modif.'!Z1135-'Raw Data - STAIS PANAS Modif.'!AB1135-'Raw Data - STAIS PANAS Modif.'!AE1135-'Raw Data - STAIS PANAS Modif.'!AG1135</f>
        <v>15</v>
      </c>
      <c r="L106" s="6">
        <f>'Raw Data - STAIS PANAS Modif.'!N1136+'Raw Data - STAIS PANAS Modif.'!P1136+'Raw Data - STAIS PANAS Modif.'!R1136+'Raw Data - STAIS PANAS Modif.'!V1136+'Raw Data - STAIS PANAS Modif.'!W1136+'Raw Data - STAIS PANAS Modif.'!Y1136+'Raw Data - STAIS PANAS Modif.'!AA1136+'Raw Data - STAIS PANAS Modif.'!AC1136+'Raw Data - STAIS PANAS Modif.'!AD1136+'Raw Data - STAIS PANAS Modif.'!AF1136-'Raw Data - STAIS PANAS Modif.'!O1136-'Raw Data - STAIS PANAS Modif.'!Q1136-'Raw Data - STAIS PANAS Modif.'!S1136-'Raw Data - STAIS PANAS Modif.'!T1136-'Raw Data - STAIS PANAS Modif.'!U1136-'Raw Data - STAIS PANAS Modif.'!X1136-'Raw Data - STAIS PANAS Modif.'!Z1136-'Raw Data - STAIS PANAS Modif.'!AB1136-'Raw Data - STAIS PANAS Modif.'!AE1136-'Raw Data - STAIS PANAS Modif.'!AG1136</f>
        <v>13</v>
      </c>
      <c r="M106" s="6">
        <f>SUM('Raw Data - STAIS PANAS Modif.'!AH1133:AQ1133)</f>
        <v>12</v>
      </c>
      <c r="N106" s="6">
        <f>SUM('Raw Data - STAIS PANAS Modif.'!AH1134:AQ1134)</f>
        <v>9</v>
      </c>
      <c r="O106" s="6">
        <f>AVERAGE('Raw Data - STAIS PANAS Modif.'!AR1132:BA1132)</f>
        <v>3.1</v>
      </c>
      <c r="P106" s="6">
        <f t="shared" si="16"/>
        <v>-2</v>
      </c>
      <c r="Q106" s="6">
        <f t="shared" si="17"/>
        <v>-3</v>
      </c>
      <c r="R106" s="6">
        <f t="shared" si="18"/>
        <v>2</v>
      </c>
      <c r="S106" s="6">
        <f t="shared" si="19"/>
        <v>8</v>
      </c>
      <c r="T106" t="str">
        <f>VLOOKUP($A106,'Demographic Data'!$B:$U,11,0)</f>
        <v>English</v>
      </c>
      <c r="U106">
        <f>VLOOKUP($A106,'Demographic Data'!$B:$U,12,0)</f>
        <v>25</v>
      </c>
      <c r="V106" t="str">
        <f>VLOOKUP($A106,'Demographic Data'!$B:$U,13,0)</f>
        <v>Male</v>
      </c>
      <c r="W106" t="str">
        <f>VLOOKUP($A106,'Demographic Data'!$B:$U,14,0)</f>
        <v>White</v>
      </c>
      <c r="X106" t="str">
        <f>VLOOKUP($A106,'Demographic Data'!$B:$U,15,0)</f>
        <v>United Kingdom</v>
      </c>
      <c r="Y106" t="str">
        <f>VLOOKUP($A106,'Demographic Data'!$B:$U,16,0)</f>
        <v>United Kingdom</v>
      </c>
      <c r="Z106" t="str">
        <f>VLOOKUP($A106,'Demographic Data'!$B:$U,17,0)</f>
        <v>United Kingdom</v>
      </c>
    </row>
    <row r="107" spans="1:26" x14ac:dyDescent="0.2">
      <c r="A107" s="12" t="str">
        <f>'Raw Data - STAIS PANAS Modif.'!C1142</f>
        <v>675e06422af6e9cb4bcbd459</v>
      </c>
      <c r="B107" s="5" t="str">
        <f>'Raw Data - STAIS PANAS Modif.'!D1142</f>
        <v>DG</v>
      </c>
      <c r="C107" s="5" t="str">
        <f>IF('Raw Data - STAIS PANAS Modif.'!F1052=12,"Low start",IF('Raw Data - STAIS PANAS Modif.'!F1052=33,"Low end","Low middle"))</f>
        <v>Low middle</v>
      </c>
      <c r="D107" s="5">
        <f>'Raw Data - STAIS PANAS Modif.'!E1142</f>
        <v>4</v>
      </c>
      <c r="E107" s="6">
        <f>AVERAGE('Raw Data - STAIS PANAS Modif.'!F1142:F1151)</f>
        <v>24</v>
      </c>
      <c r="F107" s="6">
        <f>AVERAGE('Raw Data - STAIS PANAS Modif.'!G1142:G1151)</f>
        <v>36</v>
      </c>
      <c r="G107" s="6" t="str">
        <f>IFERROR(AVERAGE('Raw Data - STAIS PANAS Modif.'!H1142:H1151), "")</f>
        <v/>
      </c>
      <c r="H107" s="6">
        <f>IFERROR(AVERAGE('Raw Data - STAIS PANAS Modif.'!I1142:I1151), "")</f>
        <v>36</v>
      </c>
      <c r="I107" s="6">
        <f t="shared" si="15"/>
        <v>8</v>
      </c>
      <c r="J107" s="5">
        <f>'Raw Data - STAIS PANAS Modif.'!J1142</f>
        <v>0.72</v>
      </c>
      <c r="K107" s="6">
        <f>'Raw Data - STAIS PANAS Modif.'!N1145+'Raw Data - STAIS PANAS Modif.'!P1145+'Raw Data - STAIS PANAS Modif.'!R1145+'Raw Data - STAIS PANAS Modif.'!V1145+'Raw Data - STAIS PANAS Modif.'!W1145+'Raw Data - STAIS PANAS Modif.'!Y1145+'Raw Data - STAIS PANAS Modif.'!AA1145+'Raw Data - STAIS PANAS Modif.'!AC1145+'Raw Data - STAIS PANAS Modif.'!AD1145+'Raw Data - STAIS PANAS Modif.'!AF1145-'Raw Data - STAIS PANAS Modif.'!O1145-'Raw Data - STAIS PANAS Modif.'!Q1145-'Raw Data - STAIS PANAS Modif.'!S1145-'Raw Data - STAIS PANAS Modif.'!T1145-'Raw Data - STAIS PANAS Modif.'!U1145-'Raw Data - STAIS PANAS Modif.'!X1145-'Raw Data - STAIS PANAS Modif.'!Z1145-'Raw Data - STAIS PANAS Modif.'!AB1145-'Raw Data - STAIS PANAS Modif.'!AE1145-'Raw Data - STAIS PANAS Modif.'!AG1145</f>
        <v>21</v>
      </c>
      <c r="L107" s="6">
        <f>'Raw Data - STAIS PANAS Modif.'!N1146+'Raw Data - STAIS PANAS Modif.'!P1146+'Raw Data - STAIS PANAS Modif.'!R1146+'Raw Data - STAIS PANAS Modif.'!V1146+'Raw Data - STAIS PANAS Modif.'!W1146+'Raw Data - STAIS PANAS Modif.'!Y1146+'Raw Data - STAIS PANAS Modif.'!AA1146+'Raw Data - STAIS PANAS Modif.'!AC1146+'Raw Data - STAIS PANAS Modif.'!AD1146+'Raw Data - STAIS PANAS Modif.'!AF1146-'Raw Data - STAIS PANAS Modif.'!O1146-'Raw Data - STAIS PANAS Modif.'!Q1146-'Raw Data - STAIS PANAS Modif.'!S1146-'Raw Data - STAIS PANAS Modif.'!T1146-'Raw Data - STAIS PANAS Modif.'!U1146-'Raw Data - STAIS PANAS Modif.'!X1146-'Raw Data - STAIS PANAS Modif.'!Z1146-'Raw Data - STAIS PANAS Modif.'!AB1146-'Raw Data - STAIS PANAS Modif.'!AE1146-'Raw Data - STAIS PANAS Modif.'!AG1146</f>
        <v>30</v>
      </c>
      <c r="M107" s="6">
        <f>SUM('Raw Data - STAIS PANAS Modif.'!AH1143:AQ1143)</f>
        <v>7</v>
      </c>
      <c r="N107" s="6">
        <f>SUM('Raw Data - STAIS PANAS Modif.'!AH1144:AQ1144)</f>
        <v>4</v>
      </c>
      <c r="O107" s="6">
        <f>AVERAGE('Raw Data - STAIS PANAS Modif.'!AR1142:BA1142)</f>
        <v>3.4</v>
      </c>
      <c r="P107" s="6">
        <f t="shared" si="16"/>
        <v>9</v>
      </c>
      <c r="Q107" s="6">
        <f t="shared" si="17"/>
        <v>-3</v>
      </c>
      <c r="R107" s="6">
        <f t="shared" si="18"/>
        <v>4</v>
      </c>
      <c r="S107" s="6">
        <f t="shared" si="19"/>
        <v>8</v>
      </c>
      <c r="T107" t="str">
        <f>VLOOKUP($A107,'Demographic Data'!$B:$U,11,0)</f>
        <v>English</v>
      </c>
      <c r="U107">
        <f>VLOOKUP($A107,'Demographic Data'!$B:$U,12,0)</f>
        <v>35</v>
      </c>
      <c r="V107" t="str">
        <f>VLOOKUP($A107,'Demographic Data'!$B:$U,13,0)</f>
        <v>Male</v>
      </c>
      <c r="W107" t="str">
        <f>VLOOKUP($A107,'Demographic Data'!$B:$U,14,0)</f>
        <v>White</v>
      </c>
      <c r="X107" t="str">
        <f>VLOOKUP($A107,'Demographic Data'!$B:$U,15,0)</f>
        <v>United Kingdom</v>
      </c>
      <c r="Y107" t="str">
        <f>VLOOKUP($A107,'Demographic Data'!$B:$U,16,0)</f>
        <v>United Kingdom</v>
      </c>
      <c r="Z107" t="str">
        <f>VLOOKUP($A107,'Demographic Data'!$B:$U,17,0)</f>
        <v>United Kingdom</v>
      </c>
    </row>
    <row r="108" spans="1:26" x14ac:dyDescent="0.2">
      <c r="A108" s="12" t="str">
        <f>'Raw Data - STAIS PANAS Modif.'!C1152</f>
        <v>676052f6702a204d95fdf6e3</v>
      </c>
      <c r="B108" s="5" t="str">
        <f>'Raw Data - STAIS PANAS Modif.'!D1152</f>
        <v>TG</v>
      </c>
      <c r="C108" s="5" t="str">
        <f>IF('Raw Data - STAIS PANAS Modif.'!F1062=12,"Low start",IF('Raw Data - STAIS PANAS Modif.'!F1062=33,"Low end","Low middle"))</f>
        <v>Low start</v>
      </c>
      <c r="D108" s="5">
        <f>'Raw Data - STAIS PANAS Modif.'!E1152</f>
        <v>6</v>
      </c>
      <c r="E108" s="6">
        <f>AVERAGE('Raw Data - STAIS PANAS Modif.'!F1152:F1161)</f>
        <v>24</v>
      </c>
      <c r="F108" s="6">
        <f>AVERAGE('Raw Data - STAIS PANAS Modif.'!G1152:G1161)</f>
        <v>36</v>
      </c>
      <c r="G108" s="6">
        <f>IFERROR(AVERAGE('Raw Data - STAIS PANAS Modif.'!H1152:H1161), "")</f>
        <v>6.8</v>
      </c>
      <c r="H108" s="6">
        <f>IFERROR(AVERAGE('Raw Data - STAIS PANAS Modif.'!I1152:I1161), "")</f>
        <v>29.2</v>
      </c>
      <c r="I108" s="6">
        <f t="shared" si="15"/>
        <v>8</v>
      </c>
      <c r="J108" s="5">
        <f>'Raw Data - STAIS PANAS Modif.'!J1152</f>
        <v>0.57999999999999996</v>
      </c>
      <c r="K108" s="6">
        <f>'Raw Data - STAIS PANAS Modif.'!N1155+'Raw Data - STAIS PANAS Modif.'!P1155+'Raw Data - STAIS PANAS Modif.'!R1155+'Raw Data - STAIS PANAS Modif.'!V1155+'Raw Data - STAIS PANAS Modif.'!W1155+'Raw Data - STAIS PANAS Modif.'!Y1155+'Raw Data - STAIS PANAS Modif.'!AA1155+'Raw Data - STAIS PANAS Modif.'!AC1155+'Raw Data - STAIS PANAS Modif.'!AD1155+'Raw Data - STAIS PANAS Modif.'!AF1155-'Raw Data - STAIS PANAS Modif.'!O1155-'Raw Data - STAIS PANAS Modif.'!Q1155-'Raw Data - STAIS PANAS Modif.'!S1155-'Raw Data - STAIS PANAS Modif.'!T1155-'Raw Data - STAIS PANAS Modif.'!U1155-'Raw Data - STAIS PANAS Modif.'!X1155-'Raw Data - STAIS PANAS Modif.'!Z1155-'Raw Data - STAIS PANAS Modif.'!AB1155-'Raw Data - STAIS PANAS Modif.'!AE1155-'Raw Data - STAIS PANAS Modif.'!AG1155</f>
        <v>7</v>
      </c>
      <c r="L108" s="6">
        <f>'Raw Data - STAIS PANAS Modif.'!N1156+'Raw Data - STAIS PANAS Modif.'!P1156+'Raw Data - STAIS PANAS Modif.'!R1156+'Raw Data - STAIS PANAS Modif.'!V1156+'Raw Data - STAIS PANAS Modif.'!W1156+'Raw Data - STAIS PANAS Modif.'!Y1156+'Raw Data - STAIS PANAS Modif.'!AA1156+'Raw Data - STAIS PANAS Modif.'!AC1156+'Raw Data - STAIS PANAS Modif.'!AD1156+'Raw Data - STAIS PANAS Modif.'!AF1156-'Raw Data - STAIS PANAS Modif.'!O1156-'Raw Data - STAIS PANAS Modif.'!Q1156-'Raw Data - STAIS PANAS Modif.'!S1156-'Raw Data - STAIS PANAS Modif.'!T1156-'Raw Data - STAIS PANAS Modif.'!U1156-'Raw Data - STAIS PANAS Modif.'!X1156-'Raw Data - STAIS PANAS Modif.'!Z1156-'Raw Data - STAIS PANAS Modif.'!AB1156-'Raw Data - STAIS PANAS Modif.'!AE1156-'Raw Data - STAIS PANAS Modif.'!AG1156</f>
        <v>1</v>
      </c>
      <c r="M108" s="6">
        <f>SUM('Raw Data - STAIS PANAS Modif.'!AH1153:AQ1153)</f>
        <v>8</v>
      </c>
      <c r="N108" s="6">
        <f>SUM('Raw Data - STAIS PANAS Modif.'!AH1154:AQ1154)</f>
        <v>9</v>
      </c>
      <c r="O108" s="6">
        <f>AVERAGE('Raw Data - STAIS PANAS Modif.'!AR1152:BA1152)</f>
        <v>4</v>
      </c>
      <c r="P108" s="6">
        <f t="shared" si="16"/>
        <v>-6</v>
      </c>
      <c r="Q108" s="6">
        <f t="shared" si="17"/>
        <v>1</v>
      </c>
      <c r="R108" s="6">
        <f t="shared" si="18"/>
        <v>2</v>
      </c>
      <c r="S108" s="6">
        <f t="shared" si="19"/>
        <v>8</v>
      </c>
      <c r="T108" t="str">
        <f>VLOOKUP($A108,'Demographic Data'!$B:$U,11,0)</f>
        <v>English</v>
      </c>
      <c r="U108">
        <f>VLOOKUP($A108,'Demographic Data'!$B:$U,12,0)</f>
        <v>25</v>
      </c>
      <c r="V108" t="str">
        <f>VLOOKUP($A108,'Demographic Data'!$B:$U,13,0)</f>
        <v>Female</v>
      </c>
      <c r="W108" t="str">
        <f>VLOOKUP($A108,'Demographic Data'!$B:$U,14,0)</f>
        <v>Mixed</v>
      </c>
      <c r="X108" t="str">
        <f>VLOOKUP($A108,'Demographic Data'!$B:$U,15,0)</f>
        <v>United Kingdom</v>
      </c>
      <c r="Y108" t="str">
        <f>VLOOKUP($A108,'Demographic Data'!$B:$U,16,0)</f>
        <v>United Kingdom</v>
      </c>
      <c r="Z108" t="str">
        <f>VLOOKUP($A108,'Demographic Data'!$B:$U,17,0)</f>
        <v>United Kingdom</v>
      </c>
    </row>
    <row r="109" spans="1:26" x14ac:dyDescent="0.2">
      <c r="A109" s="12" t="str">
        <f>'Raw Data - STAIS PANAS Modif.'!C1162</f>
        <v>67605442822476117cc57dcc</v>
      </c>
      <c r="B109" s="5" t="str">
        <f>'Raw Data - STAIS PANAS Modif.'!D1162</f>
        <v>DG</v>
      </c>
      <c r="C109" s="5" t="str">
        <f>IF('Raw Data - STAIS PANAS Modif.'!F1072=12,"Low start",IF('Raw Data - STAIS PANAS Modif.'!F1072=33,"Low end","Low middle"))</f>
        <v>Low middle</v>
      </c>
      <c r="D109" s="5">
        <f>'Raw Data - STAIS PANAS Modif.'!E1162</f>
        <v>6</v>
      </c>
      <c r="E109" s="6">
        <f>AVERAGE('Raw Data - STAIS PANAS Modif.'!F1162:F1171)</f>
        <v>24</v>
      </c>
      <c r="F109" s="6">
        <f>AVERAGE('Raw Data - STAIS PANAS Modif.'!G1162:G1171)</f>
        <v>36</v>
      </c>
      <c r="G109" s="6" t="str">
        <f>IFERROR(AVERAGE('Raw Data - STAIS PANAS Modif.'!H1162:H1171), "")</f>
        <v/>
      </c>
      <c r="H109" s="6">
        <f>IFERROR(AVERAGE('Raw Data - STAIS PANAS Modif.'!I1162:I1171), "")</f>
        <v>36</v>
      </c>
      <c r="I109" s="6">
        <f t="shared" si="15"/>
        <v>8</v>
      </c>
      <c r="J109" s="5">
        <f>'Raw Data - STAIS PANAS Modif.'!J1162</f>
        <v>0.72</v>
      </c>
      <c r="K109" s="6">
        <f>'Raw Data - STAIS PANAS Modif.'!N1165+'Raw Data - STAIS PANAS Modif.'!P1165+'Raw Data - STAIS PANAS Modif.'!R1165+'Raw Data - STAIS PANAS Modif.'!V1165+'Raw Data - STAIS PANAS Modif.'!W1165+'Raw Data - STAIS PANAS Modif.'!Y1165+'Raw Data - STAIS PANAS Modif.'!AA1165+'Raw Data - STAIS PANAS Modif.'!AC1165+'Raw Data - STAIS PANAS Modif.'!AD1165+'Raw Data - STAIS PANAS Modif.'!AF1165-'Raw Data - STAIS PANAS Modif.'!O1165-'Raw Data - STAIS PANAS Modif.'!Q1165-'Raw Data - STAIS PANAS Modif.'!S1165-'Raw Data - STAIS PANAS Modif.'!T1165-'Raw Data - STAIS PANAS Modif.'!U1165-'Raw Data - STAIS PANAS Modif.'!X1165-'Raw Data - STAIS PANAS Modif.'!Z1165-'Raw Data - STAIS PANAS Modif.'!AB1165-'Raw Data - STAIS PANAS Modif.'!AE1165-'Raw Data - STAIS PANAS Modif.'!AG1165</f>
        <v>9</v>
      </c>
      <c r="L109" s="6">
        <f>'Raw Data - STAIS PANAS Modif.'!N1166+'Raw Data - STAIS PANAS Modif.'!P1166+'Raw Data - STAIS PANAS Modif.'!R1166+'Raw Data - STAIS PANAS Modif.'!V1166+'Raw Data - STAIS PANAS Modif.'!W1166+'Raw Data - STAIS PANAS Modif.'!Y1166+'Raw Data - STAIS PANAS Modif.'!AA1166+'Raw Data - STAIS PANAS Modif.'!AC1166+'Raw Data - STAIS PANAS Modif.'!AD1166+'Raw Data - STAIS PANAS Modif.'!AF1166-'Raw Data - STAIS PANAS Modif.'!O1166-'Raw Data - STAIS PANAS Modif.'!Q1166-'Raw Data - STAIS PANAS Modif.'!S1166-'Raw Data - STAIS PANAS Modif.'!T1166-'Raw Data - STAIS PANAS Modif.'!U1166-'Raw Data - STAIS PANAS Modif.'!X1166-'Raw Data - STAIS PANAS Modif.'!Z1166-'Raw Data - STAIS PANAS Modif.'!AB1166-'Raw Data - STAIS PANAS Modif.'!AE1166-'Raw Data - STAIS PANAS Modif.'!AG1166</f>
        <v>9</v>
      </c>
      <c r="M109" s="6">
        <f>SUM('Raw Data - STAIS PANAS Modif.'!AH1163:AQ1163)</f>
        <v>8</v>
      </c>
      <c r="N109" s="6">
        <f>SUM('Raw Data - STAIS PANAS Modif.'!AH1164:AQ1164)</f>
        <v>10</v>
      </c>
      <c r="O109" s="6">
        <f>AVERAGE('Raw Data - STAIS PANAS Modif.'!AR1162:BA1162)</f>
        <v>1.6</v>
      </c>
      <c r="P109" s="6">
        <f t="shared" si="16"/>
        <v>0</v>
      </c>
      <c r="Q109" s="6">
        <f t="shared" si="17"/>
        <v>2</v>
      </c>
      <c r="R109" s="6">
        <f t="shared" si="18"/>
        <v>2</v>
      </c>
      <c r="S109" s="6">
        <f t="shared" si="19"/>
        <v>8</v>
      </c>
      <c r="T109" t="str">
        <f>VLOOKUP($A109,'Demographic Data'!$B:$U,11,0)</f>
        <v>English, Spanish</v>
      </c>
      <c r="U109">
        <f>VLOOKUP($A109,'Demographic Data'!$B:$U,12,0)</f>
        <v>21</v>
      </c>
      <c r="V109" t="str">
        <f>VLOOKUP($A109,'Demographic Data'!$B:$U,13,0)</f>
        <v>Female</v>
      </c>
      <c r="W109" t="str">
        <f>VLOOKUP($A109,'Demographic Data'!$B:$U,14,0)</f>
        <v>White</v>
      </c>
      <c r="X109" t="str">
        <f>VLOOKUP($A109,'Demographic Data'!$B:$U,15,0)</f>
        <v>United Kingdom</v>
      </c>
      <c r="Y109" t="str">
        <f>VLOOKUP($A109,'Demographic Data'!$B:$U,16,0)</f>
        <v>United Kingdom</v>
      </c>
      <c r="Z109" t="str">
        <f>VLOOKUP($A109,'Demographic Data'!$B:$U,17,0)</f>
        <v>United Kingdom</v>
      </c>
    </row>
    <row r="110" spans="1:26" x14ac:dyDescent="0.2">
      <c r="A110" s="12" t="str">
        <f>'Raw Data - STAIS PANAS Modif.'!C1172</f>
        <v>676056c4ad585b4aeebf6154</v>
      </c>
      <c r="B110" s="5" t="str">
        <f>'Raw Data - STAIS PANAS Modif.'!D1172</f>
        <v>TG</v>
      </c>
      <c r="C110" s="5" t="str">
        <f>IF('Raw Data - STAIS PANAS Modif.'!F1082=12,"Low start",IF('Raw Data - STAIS PANAS Modif.'!F1082=33,"Low end","Low middle"))</f>
        <v>Low middle</v>
      </c>
      <c r="D110" s="5">
        <f>'Raw Data - STAIS PANAS Modif.'!E1172</f>
        <v>8</v>
      </c>
      <c r="E110" s="6">
        <f>AVERAGE('Raw Data - STAIS PANAS Modif.'!F1172:F1181)</f>
        <v>24</v>
      </c>
      <c r="F110" s="6">
        <f>AVERAGE('Raw Data - STAIS PANAS Modif.'!G1172:G1181)</f>
        <v>36</v>
      </c>
      <c r="G110" s="6">
        <f>IFERROR(AVERAGE('Raw Data - STAIS PANAS Modif.'!H1172:H1181), "")</f>
        <v>15.7</v>
      </c>
      <c r="H110" s="6">
        <f>IFERROR(AVERAGE('Raw Data - STAIS PANAS Modif.'!I1172:I1181), "")</f>
        <v>20.3</v>
      </c>
      <c r="I110" s="6">
        <f t="shared" si="15"/>
        <v>8</v>
      </c>
      <c r="J110" s="5">
        <f>'Raw Data - STAIS PANAS Modif.'!J1172</f>
        <v>0.41</v>
      </c>
      <c r="K110" s="6">
        <f>'Raw Data - STAIS PANAS Modif.'!N1175+'Raw Data - STAIS PANAS Modif.'!P1175+'Raw Data - STAIS PANAS Modif.'!R1175+'Raw Data - STAIS PANAS Modif.'!V1175+'Raw Data - STAIS PANAS Modif.'!W1175+'Raw Data - STAIS PANAS Modif.'!Y1175+'Raw Data - STAIS PANAS Modif.'!AA1175+'Raw Data - STAIS PANAS Modif.'!AC1175+'Raw Data - STAIS PANAS Modif.'!AD1175+'Raw Data - STAIS PANAS Modif.'!AF1175-'Raw Data - STAIS PANAS Modif.'!O1175-'Raw Data - STAIS PANAS Modif.'!Q1175-'Raw Data - STAIS PANAS Modif.'!S1175-'Raw Data - STAIS PANAS Modif.'!T1175-'Raw Data - STAIS PANAS Modif.'!U1175-'Raw Data - STAIS PANAS Modif.'!X1175-'Raw Data - STAIS PANAS Modif.'!Z1175-'Raw Data - STAIS PANAS Modif.'!AB1175-'Raw Data - STAIS PANAS Modif.'!AE1175-'Raw Data - STAIS PANAS Modif.'!AG1175</f>
        <v>2</v>
      </c>
      <c r="L110" s="6">
        <f>'Raw Data - STAIS PANAS Modif.'!N1176+'Raw Data - STAIS PANAS Modif.'!P1176+'Raw Data - STAIS PANAS Modif.'!R1176+'Raw Data - STAIS PANAS Modif.'!V1176+'Raw Data - STAIS PANAS Modif.'!W1176+'Raw Data - STAIS PANAS Modif.'!Y1176+'Raw Data - STAIS PANAS Modif.'!AA1176+'Raw Data - STAIS PANAS Modif.'!AC1176+'Raw Data - STAIS PANAS Modif.'!AD1176+'Raw Data - STAIS PANAS Modif.'!AF1176-'Raw Data - STAIS PANAS Modif.'!O1176-'Raw Data - STAIS PANAS Modif.'!Q1176-'Raw Data - STAIS PANAS Modif.'!S1176-'Raw Data - STAIS PANAS Modif.'!T1176-'Raw Data - STAIS PANAS Modif.'!U1176-'Raw Data - STAIS PANAS Modif.'!X1176-'Raw Data - STAIS PANAS Modif.'!Z1176-'Raw Data - STAIS PANAS Modif.'!AB1176-'Raw Data - STAIS PANAS Modif.'!AE1176-'Raw Data - STAIS PANAS Modif.'!AG1176</f>
        <v>-3</v>
      </c>
      <c r="M110" s="6">
        <f>SUM('Raw Data - STAIS PANAS Modif.'!AH1173:AQ1173)</f>
        <v>14</v>
      </c>
      <c r="N110" s="6">
        <f>SUM('Raw Data - STAIS PANAS Modif.'!AH1174:AQ1174)</f>
        <v>13</v>
      </c>
      <c r="O110" s="6">
        <f>AVERAGE('Raw Data - STAIS PANAS Modif.'!AR1172:BA1172)</f>
        <v>1.6</v>
      </c>
      <c r="P110" s="6">
        <f t="shared" si="16"/>
        <v>-5</v>
      </c>
      <c r="Q110" s="6">
        <f t="shared" si="17"/>
        <v>-1</v>
      </c>
      <c r="R110" s="6">
        <f t="shared" si="18"/>
        <v>0</v>
      </c>
      <c r="S110" s="6">
        <f t="shared" si="19"/>
        <v>8</v>
      </c>
      <c r="T110" t="str">
        <f>VLOOKUP($A110,'Demographic Data'!$B:$U,11,0)</f>
        <v>English</v>
      </c>
      <c r="U110">
        <f>VLOOKUP($A110,'Demographic Data'!$B:$U,12,0)</f>
        <v>20</v>
      </c>
      <c r="V110" t="str">
        <f>VLOOKUP($A110,'Demographic Data'!$B:$U,13,0)</f>
        <v>Female</v>
      </c>
      <c r="W110" t="str">
        <f>VLOOKUP($A110,'Demographic Data'!$B:$U,14,0)</f>
        <v>White</v>
      </c>
      <c r="X110" t="str">
        <f>VLOOKUP($A110,'Demographic Data'!$B:$U,15,0)</f>
        <v>United Kingdom</v>
      </c>
      <c r="Y110" t="str">
        <f>VLOOKUP($A110,'Demographic Data'!$B:$U,16,0)</f>
        <v>United Kingdom</v>
      </c>
      <c r="Z110" t="str">
        <f>VLOOKUP($A110,'Demographic Data'!$B:$U,17,0)</f>
        <v>United Kingdom</v>
      </c>
    </row>
    <row r="111" spans="1:26" x14ac:dyDescent="0.2">
      <c r="A111" s="12" t="str">
        <f>'Raw Data - STAIS PANAS Modif.'!C1182</f>
        <v>67605951e1f4b47505d35e98</v>
      </c>
      <c r="B111" s="5" t="str">
        <f>'Raw Data - STAIS PANAS Modif.'!D1182</f>
        <v>TG</v>
      </c>
      <c r="C111" s="5" t="str">
        <f>IF('Raw Data - STAIS PANAS Modif.'!F1092=12,"Low start",IF('Raw Data - STAIS PANAS Modif.'!F1092=33,"Low end","Low middle"))</f>
        <v>Low start</v>
      </c>
      <c r="D111" s="5">
        <f>'Raw Data - STAIS PANAS Modif.'!E1182</f>
        <v>6</v>
      </c>
      <c r="E111" s="6">
        <f>AVERAGE('Raw Data - STAIS PANAS Modif.'!F1182:F1191)</f>
        <v>24</v>
      </c>
      <c r="F111" s="6">
        <f>AVERAGE('Raw Data - STAIS PANAS Modif.'!G1182:G1191)</f>
        <v>36</v>
      </c>
      <c r="G111" s="6">
        <f>IFERROR(AVERAGE('Raw Data - STAIS PANAS Modif.'!H1182:H1191), "")</f>
        <v>7.2</v>
      </c>
      <c r="H111" s="6">
        <f>IFERROR(AVERAGE('Raw Data - STAIS PANAS Modif.'!I1182:I1191), "")</f>
        <v>28.8</v>
      </c>
      <c r="I111" s="6">
        <f t="shared" si="15"/>
        <v>8</v>
      </c>
      <c r="J111" s="5">
        <f>'Raw Data - STAIS PANAS Modif.'!J1182</f>
        <v>0.57999999999999996</v>
      </c>
      <c r="K111" s="6">
        <f>'Raw Data - STAIS PANAS Modif.'!N1185+'Raw Data - STAIS PANAS Modif.'!P1185+'Raw Data - STAIS PANAS Modif.'!R1185+'Raw Data - STAIS PANAS Modif.'!V1185+'Raw Data - STAIS PANAS Modif.'!W1185+'Raw Data - STAIS PANAS Modif.'!Y1185+'Raw Data - STAIS PANAS Modif.'!AA1185+'Raw Data - STAIS PANAS Modif.'!AC1185+'Raw Data - STAIS PANAS Modif.'!AD1185+'Raw Data - STAIS PANAS Modif.'!AF1185-'Raw Data - STAIS PANAS Modif.'!O1185-'Raw Data - STAIS PANAS Modif.'!Q1185-'Raw Data - STAIS PANAS Modif.'!S1185-'Raw Data - STAIS PANAS Modif.'!T1185-'Raw Data - STAIS PANAS Modif.'!U1185-'Raw Data - STAIS PANAS Modif.'!X1185-'Raw Data - STAIS PANAS Modif.'!Z1185-'Raw Data - STAIS PANAS Modif.'!AB1185-'Raw Data - STAIS PANAS Modif.'!AE1185-'Raw Data - STAIS PANAS Modif.'!AG1185</f>
        <v>13</v>
      </c>
      <c r="L111" s="6">
        <f>'Raw Data - STAIS PANAS Modif.'!N1186+'Raw Data - STAIS PANAS Modif.'!P1186+'Raw Data - STAIS PANAS Modif.'!R1186+'Raw Data - STAIS PANAS Modif.'!V1186+'Raw Data - STAIS PANAS Modif.'!W1186+'Raw Data - STAIS PANAS Modif.'!Y1186+'Raw Data - STAIS PANAS Modif.'!AA1186+'Raw Data - STAIS PANAS Modif.'!AC1186+'Raw Data - STAIS PANAS Modif.'!AD1186+'Raw Data - STAIS PANAS Modif.'!AF1186-'Raw Data - STAIS PANAS Modif.'!O1186-'Raw Data - STAIS PANAS Modif.'!Q1186-'Raw Data - STAIS PANAS Modif.'!S1186-'Raw Data - STAIS PANAS Modif.'!T1186-'Raw Data - STAIS PANAS Modif.'!U1186-'Raw Data - STAIS PANAS Modif.'!X1186-'Raw Data - STAIS PANAS Modif.'!Z1186-'Raw Data - STAIS PANAS Modif.'!AB1186-'Raw Data - STAIS PANAS Modif.'!AE1186-'Raw Data - STAIS PANAS Modif.'!AG1186</f>
        <v>12</v>
      </c>
      <c r="M111" s="6">
        <f>SUM('Raw Data - STAIS PANAS Modif.'!AH1183:AQ1183)</f>
        <v>8</v>
      </c>
      <c r="N111" s="6">
        <f>SUM('Raw Data - STAIS PANAS Modif.'!AH1184:AQ1184)</f>
        <v>10</v>
      </c>
      <c r="O111" s="6">
        <f>AVERAGE('Raw Data - STAIS PANAS Modif.'!AR1182:BA1182)</f>
        <v>3.3</v>
      </c>
      <c r="P111" s="6">
        <f t="shared" si="16"/>
        <v>-1</v>
      </c>
      <c r="Q111" s="6">
        <f t="shared" si="17"/>
        <v>2</v>
      </c>
      <c r="R111" s="6">
        <f t="shared" si="18"/>
        <v>2</v>
      </c>
      <c r="S111" s="6">
        <f t="shared" si="19"/>
        <v>8</v>
      </c>
      <c r="T111" t="str">
        <f>VLOOKUP($A111,'Demographic Data'!$B:$U,11,0)</f>
        <v>English</v>
      </c>
      <c r="U111">
        <f>VLOOKUP($A111,'Demographic Data'!$B:$U,12,0)</f>
        <v>27</v>
      </c>
      <c r="V111" t="str">
        <f>VLOOKUP($A111,'Demographic Data'!$B:$U,13,0)</f>
        <v>Female</v>
      </c>
      <c r="W111" t="str">
        <f>VLOOKUP($A111,'Demographic Data'!$B:$U,14,0)</f>
        <v>White</v>
      </c>
      <c r="X111" t="str">
        <f>VLOOKUP($A111,'Demographic Data'!$B:$U,15,0)</f>
        <v>United Kingdom</v>
      </c>
      <c r="Y111" t="str">
        <f>VLOOKUP($A111,'Demographic Data'!$B:$U,16,0)</f>
        <v>United Kingdom</v>
      </c>
      <c r="Z111" t="str">
        <f>VLOOKUP($A111,'Demographic Data'!$B:$U,17,0)</f>
        <v>United Kingdom</v>
      </c>
    </row>
    <row r="112" spans="1:26" x14ac:dyDescent="0.2">
      <c r="A112" s="12" t="str">
        <f>'Raw Data - STAIS PANAS Modif.'!C1192</f>
        <v>676060d8382a3f0292c2c788</v>
      </c>
      <c r="B112" s="5" t="str">
        <f>'Raw Data - STAIS PANAS Modif.'!D1192</f>
        <v>TG</v>
      </c>
      <c r="C112" s="5" t="str">
        <f>IF('Raw Data - STAIS PANAS Modif.'!F1102=12,"Low start",IF('Raw Data - STAIS PANAS Modif.'!F1102=33,"Low end","Low middle"))</f>
        <v>Low middle</v>
      </c>
      <c r="D112" s="5">
        <f>'Raw Data - STAIS PANAS Modif.'!E1192</f>
        <v>8</v>
      </c>
      <c r="E112" s="6">
        <f>AVERAGE('Raw Data - STAIS PANAS Modif.'!F1192:F1201)</f>
        <v>24</v>
      </c>
      <c r="F112" s="6">
        <f>AVERAGE('Raw Data - STAIS PANAS Modif.'!G1192:G1201)</f>
        <v>36</v>
      </c>
      <c r="G112" s="6">
        <f>IFERROR(AVERAGE('Raw Data - STAIS PANAS Modif.'!H1192:H1201), "")</f>
        <v>14.2</v>
      </c>
      <c r="H112" s="6">
        <f>IFERROR(AVERAGE('Raw Data - STAIS PANAS Modif.'!I1192:I1201), "")</f>
        <v>21.8</v>
      </c>
      <c r="I112" s="6">
        <f t="shared" si="15"/>
        <v>8</v>
      </c>
      <c r="J112" s="5">
        <f>'Raw Data - STAIS PANAS Modif.'!J1192</f>
        <v>0.44</v>
      </c>
      <c r="K112" s="6">
        <f>'Raw Data - STAIS PANAS Modif.'!N1195+'Raw Data - STAIS PANAS Modif.'!P1195+'Raw Data - STAIS PANAS Modif.'!R1195+'Raw Data - STAIS PANAS Modif.'!V1195+'Raw Data - STAIS PANAS Modif.'!W1195+'Raw Data - STAIS PANAS Modif.'!Y1195+'Raw Data - STAIS PANAS Modif.'!AA1195+'Raw Data - STAIS PANAS Modif.'!AC1195+'Raw Data - STAIS PANAS Modif.'!AD1195+'Raw Data - STAIS PANAS Modif.'!AF1195-'Raw Data - STAIS PANAS Modif.'!O1195-'Raw Data - STAIS PANAS Modif.'!Q1195-'Raw Data - STAIS PANAS Modif.'!S1195-'Raw Data - STAIS PANAS Modif.'!T1195-'Raw Data - STAIS PANAS Modif.'!U1195-'Raw Data - STAIS PANAS Modif.'!X1195-'Raw Data - STAIS PANAS Modif.'!Z1195-'Raw Data - STAIS PANAS Modif.'!AB1195-'Raw Data - STAIS PANAS Modif.'!AE1195-'Raw Data - STAIS PANAS Modif.'!AG1195</f>
        <v>19</v>
      </c>
      <c r="L112" s="6">
        <f>'Raw Data - STAIS PANAS Modif.'!N1196+'Raw Data - STAIS PANAS Modif.'!P1196+'Raw Data - STAIS PANAS Modif.'!R1196+'Raw Data - STAIS PANAS Modif.'!V1196+'Raw Data - STAIS PANAS Modif.'!W1196+'Raw Data - STAIS PANAS Modif.'!Y1196+'Raw Data - STAIS PANAS Modif.'!AA1196+'Raw Data - STAIS PANAS Modif.'!AC1196+'Raw Data - STAIS PANAS Modif.'!AD1196+'Raw Data - STAIS PANAS Modif.'!AF1196-'Raw Data - STAIS PANAS Modif.'!O1196-'Raw Data - STAIS PANAS Modif.'!Q1196-'Raw Data - STAIS PANAS Modif.'!S1196-'Raw Data - STAIS PANAS Modif.'!T1196-'Raw Data - STAIS PANAS Modif.'!U1196-'Raw Data - STAIS PANAS Modif.'!X1196-'Raw Data - STAIS PANAS Modif.'!Z1196-'Raw Data - STAIS PANAS Modif.'!AB1196-'Raw Data - STAIS PANAS Modif.'!AE1196-'Raw Data - STAIS PANAS Modif.'!AG1196</f>
        <v>17</v>
      </c>
      <c r="M112" s="6">
        <f>SUM('Raw Data - STAIS PANAS Modif.'!AH1193:AQ1193)</f>
        <v>14</v>
      </c>
      <c r="N112" s="6">
        <f>SUM('Raw Data - STAIS PANAS Modif.'!AH1194:AQ1194)</f>
        <v>15</v>
      </c>
      <c r="O112" s="6">
        <f>AVERAGE('Raw Data - STAIS PANAS Modif.'!AR1192:BA1192)</f>
        <v>3</v>
      </c>
      <c r="P112" s="6">
        <f t="shared" si="16"/>
        <v>-2</v>
      </c>
      <c r="Q112" s="6">
        <f t="shared" si="17"/>
        <v>1</v>
      </c>
      <c r="R112" s="6">
        <f t="shared" si="18"/>
        <v>0</v>
      </c>
      <c r="S112" s="6">
        <f t="shared" si="19"/>
        <v>8</v>
      </c>
      <c r="T112" t="str">
        <f>VLOOKUP($A112,'Demographic Data'!$B:$U,11,0)</f>
        <v>English</v>
      </c>
      <c r="U112">
        <f>VLOOKUP($A112,'Demographic Data'!$B:$U,12,0)</f>
        <v>28</v>
      </c>
      <c r="V112" t="str">
        <f>VLOOKUP($A112,'Demographic Data'!$B:$U,13,0)</f>
        <v>Female</v>
      </c>
      <c r="W112" t="str">
        <f>VLOOKUP($A112,'Demographic Data'!$B:$U,14,0)</f>
        <v>White</v>
      </c>
      <c r="X112" t="str">
        <f>VLOOKUP($A112,'Demographic Data'!$B:$U,15,0)</f>
        <v>United Kingdom</v>
      </c>
      <c r="Y112" t="str">
        <f>VLOOKUP($A112,'Demographic Data'!$B:$U,16,0)</f>
        <v>United Kingdom</v>
      </c>
      <c r="Z112" t="str">
        <f>VLOOKUP($A112,'Demographic Data'!$B:$U,17,0)</f>
        <v>United Kingdom</v>
      </c>
    </row>
    <row r="113" spans="1:26" x14ac:dyDescent="0.2">
      <c r="A113" s="12" t="str">
        <f>'Raw Data - STAIS PANAS Modif.'!C1202</f>
        <v>67606186bb207f382c0f2a99</v>
      </c>
      <c r="B113" s="5" t="str">
        <f>'Raw Data - STAIS PANAS Modif.'!D1202</f>
        <v>DG</v>
      </c>
      <c r="C113" s="5" t="str">
        <f>IF('Raw Data - STAIS PANAS Modif.'!F1112=12,"Low start",IF('Raw Data - STAIS PANAS Modif.'!F1112=33,"Low end","Low middle"))</f>
        <v>Low end</v>
      </c>
      <c r="D113" s="5">
        <f>'Raw Data - STAIS PANAS Modif.'!E1202</f>
        <v>2</v>
      </c>
      <c r="E113" s="6">
        <f>AVERAGE('Raw Data - STAIS PANAS Modif.'!F1202:F1211)</f>
        <v>24</v>
      </c>
      <c r="F113" s="6">
        <f>AVERAGE('Raw Data - STAIS PANAS Modif.'!G1202:G1211)</f>
        <v>36</v>
      </c>
      <c r="G113" s="6" t="str">
        <f>IFERROR(AVERAGE('Raw Data - STAIS PANAS Modif.'!H1202:H1211), "")</f>
        <v/>
      </c>
      <c r="H113" s="6">
        <f>IFERROR(AVERAGE('Raw Data - STAIS PANAS Modif.'!I1202:I1211), "")</f>
        <v>36</v>
      </c>
      <c r="I113" s="6">
        <f t="shared" si="15"/>
        <v>8</v>
      </c>
      <c r="J113" s="5">
        <f>'Raw Data - STAIS PANAS Modif.'!J1202</f>
        <v>0.72</v>
      </c>
      <c r="K113" s="6">
        <f>'Raw Data - STAIS PANAS Modif.'!N1205+'Raw Data - STAIS PANAS Modif.'!P1205+'Raw Data - STAIS PANAS Modif.'!R1205+'Raw Data - STAIS PANAS Modif.'!V1205+'Raw Data - STAIS PANAS Modif.'!W1205+'Raw Data - STAIS PANAS Modif.'!Y1205+'Raw Data - STAIS PANAS Modif.'!AA1205+'Raw Data - STAIS PANAS Modif.'!AC1205+'Raw Data - STAIS PANAS Modif.'!AD1205+'Raw Data - STAIS PANAS Modif.'!AF1205-'Raw Data - STAIS PANAS Modif.'!O1205-'Raw Data - STAIS PANAS Modif.'!Q1205-'Raw Data - STAIS PANAS Modif.'!S1205-'Raw Data - STAIS PANAS Modif.'!T1205-'Raw Data - STAIS PANAS Modif.'!U1205-'Raw Data - STAIS PANAS Modif.'!X1205-'Raw Data - STAIS PANAS Modif.'!Z1205-'Raw Data - STAIS PANAS Modif.'!AB1205-'Raw Data - STAIS PANAS Modif.'!AE1205-'Raw Data - STAIS PANAS Modif.'!AG1205</f>
        <v>17</v>
      </c>
      <c r="L113" s="6">
        <f>'Raw Data - STAIS PANAS Modif.'!N1206+'Raw Data - STAIS PANAS Modif.'!P1206+'Raw Data - STAIS PANAS Modif.'!R1206+'Raw Data - STAIS PANAS Modif.'!V1206+'Raw Data - STAIS PANAS Modif.'!W1206+'Raw Data - STAIS PANAS Modif.'!Y1206+'Raw Data - STAIS PANAS Modif.'!AA1206+'Raw Data - STAIS PANAS Modif.'!AC1206+'Raw Data - STAIS PANAS Modif.'!AD1206+'Raw Data - STAIS PANAS Modif.'!AF1206-'Raw Data - STAIS PANAS Modif.'!O1206-'Raw Data - STAIS PANAS Modif.'!Q1206-'Raw Data - STAIS PANAS Modif.'!S1206-'Raw Data - STAIS PANAS Modif.'!T1206-'Raw Data - STAIS PANAS Modif.'!U1206-'Raw Data - STAIS PANAS Modif.'!X1206-'Raw Data - STAIS PANAS Modif.'!Z1206-'Raw Data - STAIS PANAS Modif.'!AB1206-'Raw Data - STAIS PANAS Modif.'!AE1206-'Raw Data - STAIS PANAS Modif.'!AG1206</f>
        <v>21</v>
      </c>
      <c r="M113" s="6">
        <f>SUM('Raw Data - STAIS PANAS Modif.'!AH1203:AQ1203)</f>
        <v>8</v>
      </c>
      <c r="N113" s="6">
        <f>SUM('Raw Data - STAIS PANAS Modif.'!AH1204:AQ1204)</f>
        <v>5</v>
      </c>
      <c r="O113" s="6">
        <f>AVERAGE('Raw Data - STAIS PANAS Modif.'!AR1202:BA1202)</f>
        <v>3.3</v>
      </c>
      <c r="P113" s="6">
        <f t="shared" si="16"/>
        <v>4</v>
      </c>
      <c r="Q113" s="6">
        <f t="shared" si="17"/>
        <v>-3</v>
      </c>
      <c r="R113" s="6">
        <f t="shared" si="18"/>
        <v>6</v>
      </c>
      <c r="S113" s="6">
        <f t="shared" si="19"/>
        <v>8</v>
      </c>
      <c r="T113" t="str">
        <f>VLOOKUP($A113,'Demographic Data'!$B:$U,11,0)</f>
        <v>English</v>
      </c>
      <c r="U113">
        <f>VLOOKUP($A113,'Demographic Data'!$B:$U,12,0)</f>
        <v>22</v>
      </c>
      <c r="V113" t="str">
        <f>VLOOKUP($A113,'Demographic Data'!$B:$U,13,0)</f>
        <v>Female</v>
      </c>
      <c r="W113" t="str">
        <f>VLOOKUP($A113,'Demographic Data'!$B:$U,14,0)</f>
        <v>White</v>
      </c>
      <c r="X113" t="str">
        <f>VLOOKUP($A113,'Demographic Data'!$B:$U,15,0)</f>
        <v>United Kingdom</v>
      </c>
      <c r="Y113" t="str">
        <f>VLOOKUP($A113,'Demographic Data'!$B:$U,16,0)</f>
        <v>United Kingdom</v>
      </c>
      <c r="Z113" t="str">
        <f>VLOOKUP($A113,'Demographic Data'!$B:$U,17,0)</f>
        <v>United Kingdom</v>
      </c>
    </row>
    <row r="114" spans="1:26" x14ac:dyDescent="0.2">
      <c r="A114" s="12" t="str">
        <f>'Raw Data - STAIS PANAS Modif.'!C1212</f>
        <v>67608d2d70780ff28f57fea0</v>
      </c>
      <c r="B114" s="5" t="str">
        <f>'Raw Data - STAIS PANAS Modif.'!D1212</f>
        <v>DG</v>
      </c>
      <c r="C114" s="5" t="str">
        <f>IF('Raw Data - STAIS PANAS Modif.'!F1122=12,"Low start",IF('Raw Data - STAIS PANAS Modif.'!F1122=33,"Low end","Low middle"))</f>
        <v>Low middle</v>
      </c>
      <c r="D114" s="5">
        <f>'Raw Data - STAIS PANAS Modif.'!E1212</f>
        <v>0</v>
      </c>
      <c r="E114" s="6">
        <f>AVERAGE('Raw Data - STAIS PANAS Modif.'!F1212:F1221)</f>
        <v>24</v>
      </c>
      <c r="F114" s="6">
        <f>AVERAGE('Raw Data - STAIS PANAS Modif.'!G1212:G1221)</f>
        <v>36</v>
      </c>
      <c r="G114" s="6" t="str">
        <f>IFERROR(AVERAGE('Raw Data - STAIS PANAS Modif.'!H1212:H1221), "")</f>
        <v/>
      </c>
      <c r="H114" s="6">
        <f>IFERROR(AVERAGE('Raw Data - STAIS PANAS Modif.'!I1212:I1221), "")</f>
        <v>36</v>
      </c>
      <c r="I114" s="6">
        <f t="shared" si="15"/>
        <v>8</v>
      </c>
      <c r="J114" s="5">
        <f>'Raw Data - STAIS PANAS Modif.'!J1212</f>
        <v>0.72</v>
      </c>
      <c r="K114" s="6">
        <f>'Raw Data - STAIS PANAS Modif.'!N1215+'Raw Data - STAIS PANAS Modif.'!P1215+'Raw Data - STAIS PANAS Modif.'!R1215+'Raw Data - STAIS PANAS Modif.'!V1215+'Raw Data - STAIS PANAS Modif.'!W1215+'Raw Data - STAIS PANAS Modif.'!Y1215+'Raw Data - STAIS PANAS Modif.'!AA1215+'Raw Data - STAIS PANAS Modif.'!AC1215+'Raw Data - STAIS PANAS Modif.'!AD1215+'Raw Data - STAIS PANAS Modif.'!AF1215-'Raw Data - STAIS PANAS Modif.'!O1215-'Raw Data - STAIS PANAS Modif.'!Q1215-'Raw Data - STAIS PANAS Modif.'!S1215-'Raw Data - STAIS PANAS Modif.'!T1215-'Raw Data - STAIS PANAS Modif.'!U1215-'Raw Data - STAIS PANAS Modif.'!X1215-'Raw Data - STAIS PANAS Modif.'!Z1215-'Raw Data - STAIS PANAS Modif.'!AB1215-'Raw Data - STAIS PANAS Modif.'!AE1215-'Raw Data - STAIS PANAS Modif.'!AG1215</f>
        <v>4</v>
      </c>
      <c r="L114" s="6">
        <f>'Raw Data - STAIS PANAS Modif.'!N1216+'Raw Data - STAIS PANAS Modif.'!P1216+'Raw Data - STAIS PANAS Modif.'!R1216+'Raw Data - STAIS PANAS Modif.'!V1216+'Raw Data - STAIS PANAS Modif.'!W1216+'Raw Data - STAIS PANAS Modif.'!Y1216+'Raw Data - STAIS PANAS Modif.'!AA1216+'Raw Data - STAIS PANAS Modif.'!AC1216+'Raw Data - STAIS PANAS Modif.'!AD1216+'Raw Data - STAIS PANAS Modif.'!AF1216-'Raw Data - STAIS PANAS Modif.'!O1216-'Raw Data - STAIS PANAS Modif.'!Q1216-'Raw Data - STAIS PANAS Modif.'!S1216-'Raw Data - STAIS PANAS Modif.'!T1216-'Raw Data - STAIS PANAS Modif.'!U1216-'Raw Data - STAIS PANAS Modif.'!X1216-'Raw Data - STAIS PANAS Modif.'!Z1216-'Raw Data - STAIS PANAS Modif.'!AB1216-'Raw Data - STAIS PANAS Modif.'!AE1216-'Raw Data - STAIS PANAS Modif.'!AG1216</f>
        <v>10</v>
      </c>
      <c r="M114" s="6">
        <f>SUM('Raw Data - STAIS PANAS Modif.'!AH1213:AQ1213)</f>
        <v>12</v>
      </c>
      <c r="N114" s="6">
        <f>SUM('Raw Data - STAIS PANAS Modif.'!AH1214:AQ1214)</f>
        <v>14</v>
      </c>
      <c r="O114" s="6">
        <f>AVERAGE('Raw Data - STAIS PANAS Modif.'!AR1212:BA1212)</f>
        <v>2.1</v>
      </c>
      <c r="P114" s="6">
        <f t="shared" si="16"/>
        <v>6</v>
      </c>
      <c r="Q114" s="6">
        <f t="shared" si="17"/>
        <v>2</v>
      </c>
      <c r="R114" s="6">
        <f t="shared" si="18"/>
        <v>8</v>
      </c>
      <c r="S114" s="6">
        <f t="shared" si="19"/>
        <v>8</v>
      </c>
      <c r="T114" t="str">
        <f>VLOOKUP($A114,'Demographic Data'!$B:$U,11,0)</f>
        <v>English</v>
      </c>
      <c r="U114">
        <f>VLOOKUP($A114,'Demographic Data'!$B:$U,12,0)</f>
        <v>23</v>
      </c>
      <c r="V114" t="str">
        <f>VLOOKUP($A114,'Demographic Data'!$B:$U,13,0)</f>
        <v>Female</v>
      </c>
      <c r="W114" t="str">
        <f>VLOOKUP($A114,'Demographic Data'!$B:$U,14,0)</f>
        <v>White</v>
      </c>
      <c r="X114" t="str">
        <f>VLOOKUP($A114,'Demographic Data'!$B:$U,15,0)</f>
        <v>United Kingdom</v>
      </c>
      <c r="Y114" t="str">
        <f>VLOOKUP($A114,'Demographic Data'!$B:$U,16,0)</f>
        <v>United Kingdom</v>
      </c>
      <c r="Z114" t="str">
        <f>VLOOKUP($A114,'Demographic Data'!$B:$U,17,0)</f>
        <v>United Kingdom</v>
      </c>
    </row>
    <row r="115" spans="1:26" x14ac:dyDescent="0.2">
      <c r="A115" s="12" t="str">
        <f>'Raw Data - STAIS PANAS Modif.'!C1222</f>
        <v>67633e21c1dbfc7844faf425</v>
      </c>
      <c r="B115" s="5" t="str">
        <f>'Raw Data - STAIS PANAS Modif.'!D1222</f>
        <v>TG</v>
      </c>
      <c r="C115" s="5" t="str">
        <f>IF('Raw Data - STAIS PANAS Modif.'!F1132=12,"Low start",IF('Raw Data - STAIS PANAS Modif.'!F1132=33,"Low end","Low middle"))</f>
        <v>Low middle</v>
      </c>
      <c r="D115" s="5">
        <f>'Raw Data - STAIS PANAS Modif.'!E1222</f>
        <v>10</v>
      </c>
      <c r="E115" s="6">
        <f>AVERAGE('Raw Data - STAIS PANAS Modif.'!F1222:F1231)</f>
        <v>24</v>
      </c>
      <c r="F115" s="6">
        <f>AVERAGE('Raw Data - STAIS PANAS Modif.'!G1222:G1231)</f>
        <v>36</v>
      </c>
      <c r="G115" s="6">
        <f>IFERROR(AVERAGE('Raw Data - STAIS PANAS Modif.'!H1222:H1231), "")</f>
        <v>11.2</v>
      </c>
      <c r="H115" s="6">
        <f>IFERROR(AVERAGE('Raw Data - STAIS PANAS Modif.'!I1222:I1231), "")</f>
        <v>24.8</v>
      </c>
      <c r="I115" s="6">
        <f t="shared" si="15"/>
        <v>8</v>
      </c>
      <c r="J115" s="5">
        <f>'Raw Data - STAIS PANAS Modif.'!J1222</f>
        <v>0.5</v>
      </c>
      <c r="K115" s="6">
        <f>'Raw Data - STAIS PANAS Modif.'!N1225+'Raw Data - STAIS PANAS Modif.'!P1225+'Raw Data - STAIS PANAS Modif.'!R1225+'Raw Data - STAIS PANAS Modif.'!V1225+'Raw Data - STAIS PANAS Modif.'!W1225+'Raw Data - STAIS PANAS Modif.'!Y1225+'Raw Data - STAIS PANAS Modif.'!AA1225+'Raw Data - STAIS PANAS Modif.'!AC1225+'Raw Data - STAIS PANAS Modif.'!AD1225+'Raw Data - STAIS PANAS Modif.'!AF1225-'Raw Data - STAIS PANAS Modif.'!O1225-'Raw Data - STAIS PANAS Modif.'!Q1225-'Raw Data - STAIS PANAS Modif.'!S1225-'Raw Data - STAIS PANAS Modif.'!T1225-'Raw Data - STAIS PANAS Modif.'!U1225-'Raw Data - STAIS PANAS Modif.'!X1225-'Raw Data - STAIS PANAS Modif.'!Z1225-'Raw Data - STAIS PANAS Modif.'!AB1225-'Raw Data - STAIS PANAS Modif.'!AE1225-'Raw Data - STAIS PANAS Modif.'!AG1225</f>
        <v>18</v>
      </c>
      <c r="L115" s="6">
        <f>'Raw Data - STAIS PANAS Modif.'!N1226+'Raw Data - STAIS PANAS Modif.'!P1226+'Raw Data - STAIS PANAS Modif.'!R1226+'Raw Data - STAIS PANAS Modif.'!V1226+'Raw Data - STAIS PANAS Modif.'!W1226+'Raw Data - STAIS PANAS Modif.'!Y1226+'Raw Data - STAIS PANAS Modif.'!AA1226+'Raw Data - STAIS PANAS Modif.'!AC1226+'Raw Data - STAIS PANAS Modif.'!AD1226+'Raw Data - STAIS PANAS Modif.'!AF1226-'Raw Data - STAIS PANAS Modif.'!O1226-'Raw Data - STAIS PANAS Modif.'!Q1226-'Raw Data - STAIS PANAS Modif.'!S1226-'Raw Data - STAIS PANAS Modif.'!T1226-'Raw Data - STAIS PANAS Modif.'!U1226-'Raw Data - STAIS PANAS Modif.'!X1226-'Raw Data - STAIS PANAS Modif.'!Z1226-'Raw Data - STAIS PANAS Modif.'!AB1226-'Raw Data - STAIS PANAS Modif.'!AE1226-'Raw Data - STAIS PANAS Modif.'!AG1226</f>
        <v>17</v>
      </c>
      <c r="M115" s="6">
        <f>SUM('Raw Data - STAIS PANAS Modif.'!AH1223:AQ1223)</f>
        <v>7</v>
      </c>
      <c r="N115" s="6">
        <f>SUM('Raw Data - STAIS PANAS Modif.'!AH1224:AQ1224)</f>
        <v>9</v>
      </c>
      <c r="O115" s="6">
        <f>AVERAGE('Raw Data - STAIS PANAS Modif.'!AR1222:BA1222)</f>
        <v>2.6</v>
      </c>
      <c r="P115" s="6">
        <f t="shared" si="16"/>
        <v>-1</v>
      </c>
      <c r="Q115" s="6">
        <f t="shared" si="17"/>
        <v>2</v>
      </c>
      <c r="R115" s="6">
        <f t="shared" si="18"/>
        <v>-2</v>
      </c>
      <c r="S115" s="6">
        <f t="shared" si="19"/>
        <v>8</v>
      </c>
      <c r="T115" t="str">
        <f>VLOOKUP($A115,'Demographic Data'!$B:$U,11,0)</f>
        <v>English</v>
      </c>
      <c r="U115">
        <f>VLOOKUP($A115,'Demographic Data'!$B:$U,12,0)</f>
        <v>32</v>
      </c>
      <c r="V115" t="str">
        <f>VLOOKUP($A115,'Demographic Data'!$B:$U,13,0)</f>
        <v>Male</v>
      </c>
      <c r="W115" t="str">
        <f>VLOOKUP($A115,'Demographic Data'!$B:$U,14,0)</f>
        <v>White</v>
      </c>
      <c r="X115" t="str">
        <f>VLOOKUP($A115,'Demographic Data'!$B:$U,15,0)</f>
        <v>United Kingdom</v>
      </c>
      <c r="Y115" t="str">
        <f>VLOOKUP($A115,'Demographic Data'!$B:$U,16,0)</f>
        <v>United Kingdom</v>
      </c>
      <c r="Z115" t="str">
        <f>VLOOKUP($A115,'Demographic Data'!$B:$U,17,0)</f>
        <v>United Kingdom</v>
      </c>
    </row>
    <row r="116" spans="1:26" x14ac:dyDescent="0.2">
      <c r="A116" s="12" t="str">
        <f>'Raw Data - STAIS PANAS Modif.'!C1232</f>
        <v>676578b520552faa04a8ef83</v>
      </c>
      <c r="B116" s="5" t="str">
        <f>'Raw Data - STAIS PANAS Modif.'!D1232</f>
        <v>DG</v>
      </c>
      <c r="C116" s="5" t="str">
        <f>IF('Raw Data - STAIS PANAS Modif.'!F1142=12,"Low start",IF('Raw Data - STAIS PANAS Modif.'!F1142=33,"Low end","Low middle"))</f>
        <v>Low start</v>
      </c>
      <c r="D116" s="5">
        <f>'Raw Data - STAIS PANAS Modif.'!E1232</f>
        <v>6</v>
      </c>
      <c r="E116" s="6">
        <f>AVERAGE('Raw Data - STAIS PANAS Modif.'!F1232:F1241)</f>
        <v>24</v>
      </c>
      <c r="F116" s="6">
        <f>AVERAGE('Raw Data - STAIS PANAS Modif.'!G1232:G1241)</f>
        <v>36</v>
      </c>
      <c r="G116" s="6" t="str">
        <f>IFERROR(AVERAGE('Raw Data - STAIS PANAS Modif.'!H1232:H1241), "")</f>
        <v/>
      </c>
      <c r="H116" s="6">
        <f>IFERROR(AVERAGE('Raw Data - STAIS PANAS Modif.'!I1232:I1241), "")</f>
        <v>36</v>
      </c>
      <c r="I116" s="6">
        <f t="shared" si="15"/>
        <v>8</v>
      </c>
      <c r="J116" s="5">
        <f>'Raw Data - STAIS PANAS Modif.'!J1232</f>
        <v>0.72</v>
      </c>
      <c r="K116" s="6">
        <f>'Raw Data - STAIS PANAS Modif.'!N1235+'Raw Data - STAIS PANAS Modif.'!P1235+'Raw Data - STAIS PANAS Modif.'!R1235+'Raw Data - STAIS PANAS Modif.'!V1235+'Raw Data - STAIS PANAS Modif.'!W1235+'Raw Data - STAIS PANAS Modif.'!Y1235+'Raw Data - STAIS PANAS Modif.'!AA1235+'Raw Data - STAIS PANAS Modif.'!AC1235+'Raw Data - STAIS PANAS Modif.'!AD1235+'Raw Data - STAIS PANAS Modif.'!AF1235-'Raw Data - STAIS PANAS Modif.'!O1235-'Raw Data - STAIS PANAS Modif.'!Q1235-'Raw Data - STAIS PANAS Modif.'!S1235-'Raw Data - STAIS PANAS Modif.'!T1235-'Raw Data - STAIS PANAS Modif.'!U1235-'Raw Data - STAIS PANAS Modif.'!X1235-'Raw Data - STAIS PANAS Modif.'!Z1235-'Raw Data - STAIS PANAS Modif.'!AB1235-'Raw Data - STAIS PANAS Modif.'!AE1235-'Raw Data - STAIS PANAS Modif.'!AG1235</f>
        <v>21</v>
      </c>
      <c r="L116" s="6">
        <f>'Raw Data - STAIS PANAS Modif.'!N1236+'Raw Data - STAIS PANAS Modif.'!P1236+'Raw Data - STAIS PANAS Modif.'!R1236+'Raw Data - STAIS PANAS Modif.'!V1236+'Raw Data - STAIS PANAS Modif.'!W1236+'Raw Data - STAIS PANAS Modif.'!Y1236+'Raw Data - STAIS PANAS Modif.'!AA1236+'Raw Data - STAIS PANAS Modif.'!AC1236+'Raw Data - STAIS PANAS Modif.'!AD1236+'Raw Data - STAIS PANAS Modif.'!AF1236-'Raw Data - STAIS PANAS Modif.'!O1236-'Raw Data - STAIS PANAS Modif.'!Q1236-'Raw Data - STAIS PANAS Modif.'!S1236-'Raw Data - STAIS PANAS Modif.'!T1236-'Raw Data - STAIS PANAS Modif.'!U1236-'Raw Data - STAIS PANAS Modif.'!X1236-'Raw Data - STAIS PANAS Modif.'!Z1236-'Raw Data - STAIS PANAS Modif.'!AB1236-'Raw Data - STAIS PANAS Modif.'!AE1236-'Raw Data - STAIS PANAS Modif.'!AG1236</f>
        <v>20</v>
      </c>
      <c r="M116" s="6">
        <f>SUM('Raw Data - STAIS PANAS Modif.'!AH1233:AQ1233)</f>
        <v>7</v>
      </c>
      <c r="N116" s="6">
        <f>SUM('Raw Data - STAIS PANAS Modif.'!AH1234:AQ1234)</f>
        <v>5</v>
      </c>
      <c r="O116" s="6">
        <f>AVERAGE('Raw Data - STAIS PANAS Modif.'!AR1232:BA1232)</f>
        <v>3.5</v>
      </c>
      <c r="P116" s="6">
        <f t="shared" si="16"/>
        <v>-1</v>
      </c>
      <c r="Q116" s="6">
        <f t="shared" si="17"/>
        <v>-2</v>
      </c>
      <c r="R116" s="6">
        <f t="shared" si="18"/>
        <v>2</v>
      </c>
      <c r="S116" s="6">
        <f t="shared" si="19"/>
        <v>8</v>
      </c>
      <c r="T116" t="str">
        <f>VLOOKUP($A116,'Demographic Data'!$B:$U,11,0)</f>
        <v>English, Albanian</v>
      </c>
      <c r="U116">
        <f>VLOOKUP($A116,'Demographic Data'!$B:$U,12,0)</f>
        <v>31</v>
      </c>
      <c r="V116" t="str">
        <f>VLOOKUP($A116,'Demographic Data'!$B:$U,13,0)</f>
        <v>Female</v>
      </c>
      <c r="W116" t="str">
        <f>VLOOKUP($A116,'Demographic Data'!$B:$U,14,0)</f>
        <v>White</v>
      </c>
      <c r="X116" t="str">
        <f>VLOOKUP($A116,'Demographic Data'!$B:$U,15,0)</f>
        <v>Albania</v>
      </c>
      <c r="Y116" t="str">
        <f>VLOOKUP($A116,'Demographic Data'!$B:$U,16,0)</f>
        <v>United Kingdom</v>
      </c>
      <c r="Z116" t="str">
        <f>VLOOKUP($A116,'Demographic Data'!$B:$U,17,0)</f>
        <v>Albania</v>
      </c>
    </row>
    <row r="117" spans="1:26" x14ac:dyDescent="0.2">
      <c r="A117" s="12" t="str">
        <f>'Raw Data - STAIS PANAS Modif.'!C1242</f>
        <v>676aa3d2bea8f42b3c7e5730</v>
      </c>
      <c r="B117" s="5" t="str">
        <f>'Raw Data - STAIS PANAS Modif.'!D1242</f>
        <v>DG</v>
      </c>
      <c r="C117" s="5" t="str">
        <f>IF('Raw Data - STAIS PANAS Modif.'!F1152=12,"Low start",IF('Raw Data - STAIS PANAS Modif.'!F1152=33,"Low end","Low middle"))</f>
        <v>Low middle</v>
      </c>
      <c r="D117" s="5">
        <f>'Raw Data - STAIS PANAS Modif.'!E1242</f>
        <v>8</v>
      </c>
      <c r="E117" s="6">
        <f>AVERAGE('Raw Data - STAIS PANAS Modif.'!F1242:F1251)</f>
        <v>24</v>
      </c>
      <c r="F117" s="6">
        <f>AVERAGE('Raw Data - STAIS PANAS Modif.'!G1242:G1251)</f>
        <v>36</v>
      </c>
      <c r="G117" s="6" t="str">
        <f>IFERROR(AVERAGE('Raw Data - STAIS PANAS Modif.'!H1242:H1251), "")</f>
        <v/>
      </c>
      <c r="H117" s="6">
        <f>IFERROR(AVERAGE('Raw Data - STAIS PANAS Modif.'!I1242:I1251), "")</f>
        <v>36</v>
      </c>
      <c r="I117" s="6">
        <f t="shared" si="15"/>
        <v>8</v>
      </c>
      <c r="J117" s="5">
        <f>'Raw Data - STAIS PANAS Modif.'!J1242</f>
        <v>0.72</v>
      </c>
      <c r="K117" s="6">
        <f>'Raw Data - STAIS PANAS Modif.'!N1245+'Raw Data - STAIS PANAS Modif.'!P1245+'Raw Data - STAIS PANAS Modif.'!R1245+'Raw Data - STAIS PANAS Modif.'!V1245+'Raw Data - STAIS PANAS Modif.'!W1245+'Raw Data - STAIS PANAS Modif.'!Y1245+'Raw Data - STAIS PANAS Modif.'!AA1245+'Raw Data - STAIS PANAS Modif.'!AC1245+'Raw Data - STAIS PANAS Modif.'!AD1245+'Raw Data - STAIS PANAS Modif.'!AF1245-'Raw Data - STAIS PANAS Modif.'!O1245-'Raw Data - STAIS PANAS Modif.'!Q1245-'Raw Data - STAIS PANAS Modif.'!S1245-'Raw Data - STAIS PANAS Modif.'!T1245-'Raw Data - STAIS PANAS Modif.'!U1245-'Raw Data - STAIS PANAS Modif.'!X1245-'Raw Data - STAIS PANAS Modif.'!Z1245-'Raw Data - STAIS PANAS Modif.'!AB1245-'Raw Data - STAIS PANAS Modif.'!AE1245-'Raw Data - STAIS PANAS Modif.'!AG1245</f>
        <v>14</v>
      </c>
      <c r="L117" s="6">
        <f>'Raw Data - STAIS PANAS Modif.'!N1246+'Raw Data - STAIS PANAS Modif.'!P1246+'Raw Data - STAIS PANAS Modif.'!R1246+'Raw Data - STAIS PANAS Modif.'!V1246+'Raw Data - STAIS PANAS Modif.'!W1246+'Raw Data - STAIS PANAS Modif.'!Y1246+'Raw Data - STAIS PANAS Modif.'!AA1246+'Raw Data - STAIS PANAS Modif.'!AC1246+'Raw Data - STAIS PANAS Modif.'!AD1246+'Raw Data - STAIS PANAS Modif.'!AF1246-'Raw Data - STAIS PANAS Modif.'!O1246-'Raw Data - STAIS PANAS Modif.'!Q1246-'Raw Data - STAIS PANAS Modif.'!S1246-'Raw Data - STAIS PANAS Modif.'!T1246-'Raw Data - STAIS PANAS Modif.'!U1246-'Raw Data - STAIS PANAS Modif.'!X1246-'Raw Data - STAIS PANAS Modif.'!Z1246-'Raw Data - STAIS PANAS Modif.'!AB1246-'Raw Data - STAIS PANAS Modif.'!AE1246-'Raw Data - STAIS PANAS Modif.'!AG1246</f>
        <v>11</v>
      </c>
      <c r="M117" s="6">
        <f>SUM('Raw Data - STAIS PANAS Modif.'!AH1243:AQ1243)</f>
        <v>11</v>
      </c>
      <c r="N117" s="6">
        <f>SUM('Raw Data - STAIS PANAS Modif.'!AH1244:AQ1244)</f>
        <v>10</v>
      </c>
      <c r="O117" s="6">
        <f>AVERAGE('Raw Data - STAIS PANAS Modif.'!AR1242:BA1242)</f>
        <v>2.9</v>
      </c>
      <c r="P117" s="6">
        <f t="shared" si="16"/>
        <v>-3</v>
      </c>
      <c r="Q117" s="6">
        <f t="shared" si="17"/>
        <v>-1</v>
      </c>
      <c r="R117" s="6">
        <f t="shared" si="18"/>
        <v>0</v>
      </c>
      <c r="S117" s="6">
        <f t="shared" si="19"/>
        <v>8</v>
      </c>
      <c r="T117" t="str">
        <f>VLOOKUP($A117,'Demographic Data'!$B:$U,11,0)</f>
        <v>English, Greek</v>
      </c>
      <c r="U117">
        <f>VLOOKUP($A117,'Demographic Data'!$B:$U,12,0)</f>
        <v>23</v>
      </c>
      <c r="V117" t="str">
        <f>VLOOKUP($A117,'Demographic Data'!$B:$U,13,0)</f>
        <v>Female</v>
      </c>
      <c r="W117" t="str">
        <f>VLOOKUP($A117,'Demographic Data'!$B:$U,14,0)</f>
        <v>White</v>
      </c>
      <c r="X117" t="str">
        <f>VLOOKUP($A117,'Demographic Data'!$B:$U,15,0)</f>
        <v>United Kingdom</v>
      </c>
      <c r="Y117" t="str">
        <f>VLOOKUP($A117,'Demographic Data'!$B:$U,16,0)</f>
        <v>United Kingdom</v>
      </c>
      <c r="Z117" t="str">
        <f>VLOOKUP($A117,'Demographic Data'!$B:$U,17,0)</f>
        <v>United Kingdom</v>
      </c>
    </row>
    <row r="118" spans="1:26" x14ac:dyDescent="0.2">
      <c r="A118" s="12" t="str">
        <f>'Raw Data - STAIS PANAS Modif.'!C1252</f>
        <v>676aa3d5f636e61eea483766</v>
      </c>
      <c r="B118" s="5" t="str">
        <f>'Raw Data - STAIS PANAS Modif.'!D1252</f>
        <v>DG</v>
      </c>
      <c r="C118" s="5" t="str">
        <f>IF('Raw Data - STAIS PANAS Modif.'!F1162=12,"Low start",IF('Raw Data - STAIS PANAS Modif.'!F1162=33,"Low end","Low middle"))</f>
        <v>Low middle</v>
      </c>
      <c r="D118" s="5">
        <f>'Raw Data - STAIS PANAS Modif.'!E1252</f>
        <v>10</v>
      </c>
      <c r="E118" s="6">
        <f>AVERAGE('Raw Data - STAIS PANAS Modif.'!F1252:F1261)</f>
        <v>24</v>
      </c>
      <c r="F118" s="6">
        <f>AVERAGE('Raw Data - STAIS PANAS Modif.'!G1252:G1261)</f>
        <v>36</v>
      </c>
      <c r="G118" s="6" t="str">
        <f>IFERROR(AVERAGE('Raw Data - STAIS PANAS Modif.'!H1252:H1261), "")</f>
        <v/>
      </c>
      <c r="H118" s="6">
        <f>IFERROR(AVERAGE('Raw Data - STAIS PANAS Modif.'!I1252:I1261), "")</f>
        <v>36</v>
      </c>
      <c r="I118" s="6">
        <f t="shared" si="15"/>
        <v>8</v>
      </c>
      <c r="J118" s="5">
        <f>'Raw Data - STAIS PANAS Modif.'!J1252</f>
        <v>0.72</v>
      </c>
      <c r="K118" s="6">
        <f>'Raw Data - STAIS PANAS Modif.'!N1255+'Raw Data - STAIS PANAS Modif.'!P1255+'Raw Data - STAIS PANAS Modif.'!R1255+'Raw Data - STAIS PANAS Modif.'!V1255+'Raw Data - STAIS PANAS Modif.'!W1255+'Raw Data - STAIS PANAS Modif.'!Y1255+'Raw Data - STAIS PANAS Modif.'!AA1255+'Raw Data - STAIS PANAS Modif.'!AC1255+'Raw Data - STAIS PANAS Modif.'!AD1255+'Raw Data - STAIS PANAS Modif.'!AF1255-'Raw Data - STAIS PANAS Modif.'!O1255-'Raw Data - STAIS PANAS Modif.'!Q1255-'Raw Data - STAIS PANAS Modif.'!S1255-'Raw Data - STAIS PANAS Modif.'!T1255-'Raw Data - STAIS PANAS Modif.'!U1255-'Raw Data - STAIS PANAS Modif.'!X1255-'Raw Data - STAIS PANAS Modif.'!Z1255-'Raw Data - STAIS PANAS Modif.'!AB1255-'Raw Data - STAIS PANAS Modif.'!AE1255-'Raw Data - STAIS PANAS Modif.'!AG1255</f>
        <v>14</v>
      </c>
      <c r="L118" s="6">
        <f>'Raw Data - STAIS PANAS Modif.'!N1256+'Raw Data - STAIS PANAS Modif.'!P1256+'Raw Data - STAIS PANAS Modif.'!R1256+'Raw Data - STAIS PANAS Modif.'!V1256+'Raw Data - STAIS PANAS Modif.'!W1256+'Raw Data - STAIS PANAS Modif.'!Y1256+'Raw Data - STAIS PANAS Modif.'!AA1256+'Raw Data - STAIS PANAS Modif.'!AC1256+'Raw Data - STAIS PANAS Modif.'!AD1256+'Raw Data - STAIS PANAS Modif.'!AF1256-'Raw Data - STAIS PANAS Modif.'!O1256-'Raw Data - STAIS PANAS Modif.'!Q1256-'Raw Data - STAIS PANAS Modif.'!S1256-'Raw Data - STAIS PANAS Modif.'!T1256-'Raw Data - STAIS PANAS Modif.'!U1256-'Raw Data - STAIS PANAS Modif.'!X1256-'Raw Data - STAIS PANAS Modif.'!Z1256-'Raw Data - STAIS PANAS Modif.'!AB1256-'Raw Data - STAIS PANAS Modif.'!AE1256-'Raw Data - STAIS PANAS Modif.'!AG1256</f>
        <v>14</v>
      </c>
      <c r="M118" s="6">
        <f>SUM('Raw Data - STAIS PANAS Modif.'!AH1253:AQ1253)</f>
        <v>9</v>
      </c>
      <c r="N118" s="6">
        <f>SUM('Raw Data - STAIS PANAS Modif.'!AH1254:AQ1254)</f>
        <v>9</v>
      </c>
      <c r="O118" s="6">
        <f>AVERAGE('Raw Data - STAIS PANAS Modif.'!AR1252:BA1252)</f>
        <v>2.1</v>
      </c>
      <c r="P118" s="6">
        <f t="shared" si="16"/>
        <v>0</v>
      </c>
      <c r="Q118" s="6">
        <f t="shared" si="17"/>
        <v>0</v>
      </c>
      <c r="R118" s="6">
        <f t="shared" si="18"/>
        <v>-2</v>
      </c>
      <c r="S118" s="6">
        <f t="shared" si="19"/>
        <v>8</v>
      </c>
      <c r="T118" t="str">
        <f>VLOOKUP($A118,'Demographic Data'!$B:$U,11,0)</f>
        <v>English</v>
      </c>
      <c r="U118">
        <f>VLOOKUP($A118,'Demographic Data'!$B:$U,12,0)</f>
        <v>33</v>
      </c>
      <c r="V118" t="str">
        <f>VLOOKUP($A118,'Demographic Data'!$B:$U,13,0)</f>
        <v>Male</v>
      </c>
      <c r="W118" t="str">
        <f>VLOOKUP($A118,'Demographic Data'!$B:$U,14,0)</f>
        <v>White</v>
      </c>
      <c r="X118" t="str">
        <f>VLOOKUP($A118,'Demographic Data'!$B:$U,15,0)</f>
        <v>United Kingdom</v>
      </c>
      <c r="Y118" t="str">
        <f>VLOOKUP($A118,'Demographic Data'!$B:$U,16,0)</f>
        <v>United Kingdom</v>
      </c>
      <c r="Z118" t="str">
        <f>VLOOKUP($A118,'Demographic Data'!$B:$U,17,0)</f>
        <v>United Kingdom</v>
      </c>
    </row>
    <row r="119" spans="1:26" x14ac:dyDescent="0.2">
      <c r="A119" s="12" t="str">
        <f>'Raw Data - STAIS PANAS Modif.'!C1262</f>
        <v>676db977f398d4be462fca83</v>
      </c>
      <c r="B119" s="5" t="str">
        <f>'Raw Data - STAIS PANAS Modif.'!D1262</f>
        <v>DG</v>
      </c>
      <c r="C119" s="5" t="str">
        <f>IF('Raw Data - STAIS PANAS Modif.'!F1172=12,"Low start",IF('Raw Data - STAIS PANAS Modif.'!F1172=33,"Low end","Low middle"))</f>
        <v>Low end</v>
      </c>
      <c r="D119" s="5">
        <f>'Raw Data - STAIS PANAS Modif.'!E1262</f>
        <v>6</v>
      </c>
      <c r="E119" s="6">
        <f>AVERAGE('Raw Data - STAIS PANAS Modif.'!F1262:F1271)</f>
        <v>24</v>
      </c>
      <c r="F119" s="6">
        <f>AVERAGE('Raw Data - STAIS PANAS Modif.'!G1262:G1271)</f>
        <v>36</v>
      </c>
      <c r="G119" s="6" t="str">
        <f>IFERROR(AVERAGE('Raw Data - STAIS PANAS Modif.'!H1262:H1271), "")</f>
        <v/>
      </c>
      <c r="H119" s="6">
        <f>IFERROR(AVERAGE('Raw Data - STAIS PANAS Modif.'!I1262:I1271), "")</f>
        <v>36</v>
      </c>
      <c r="I119" s="6">
        <f t="shared" si="15"/>
        <v>8</v>
      </c>
      <c r="J119" s="5">
        <f>'Raw Data - STAIS PANAS Modif.'!J1262</f>
        <v>0.72</v>
      </c>
      <c r="K119" s="6">
        <f>'Raw Data - STAIS PANAS Modif.'!N1265+'Raw Data - STAIS PANAS Modif.'!P1265+'Raw Data - STAIS PANAS Modif.'!R1265+'Raw Data - STAIS PANAS Modif.'!V1265+'Raw Data - STAIS PANAS Modif.'!W1265+'Raw Data - STAIS PANAS Modif.'!Y1265+'Raw Data - STAIS PANAS Modif.'!AA1265+'Raw Data - STAIS PANAS Modif.'!AC1265+'Raw Data - STAIS PANAS Modif.'!AD1265+'Raw Data - STAIS PANAS Modif.'!AF1265-'Raw Data - STAIS PANAS Modif.'!O1265-'Raw Data - STAIS PANAS Modif.'!Q1265-'Raw Data - STAIS PANAS Modif.'!S1265-'Raw Data - STAIS PANAS Modif.'!T1265-'Raw Data - STAIS PANAS Modif.'!U1265-'Raw Data - STAIS PANAS Modif.'!X1265-'Raw Data - STAIS PANAS Modif.'!Z1265-'Raw Data - STAIS PANAS Modif.'!AB1265-'Raw Data - STAIS PANAS Modif.'!AE1265-'Raw Data - STAIS PANAS Modif.'!AG1265</f>
        <v>1</v>
      </c>
      <c r="L119" s="6">
        <f>'Raw Data - STAIS PANAS Modif.'!N1266+'Raw Data - STAIS PANAS Modif.'!P1266+'Raw Data - STAIS PANAS Modif.'!R1266+'Raw Data - STAIS PANAS Modif.'!V1266+'Raw Data - STAIS PANAS Modif.'!W1266+'Raw Data - STAIS PANAS Modif.'!Y1266+'Raw Data - STAIS PANAS Modif.'!AA1266+'Raw Data - STAIS PANAS Modif.'!AC1266+'Raw Data - STAIS PANAS Modif.'!AD1266+'Raw Data - STAIS PANAS Modif.'!AF1266-'Raw Data - STAIS PANAS Modif.'!O1266-'Raw Data - STAIS PANAS Modif.'!Q1266-'Raw Data - STAIS PANAS Modif.'!S1266-'Raw Data - STAIS PANAS Modif.'!T1266-'Raw Data - STAIS PANAS Modif.'!U1266-'Raw Data - STAIS PANAS Modif.'!X1266-'Raw Data - STAIS PANAS Modif.'!Z1266-'Raw Data - STAIS PANAS Modif.'!AB1266-'Raw Data - STAIS PANAS Modif.'!AE1266-'Raw Data - STAIS PANAS Modif.'!AG1266</f>
        <v>11</v>
      </c>
      <c r="M119" s="6">
        <f>SUM('Raw Data - STAIS PANAS Modif.'!AH1263:AQ1263)</f>
        <v>9</v>
      </c>
      <c r="N119" s="6">
        <f>SUM('Raw Data - STAIS PANAS Modif.'!AH1264:AQ1264)</f>
        <v>8</v>
      </c>
      <c r="O119" s="6">
        <f>AVERAGE('Raw Data - STAIS PANAS Modif.'!AR1262:BA1262)</f>
        <v>2</v>
      </c>
      <c r="P119" s="6">
        <f t="shared" si="16"/>
        <v>10</v>
      </c>
      <c r="Q119" s="6">
        <f t="shared" si="17"/>
        <v>-1</v>
      </c>
      <c r="R119" s="6">
        <f t="shared" si="18"/>
        <v>2</v>
      </c>
      <c r="S119" s="6">
        <f t="shared" si="19"/>
        <v>8</v>
      </c>
      <c r="T119" t="str">
        <f>VLOOKUP($A119,'Demographic Data'!$B:$U,11,0)</f>
        <v>English</v>
      </c>
      <c r="U119">
        <f>VLOOKUP($A119,'Demographic Data'!$B:$U,12,0)</f>
        <v>30</v>
      </c>
      <c r="V119" t="str">
        <f>VLOOKUP($A119,'Demographic Data'!$B:$U,13,0)</f>
        <v>Female</v>
      </c>
      <c r="W119" t="str">
        <f>VLOOKUP($A119,'Demographic Data'!$B:$U,14,0)</f>
        <v>White</v>
      </c>
      <c r="X119" t="str">
        <f>VLOOKUP($A119,'Demographic Data'!$B:$U,15,0)</f>
        <v>United Kingdom</v>
      </c>
      <c r="Y119" t="str">
        <f>VLOOKUP($A119,'Demographic Data'!$B:$U,16,0)</f>
        <v>United Kingdom</v>
      </c>
      <c r="Z119" t="str">
        <f>VLOOKUP($A119,'Demographic Data'!$B:$U,17,0)</f>
        <v>United Kingdom</v>
      </c>
    </row>
    <row r="120" spans="1:26" x14ac:dyDescent="0.2">
      <c r="A120" s="12" t="str">
        <f>'Raw Data - STAIS PANAS Modif.'!C1272</f>
        <v>6773e0c2bb0187b6ecc2c835</v>
      </c>
      <c r="B120" s="5" t="str">
        <f>'Raw Data - STAIS PANAS Modif.'!D1272</f>
        <v>TG</v>
      </c>
      <c r="C120" s="5" t="str">
        <f>IF('Raw Data - STAIS PANAS Modif.'!F1182=12,"Low start",IF('Raw Data - STAIS PANAS Modif.'!F1182=33,"Low end","Low middle"))</f>
        <v>Low middle</v>
      </c>
      <c r="D120" s="5">
        <f>'Raw Data - STAIS PANAS Modif.'!E1272</f>
        <v>6</v>
      </c>
      <c r="E120" s="6">
        <f>AVERAGE('Raw Data - STAIS PANAS Modif.'!F1272:F1281)</f>
        <v>24</v>
      </c>
      <c r="F120" s="6">
        <f>AVERAGE('Raw Data - STAIS PANAS Modif.'!G1272:G1281)</f>
        <v>36</v>
      </c>
      <c r="G120" s="6">
        <f>IFERROR(AVERAGE('Raw Data - STAIS PANAS Modif.'!H1272:H1281), "")</f>
        <v>13.8</v>
      </c>
      <c r="H120" s="6">
        <f>IFERROR(AVERAGE('Raw Data - STAIS PANAS Modif.'!I1272:I1281), "")</f>
        <v>22.2</v>
      </c>
      <c r="I120" s="6">
        <f t="shared" si="15"/>
        <v>8</v>
      </c>
      <c r="J120" s="5">
        <f>'Raw Data - STAIS PANAS Modif.'!J1272</f>
        <v>0.44</v>
      </c>
      <c r="K120" s="6">
        <f>'Raw Data - STAIS PANAS Modif.'!N1275+'Raw Data - STAIS PANAS Modif.'!P1275+'Raw Data - STAIS PANAS Modif.'!R1275+'Raw Data - STAIS PANAS Modif.'!V1275+'Raw Data - STAIS PANAS Modif.'!W1275+'Raw Data - STAIS PANAS Modif.'!Y1275+'Raw Data - STAIS PANAS Modif.'!AA1275+'Raw Data - STAIS PANAS Modif.'!AC1275+'Raw Data - STAIS PANAS Modif.'!AD1275+'Raw Data - STAIS PANAS Modif.'!AF1275-'Raw Data - STAIS PANAS Modif.'!O1275-'Raw Data - STAIS PANAS Modif.'!Q1275-'Raw Data - STAIS PANAS Modif.'!S1275-'Raw Data - STAIS PANAS Modif.'!T1275-'Raw Data - STAIS PANAS Modif.'!U1275-'Raw Data - STAIS PANAS Modif.'!X1275-'Raw Data - STAIS PANAS Modif.'!Z1275-'Raw Data - STAIS PANAS Modif.'!AB1275-'Raw Data - STAIS PANAS Modif.'!AE1275-'Raw Data - STAIS PANAS Modif.'!AG1275</f>
        <v>7</v>
      </c>
      <c r="L120" s="6">
        <f>'Raw Data - STAIS PANAS Modif.'!N1276+'Raw Data - STAIS PANAS Modif.'!P1276+'Raw Data - STAIS PANAS Modif.'!R1276+'Raw Data - STAIS PANAS Modif.'!V1276+'Raw Data - STAIS PANAS Modif.'!W1276+'Raw Data - STAIS PANAS Modif.'!Y1276+'Raw Data - STAIS PANAS Modif.'!AA1276+'Raw Data - STAIS PANAS Modif.'!AC1276+'Raw Data - STAIS PANAS Modif.'!AD1276+'Raw Data - STAIS PANAS Modif.'!AF1276-'Raw Data - STAIS PANAS Modif.'!O1276-'Raw Data - STAIS PANAS Modif.'!Q1276-'Raw Data - STAIS PANAS Modif.'!S1276-'Raw Data - STAIS PANAS Modif.'!T1276-'Raw Data - STAIS PANAS Modif.'!U1276-'Raw Data - STAIS PANAS Modif.'!X1276-'Raw Data - STAIS PANAS Modif.'!Z1276-'Raw Data - STAIS PANAS Modif.'!AB1276-'Raw Data - STAIS PANAS Modif.'!AE1276-'Raw Data - STAIS PANAS Modif.'!AG1276</f>
        <v>7</v>
      </c>
      <c r="M120" s="6">
        <f>SUM('Raw Data - STAIS PANAS Modif.'!AH1273:AQ1273)</f>
        <v>9</v>
      </c>
      <c r="N120" s="6">
        <f>SUM('Raw Data - STAIS PANAS Modif.'!AH1274:AQ1274)</f>
        <v>8</v>
      </c>
      <c r="O120" s="6">
        <f>AVERAGE('Raw Data - STAIS PANAS Modif.'!AR1272:BA1272)</f>
        <v>1.4</v>
      </c>
      <c r="P120" s="6">
        <f t="shared" si="16"/>
        <v>0</v>
      </c>
      <c r="Q120" s="6">
        <f t="shared" si="17"/>
        <v>-1</v>
      </c>
      <c r="R120" s="6">
        <f t="shared" si="18"/>
        <v>2</v>
      </c>
      <c r="S120" s="6">
        <f t="shared" si="19"/>
        <v>8</v>
      </c>
      <c r="T120" t="str">
        <f>VLOOKUP($A120,'Demographic Data'!$B:$U,11,0)</f>
        <v>English</v>
      </c>
      <c r="U120">
        <f>VLOOKUP($A120,'Demographic Data'!$B:$U,12,0)</f>
        <v>35</v>
      </c>
      <c r="V120" t="str">
        <f>VLOOKUP($A120,'Demographic Data'!$B:$U,13,0)</f>
        <v>Female</v>
      </c>
      <c r="W120" t="str">
        <f>VLOOKUP($A120,'Demographic Data'!$B:$U,14,0)</f>
        <v>White</v>
      </c>
      <c r="X120" t="str">
        <f>VLOOKUP($A120,'Demographic Data'!$B:$U,15,0)</f>
        <v>United Kingdom</v>
      </c>
      <c r="Y120" t="str">
        <f>VLOOKUP($A120,'Demographic Data'!$B:$U,16,0)</f>
        <v>United Kingdom</v>
      </c>
      <c r="Z120" t="str">
        <f>VLOOKUP($A120,'Demographic Data'!$B:$U,17,0)</f>
        <v>United Kingdom</v>
      </c>
    </row>
    <row r="121" spans="1:26" x14ac:dyDescent="0.2">
      <c r="A121" s="12" t="str">
        <f>'Raw Data - STAIS PANAS Modif.'!C1282</f>
        <v>67758a5ff599a6b3e978ad3b</v>
      </c>
      <c r="B121" s="5" t="str">
        <f>'Raw Data - STAIS PANAS Modif.'!D1282</f>
        <v>TG</v>
      </c>
      <c r="C121" s="5" t="str">
        <f>IF('Raw Data - STAIS PANAS Modif.'!F1192=12,"Low start",IF('Raw Data - STAIS PANAS Modif.'!F1192=33,"Low end","Low middle"))</f>
        <v>Low end</v>
      </c>
      <c r="D121" s="5">
        <f>'Raw Data - STAIS PANAS Modif.'!E1282</f>
        <v>2</v>
      </c>
      <c r="E121" s="6">
        <f>AVERAGE('Raw Data - STAIS PANAS Modif.'!F1282:F1291)</f>
        <v>24</v>
      </c>
      <c r="F121" s="6">
        <f>AVERAGE('Raw Data - STAIS PANAS Modif.'!G1282:G1291)</f>
        <v>36</v>
      </c>
      <c r="G121" s="6">
        <f>IFERROR(AVERAGE('Raw Data - STAIS PANAS Modif.'!H1282:H1291), "")</f>
        <v>9.9</v>
      </c>
      <c r="H121" s="6">
        <f>IFERROR(AVERAGE('Raw Data - STAIS PANAS Modif.'!I1282:I1291), "")</f>
        <v>26.1</v>
      </c>
      <c r="I121" s="6">
        <f t="shared" si="15"/>
        <v>8</v>
      </c>
      <c r="J121" s="5">
        <f>'Raw Data - STAIS PANAS Modif.'!J1282</f>
        <v>0.52</v>
      </c>
      <c r="K121" s="6">
        <f>'Raw Data - STAIS PANAS Modif.'!N1285+'Raw Data - STAIS PANAS Modif.'!P1285+'Raw Data - STAIS PANAS Modif.'!R1285+'Raw Data - STAIS PANAS Modif.'!V1285+'Raw Data - STAIS PANAS Modif.'!W1285+'Raw Data - STAIS PANAS Modif.'!Y1285+'Raw Data - STAIS PANAS Modif.'!AA1285+'Raw Data - STAIS PANAS Modif.'!AC1285+'Raw Data - STAIS PANAS Modif.'!AD1285+'Raw Data - STAIS PANAS Modif.'!AF1285-'Raw Data - STAIS PANAS Modif.'!O1285-'Raw Data - STAIS PANAS Modif.'!Q1285-'Raw Data - STAIS PANAS Modif.'!S1285-'Raw Data - STAIS PANAS Modif.'!T1285-'Raw Data - STAIS PANAS Modif.'!U1285-'Raw Data - STAIS PANAS Modif.'!X1285-'Raw Data - STAIS PANAS Modif.'!Z1285-'Raw Data - STAIS PANAS Modif.'!AB1285-'Raw Data - STAIS PANAS Modif.'!AE1285-'Raw Data - STAIS PANAS Modif.'!AG1285</f>
        <v>-1</v>
      </c>
      <c r="L121" s="6">
        <f>'Raw Data - STAIS PANAS Modif.'!N1286+'Raw Data - STAIS PANAS Modif.'!P1286+'Raw Data - STAIS PANAS Modif.'!R1286+'Raw Data - STAIS PANAS Modif.'!V1286+'Raw Data - STAIS PANAS Modif.'!W1286+'Raw Data - STAIS PANAS Modif.'!Y1286+'Raw Data - STAIS PANAS Modif.'!AA1286+'Raw Data - STAIS PANAS Modif.'!AC1286+'Raw Data - STAIS PANAS Modif.'!AD1286+'Raw Data - STAIS PANAS Modif.'!AF1286-'Raw Data - STAIS PANAS Modif.'!O1286-'Raw Data - STAIS PANAS Modif.'!Q1286-'Raw Data - STAIS PANAS Modif.'!S1286-'Raw Data - STAIS PANAS Modif.'!T1286-'Raw Data - STAIS PANAS Modif.'!U1286-'Raw Data - STAIS PANAS Modif.'!X1286-'Raw Data - STAIS PANAS Modif.'!Z1286-'Raw Data - STAIS PANAS Modif.'!AB1286-'Raw Data - STAIS PANAS Modif.'!AE1286-'Raw Data - STAIS PANAS Modif.'!AG1286</f>
        <v>3</v>
      </c>
      <c r="M121" s="6">
        <f>SUM('Raw Data - STAIS PANAS Modif.'!AH1283:AQ1283)</f>
        <v>12</v>
      </c>
      <c r="N121" s="6">
        <f>SUM('Raw Data - STAIS PANAS Modif.'!AH1284:AQ1284)</f>
        <v>11</v>
      </c>
      <c r="O121" s="6">
        <f>AVERAGE('Raw Data - STAIS PANAS Modif.'!AR1282:BA1282)</f>
        <v>2</v>
      </c>
      <c r="P121" s="6">
        <f t="shared" si="16"/>
        <v>4</v>
      </c>
      <c r="Q121" s="6">
        <f t="shared" si="17"/>
        <v>-1</v>
      </c>
      <c r="R121" s="6">
        <f t="shared" si="18"/>
        <v>6</v>
      </c>
      <c r="S121" s="6">
        <f t="shared" si="19"/>
        <v>8</v>
      </c>
      <c r="T121" t="str">
        <f>VLOOKUP($A121,'Demographic Data'!$B:$U,11,0)</f>
        <v>English</v>
      </c>
      <c r="U121">
        <f>VLOOKUP($A121,'Demographic Data'!$B:$U,12,0)</f>
        <v>21</v>
      </c>
      <c r="V121" t="str">
        <f>VLOOKUP($A121,'Demographic Data'!$B:$U,13,0)</f>
        <v>Female</v>
      </c>
      <c r="W121" t="str">
        <f>VLOOKUP($A121,'Demographic Data'!$B:$U,14,0)</f>
        <v>White</v>
      </c>
      <c r="X121" t="str">
        <f>VLOOKUP($A121,'Demographic Data'!$B:$U,15,0)</f>
        <v>United Kingdom</v>
      </c>
      <c r="Y121" t="str">
        <f>VLOOKUP($A121,'Demographic Data'!$B:$U,16,0)</f>
        <v>United Kingdom</v>
      </c>
      <c r="Z121" t="str">
        <f>VLOOKUP($A121,'Demographic Data'!$B:$U,17,0)</f>
        <v>United Kingdom</v>
      </c>
    </row>
    <row r="122" spans="1:26" x14ac:dyDescent="0.2">
      <c r="A122" s="12" t="str">
        <f>'Raw Data - STAIS PANAS Modif.'!C1292</f>
        <v>6776815763e82f23fe4bcd40</v>
      </c>
      <c r="B122" s="5" t="str">
        <f>'Raw Data - STAIS PANAS Modif.'!D1292</f>
        <v>DG</v>
      </c>
      <c r="C122" s="5" t="str">
        <f>IF('Raw Data - STAIS PANAS Modif.'!F1202=12,"Low start",IF('Raw Data - STAIS PANAS Modif.'!F1202=33,"Low end","Low middle"))</f>
        <v>Low start</v>
      </c>
      <c r="D122" s="5">
        <f>'Raw Data - STAIS PANAS Modif.'!E1292</f>
        <v>8</v>
      </c>
      <c r="E122" s="6">
        <f>AVERAGE('Raw Data - STAIS PANAS Modif.'!F1292:F1301)</f>
        <v>25.5</v>
      </c>
      <c r="F122" s="6">
        <f>AVERAGE('Raw Data - STAIS PANAS Modif.'!G1292:G1301)</f>
        <v>37.5</v>
      </c>
      <c r="G122" s="6" t="str">
        <f>IFERROR(AVERAGE('Raw Data - STAIS PANAS Modif.'!H1292:H1301), "")</f>
        <v/>
      </c>
      <c r="H122" s="6">
        <f>IFERROR(AVERAGE('Raw Data - STAIS PANAS Modif.'!I1292:I1301), "")</f>
        <v>37.5</v>
      </c>
      <c r="I122" s="6">
        <f t="shared" si="15"/>
        <v>8.5</v>
      </c>
      <c r="J122" s="5">
        <f>'Raw Data - STAIS PANAS Modif.'!J1292</f>
        <v>0.75</v>
      </c>
      <c r="K122" s="6">
        <f>'Raw Data - STAIS PANAS Modif.'!N1295+'Raw Data - STAIS PANAS Modif.'!P1295+'Raw Data - STAIS PANAS Modif.'!R1295+'Raw Data - STAIS PANAS Modif.'!V1295+'Raw Data - STAIS PANAS Modif.'!W1295+'Raw Data - STAIS PANAS Modif.'!Y1295+'Raw Data - STAIS PANAS Modif.'!AA1295+'Raw Data - STAIS PANAS Modif.'!AC1295+'Raw Data - STAIS PANAS Modif.'!AD1295+'Raw Data - STAIS PANAS Modif.'!AF1295-'Raw Data - STAIS PANAS Modif.'!O1295-'Raw Data - STAIS PANAS Modif.'!Q1295-'Raw Data - STAIS PANAS Modif.'!S1295-'Raw Data - STAIS PANAS Modif.'!T1295-'Raw Data - STAIS PANAS Modif.'!U1295-'Raw Data - STAIS PANAS Modif.'!X1295-'Raw Data - STAIS PANAS Modif.'!Z1295-'Raw Data - STAIS PANAS Modif.'!AB1295-'Raw Data - STAIS PANAS Modif.'!AE1295-'Raw Data - STAIS PANAS Modif.'!AG1295</f>
        <v>18</v>
      </c>
      <c r="L122" s="6">
        <f>'Raw Data - STAIS PANAS Modif.'!N1296+'Raw Data - STAIS PANAS Modif.'!P1296+'Raw Data - STAIS PANAS Modif.'!R1296+'Raw Data - STAIS PANAS Modif.'!V1296+'Raw Data - STAIS PANAS Modif.'!W1296+'Raw Data - STAIS PANAS Modif.'!Y1296+'Raw Data - STAIS PANAS Modif.'!AA1296+'Raw Data - STAIS PANAS Modif.'!AC1296+'Raw Data - STAIS PANAS Modif.'!AD1296+'Raw Data - STAIS PANAS Modif.'!AF1296-'Raw Data - STAIS PANAS Modif.'!O1296-'Raw Data - STAIS PANAS Modif.'!Q1296-'Raw Data - STAIS PANAS Modif.'!S1296-'Raw Data - STAIS PANAS Modif.'!T1296-'Raw Data - STAIS PANAS Modif.'!U1296-'Raw Data - STAIS PANAS Modif.'!X1296-'Raw Data - STAIS PANAS Modif.'!Z1296-'Raw Data - STAIS PANAS Modif.'!AB1296-'Raw Data - STAIS PANAS Modif.'!AE1296-'Raw Data - STAIS PANAS Modif.'!AG1296</f>
        <v>10</v>
      </c>
      <c r="M122" s="6">
        <f>SUM('Raw Data - STAIS PANAS Modif.'!AH1293:AQ1293)</f>
        <v>7</v>
      </c>
      <c r="N122" s="6">
        <f>SUM('Raw Data - STAIS PANAS Modif.'!AH1294:AQ1294)</f>
        <v>10</v>
      </c>
      <c r="O122" s="6">
        <f>AVERAGE('Raw Data - STAIS PANAS Modif.'!AR1292:BA1292)</f>
        <v>3.7</v>
      </c>
      <c r="P122" s="6">
        <f t="shared" si="16"/>
        <v>-8</v>
      </c>
      <c r="Q122" s="6">
        <f t="shared" si="17"/>
        <v>3</v>
      </c>
      <c r="R122" s="6">
        <f t="shared" si="18"/>
        <v>0.5</v>
      </c>
      <c r="S122" s="6">
        <f t="shared" si="19"/>
        <v>8.5</v>
      </c>
      <c r="T122" t="str">
        <f>VLOOKUP($A122,'Demographic Data'!$B:$U,11,0)</f>
        <v>English</v>
      </c>
      <c r="U122">
        <f>VLOOKUP($A122,'Demographic Data'!$B:$U,12,0)</f>
        <v>29</v>
      </c>
      <c r="V122" t="str">
        <f>VLOOKUP($A122,'Demographic Data'!$B:$U,13,0)</f>
        <v>Female</v>
      </c>
      <c r="W122" t="str">
        <f>VLOOKUP($A122,'Demographic Data'!$B:$U,14,0)</f>
        <v>White</v>
      </c>
      <c r="X122" t="str">
        <f>VLOOKUP($A122,'Demographic Data'!$B:$U,15,0)</f>
        <v>United Kingdom</v>
      </c>
      <c r="Y122" t="str">
        <f>VLOOKUP($A122,'Demographic Data'!$B:$U,16,0)</f>
        <v>United Kingdom</v>
      </c>
      <c r="Z122" t="str">
        <f>VLOOKUP($A122,'Demographic Data'!$B:$U,17,0)</f>
        <v>United Kingdom</v>
      </c>
    </row>
    <row r="123" spans="1:26" x14ac:dyDescent="0.2">
      <c r="A123" s="12" t="str">
        <f>'Raw Data - STAIS PANAS Modif.'!C1302</f>
        <v>677bf069c64e31606c2bd260</v>
      </c>
      <c r="B123" s="5" t="str">
        <f>'Raw Data - STAIS PANAS Modif.'!D1302</f>
        <v>TG</v>
      </c>
      <c r="C123" s="5" t="str">
        <f>IF('Raw Data - STAIS PANAS Modif.'!F1212=12,"Low start",IF('Raw Data - STAIS PANAS Modif.'!F1212=33,"Low end","Low middle"))</f>
        <v>Low middle</v>
      </c>
      <c r="D123" s="5">
        <f>'Raw Data - STAIS PANAS Modif.'!E1302</f>
        <v>6</v>
      </c>
      <c r="E123" s="6">
        <f>AVERAGE('Raw Data - STAIS PANAS Modif.'!F1302:F1311)</f>
        <v>24</v>
      </c>
      <c r="F123" s="6">
        <f>AVERAGE('Raw Data - STAIS PANAS Modif.'!G1302:G1311)</f>
        <v>36</v>
      </c>
      <c r="G123" s="6">
        <f>IFERROR(AVERAGE('Raw Data - STAIS PANAS Modif.'!H1302:H1311), "")</f>
        <v>9.5</v>
      </c>
      <c r="H123" s="6">
        <f>IFERROR(AVERAGE('Raw Data - STAIS PANAS Modif.'!I1302:I1311), "")</f>
        <v>26.5</v>
      </c>
      <c r="I123" s="6">
        <f t="shared" si="15"/>
        <v>8</v>
      </c>
      <c r="J123" s="5">
        <f>'Raw Data - STAIS PANAS Modif.'!J1302</f>
        <v>0.53</v>
      </c>
      <c r="K123" s="6">
        <f>'Raw Data - STAIS PANAS Modif.'!N1305+'Raw Data - STAIS PANAS Modif.'!P1305+'Raw Data - STAIS PANAS Modif.'!R1305+'Raw Data - STAIS PANAS Modif.'!V1305+'Raw Data - STAIS PANAS Modif.'!W1305+'Raw Data - STAIS PANAS Modif.'!Y1305+'Raw Data - STAIS PANAS Modif.'!AA1305+'Raw Data - STAIS PANAS Modif.'!AC1305+'Raw Data - STAIS PANAS Modif.'!AD1305+'Raw Data - STAIS PANAS Modif.'!AF1305-'Raw Data - STAIS PANAS Modif.'!O1305-'Raw Data - STAIS PANAS Modif.'!Q1305-'Raw Data - STAIS PANAS Modif.'!S1305-'Raw Data - STAIS PANAS Modif.'!T1305-'Raw Data - STAIS PANAS Modif.'!U1305-'Raw Data - STAIS PANAS Modif.'!X1305-'Raw Data - STAIS PANAS Modif.'!Z1305-'Raw Data - STAIS PANAS Modif.'!AB1305-'Raw Data - STAIS PANAS Modif.'!AE1305-'Raw Data - STAIS PANAS Modif.'!AG1305</f>
        <v>7</v>
      </c>
      <c r="L123" s="6">
        <f>'Raw Data - STAIS PANAS Modif.'!N1306+'Raw Data - STAIS PANAS Modif.'!P1306+'Raw Data - STAIS PANAS Modif.'!R1306+'Raw Data - STAIS PANAS Modif.'!V1306+'Raw Data - STAIS PANAS Modif.'!W1306+'Raw Data - STAIS PANAS Modif.'!Y1306+'Raw Data - STAIS PANAS Modif.'!AA1306+'Raw Data - STAIS PANAS Modif.'!AC1306+'Raw Data - STAIS PANAS Modif.'!AD1306+'Raw Data - STAIS PANAS Modif.'!AF1306-'Raw Data - STAIS PANAS Modif.'!O1306-'Raw Data - STAIS PANAS Modif.'!Q1306-'Raw Data - STAIS PANAS Modif.'!S1306-'Raw Data - STAIS PANAS Modif.'!T1306-'Raw Data - STAIS PANAS Modif.'!U1306-'Raw Data - STAIS PANAS Modif.'!X1306-'Raw Data - STAIS PANAS Modif.'!Z1306-'Raw Data - STAIS PANAS Modif.'!AB1306-'Raw Data - STAIS PANAS Modif.'!AE1306-'Raw Data - STAIS PANAS Modif.'!AG1306</f>
        <v>15</v>
      </c>
      <c r="M123" s="6">
        <f>SUM('Raw Data - STAIS PANAS Modif.'!AH1303:AQ1303)</f>
        <v>12</v>
      </c>
      <c r="N123" s="6">
        <f>SUM('Raw Data - STAIS PANAS Modif.'!AH1304:AQ1304)</f>
        <v>11</v>
      </c>
      <c r="O123" s="6">
        <f>AVERAGE('Raw Data - STAIS PANAS Modif.'!AR1302:BA1302)</f>
        <v>3.4</v>
      </c>
      <c r="P123" s="6">
        <f t="shared" si="16"/>
        <v>8</v>
      </c>
      <c r="Q123" s="6">
        <f t="shared" si="17"/>
        <v>-1</v>
      </c>
      <c r="R123" s="6">
        <f t="shared" si="18"/>
        <v>2</v>
      </c>
      <c r="S123" s="6">
        <f t="shared" si="19"/>
        <v>8</v>
      </c>
      <c r="T123" t="str">
        <f>VLOOKUP($A123,'Demographic Data'!$B:$U,11,0)</f>
        <v>English</v>
      </c>
      <c r="U123">
        <f>VLOOKUP($A123,'Demographic Data'!$B:$U,12,0)</f>
        <v>20</v>
      </c>
      <c r="V123" t="str">
        <f>VLOOKUP($A123,'Demographic Data'!$B:$U,13,0)</f>
        <v>Male</v>
      </c>
      <c r="W123" t="str">
        <f>VLOOKUP($A123,'Demographic Data'!$B:$U,14,0)</f>
        <v>Black</v>
      </c>
      <c r="X123" t="str">
        <f>VLOOKUP($A123,'Demographic Data'!$B:$U,15,0)</f>
        <v>United Kingdom</v>
      </c>
      <c r="Y123" t="str">
        <f>VLOOKUP($A123,'Demographic Data'!$B:$U,16,0)</f>
        <v>United Kingdom</v>
      </c>
      <c r="Z123" t="str">
        <f>VLOOKUP($A123,'Demographic Data'!$B:$U,17,0)</f>
        <v>United Kingdom</v>
      </c>
    </row>
    <row r="124" spans="1:26" x14ac:dyDescent="0.2">
      <c r="A124" s="12" t="str">
        <f>'Raw Data - STAIS PANAS Modif.'!C1312</f>
        <v>678a2893e4ac7939d14b9a05</v>
      </c>
      <c r="B124" s="5" t="str">
        <f>'Raw Data - STAIS PANAS Modif.'!D1312</f>
        <v>TG</v>
      </c>
      <c r="C124" s="5" t="str">
        <f>IF('Raw Data - STAIS PANAS Modif.'!F1222=12,"Low start",IF('Raw Data - STAIS PANAS Modif.'!F1222=33,"Low end","Low middle"))</f>
        <v>Low start</v>
      </c>
      <c r="D124" s="5">
        <f>'Raw Data - STAIS PANAS Modif.'!E1312</f>
        <v>2</v>
      </c>
      <c r="E124" s="6">
        <f>AVERAGE('Raw Data - STAIS PANAS Modif.'!F1312:F1321)</f>
        <v>24</v>
      </c>
      <c r="F124" s="6">
        <f>AVERAGE('Raw Data - STAIS PANAS Modif.'!G1312:G1321)</f>
        <v>36</v>
      </c>
      <c r="G124" s="6">
        <f>IFERROR(AVERAGE('Raw Data - STAIS PANAS Modif.'!H1312:H1321), "")</f>
        <v>17.600000000000001</v>
      </c>
      <c r="H124" s="6">
        <f>IFERROR(AVERAGE('Raw Data - STAIS PANAS Modif.'!I1312:I1321), "")</f>
        <v>18.399999999999999</v>
      </c>
      <c r="I124" s="6">
        <f t="shared" si="15"/>
        <v>8</v>
      </c>
      <c r="J124" s="5">
        <f>'Raw Data - STAIS PANAS Modif.'!J1312</f>
        <v>0.37</v>
      </c>
      <c r="K124" s="6">
        <f>'Raw Data - STAIS PANAS Modif.'!N1315+'Raw Data - STAIS PANAS Modif.'!P1315+'Raw Data - STAIS PANAS Modif.'!R1315+'Raw Data - STAIS PANAS Modif.'!V1315+'Raw Data - STAIS PANAS Modif.'!W1315+'Raw Data - STAIS PANAS Modif.'!Y1315+'Raw Data - STAIS PANAS Modif.'!AA1315+'Raw Data - STAIS PANAS Modif.'!AC1315+'Raw Data - STAIS PANAS Modif.'!AD1315+'Raw Data - STAIS PANAS Modif.'!AF1315-'Raw Data - STAIS PANAS Modif.'!O1315-'Raw Data - STAIS PANAS Modif.'!Q1315-'Raw Data - STAIS PANAS Modif.'!S1315-'Raw Data - STAIS PANAS Modif.'!T1315-'Raw Data - STAIS PANAS Modif.'!U1315-'Raw Data - STAIS PANAS Modif.'!X1315-'Raw Data - STAIS PANAS Modif.'!Z1315-'Raw Data - STAIS PANAS Modif.'!AB1315-'Raw Data - STAIS PANAS Modif.'!AE1315-'Raw Data - STAIS PANAS Modif.'!AG1315</f>
        <v>6</v>
      </c>
      <c r="L124" s="6">
        <f>'Raw Data - STAIS PANAS Modif.'!N1316+'Raw Data - STAIS PANAS Modif.'!P1316+'Raw Data - STAIS PANAS Modif.'!R1316+'Raw Data - STAIS PANAS Modif.'!V1316+'Raw Data - STAIS PANAS Modif.'!W1316+'Raw Data - STAIS PANAS Modif.'!Y1316+'Raw Data - STAIS PANAS Modif.'!AA1316+'Raw Data - STAIS PANAS Modif.'!AC1316+'Raw Data - STAIS PANAS Modif.'!AD1316+'Raw Data - STAIS PANAS Modif.'!AF1316-'Raw Data - STAIS PANAS Modif.'!O1316-'Raw Data - STAIS PANAS Modif.'!Q1316-'Raw Data - STAIS PANAS Modif.'!S1316-'Raw Data - STAIS PANAS Modif.'!T1316-'Raw Data - STAIS PANAS Modif.'!U1316-'Raw Data - STAIS PANAS Modif.'!X1316-'Raw Data - STAIS PANAS Modif.'!Z1316-'Raw Data - STAIS PANAS Modif.'!AB1316-'Raw Data - STAIS PANAS Modif.'!AE1316-'Raw Data - STAIS PANAS Modif.'!AG1316</f>
        <v>5</v>
      </c>
      <c r="M124" s="6">
        <f>SUM('Raw Data - STAIS PANAS Modif.'!AH1313:AQ1313)</f>
        <v>9</v>
      </c>
      <c r="N124" s="6">
        <f>SUM('Raw Data - STAIS PANAS Modif.'!AH1314:AQ1314)</f>
        <v>12</v>
      </c>
      <c r="O124" s="6">
        <f>AVERAGE('Raw Data - STAIS PANAS Modif.'!AR1312:BA1312)</f>
        <v>3.2</v>
      </c>
      <c r="P124" s="6">
        <f t="shared" si="16"/>
        <v>-1</v>
      </c>
      <c r="Q124" s="6">
        <f t="shared" si="17"/>
        <v>3</v>
      </c>
      <c r="R124" s="6">
        <f t="shared" si="18"/>
        <v>6</v>
      </c>
      <c r="S124" s="6">
        <f t="shared" si="19"/>
        <v>8</v>
      </c>
      <c r="T124" t="str">
        <f>VLOOKUP($A124,'Demographic Data'!$B:$U,11,0)</f>
        <v>English</v>
      </c>
      <c r="U124">
        <f>VLOOKUP($A124,'Demographic Data'!$B:$U,12,0)</f>
        <v>23</v>
      </c>
      <c r="V124" t="str">
        <f>VLOOKUP($A124,'Demographic Data'!$B:$U,13,0)</f>
        <v>Male</v>
      </c>
      <c r="W124" t="str">
        <f>VLOOKUP($A124,'Demographic Data'!$B:$U,14,0)</f>
        <v>White</v>
      </c>
      <c r="X124" t="str">
        <f>VLOOKUP($A124,'Demographic Data'!$B:$U,15,0)</f>
        <v>United Kingdom</v>
      </c>
      <c r="Y124" t="str">
        <f>VLOOKUP($A124,'Demographic Data'!$B:$U,16,0)</f>
        <v>United Kingdom</v>
      </c>
      <c r="Z124" t="str">
        <f>VLOOKUP($A124,'Demographic Data'!$B:$U,17,0)</f>
        <v>United Kingdom</v>
      </c>
    </row>
    <row r="125" spans="1:26" x14ac:dyDescent="0.2">
      <c r="A125" s="12" t="str">
        <f>'Raw Data - STAIS PANAS Modif.'!C1322</f>
        <v>67914a71e31261f2ae882759</v>
      </c>
      <c r="B125" s="5" t="str">
        <f>'Raw Data - STAIS PANAS Modif.'!D1322</f>
        <v>DG</v>
      </c>
      <c r="C125" s="5" t="str">
        <f>IF('Raw Data - STAIS PANAS Modif.'!F1232=12,"Low start",IF('Raw Data - STAIS PANAS Modif.'!F1232=33,"Low end","Low middle"))</f>
        <v>Low middle</v>
      </c>
      <c r="D125" s="5">
        <f>'Raw Data - STAIS PANAS Modif.'!E1322</f>
        <v>4</v>
      </c>
      <c r="E125" s="6">
        <f>AVERAGE('Raw Data - STAIS PANAS Modif.'!F1322:F1331)</f>
        <v>24</v>
      </c>
      <c r="F125" s="6">
        <f>AVERAGE('Raw Data - STAIS PANAS Modif.'!G1322:G1331)</f>
        <v>36</v>
      </c>
      <c r="G125" s="6" t="str">
        <f>IFERROR(AVERAGE('Raw Data - STAIS PANAS Modif.'!H1322:H1331), "")</f>
        <v/>
      </c>
      <c r="H125" s="6">
        <f>IFERROR(AVERAGE('Raw Data - STAIS PANAS Modif.'!I1322:I1331), "")</f>
        <v>36</v>
      </c>
      <c r="I125" s="6">
        <f t="shared" si="15"/>
        <v>8</v>
      </c>
      <c r="J125" s="5">
        <f>'Raw Data - STAIS PANAS Modif.'!J1322</f>
        <v>0.72</v>
      </c>
      <c r="K125" s="6">
        <f>'Raw Data - STAIS PANAS Modif.'!N1325+'Raw Data - STAIS PANAS Modif.'!P1325+'Raw Data - STAIS PANAS Modif.'!R1325+'Raw Data - STAIS PANAS Modif.'!V1325+'Raw Data - STAIS PANAS Modif.'!W1325+'Raw Data - STAIS PANAS Modif.'!Y1325+'Raw Data - STAIS PANAS Modif.'!AA1325+'Raw Data - STAIS PANAS Modif.'!AC1325+'Raw Data - STAIS PANAS Modif.'!AD1325+'Raw Data - STAIS PANAS Modif.'!AF1325-'Raw Data - STAIS PANAS Modif.'!O1325-'Raw Data - STAIS PANAS Modif.'!Q1325-'Raw Data - STAIS PANAS Modif.'!S1325-'Raw Data - STAIS PANAS Modif.'!T1325-'Raw Data - STAIS PANAS Modif.'!U1325-'Raw Data - STAIS PANAS Modif.'!X1325-'Raw Data - STAIS PANAS Modif.'!Z1325-'Raw Data - STAIS PANAS Modif.'!AB1325-'Raw Data - STAIS PANAS Modif.'!AE1325-'Raw Data - STAIS PANAS Modif.'!AG1325</f>
        <v>20</v>
      </c>
      <c r="L125" s="6">
        <f>'Raw Data - STAIS PANAS Modif.'!N1326+'Raw Data - STAIS PANAS Modif.'!P1326+'Raw Data - STAIS PANAS Modif.'!R1326+'Raw Data - STAIS PANAS Modif.'!V1326+'Raw Data - STAIS PANAS Modif.'!W1326+'Raw Data - STAIS PANAS Modif.'!Y1326+'Raw Data - STAIS PANAS Modif.'!AA1326+'Raw Data - STAIS PANAS Modif.'!AC1326+'Raw Data - STAIS PANAS Modif.'!AD1326+'Raw Data - STAIS PANAS Modif.'!AF1326-'Raw Data - STAIS PANAS Modif.'!O1326-'Raw Data - STAIS PANAS Modif.'!Q1326-'Raw Data - STAIS PANAS Modif.'!S1326-'Raw Data - STAIS PANAS Modif.'!T1326-'Raw Data - STAIS PANAS Modif.'!U1326-'Raw Data - STAIS PANAS Modif.'!X1326-'Raw Data - STAIS PANAS Modif.'!Z1326-'Raw Data - STAIS PANAS Modif.'!AB1326-'Raw Data - STAIS PANAS Modif.'!AE1326-'Raw Data - STAIS PANAS Modif.'!AG1326</f>
        <v>33</v>
      </c>
      <c r="M125" s="6">
        <f>SUM('Raw Data - STAIS PANAS Modif.'!AH1323:AQ1323)</f>
        <v>4</v>
      </c>
      <c r="N125" s="6">
        <f>SUM('Raw Data - STAIS PANAS Modif.'!AH1324:AQ1324)</f>
        <v>5</v>
      </c>
      <c r="O125" s="6">
        <f>AVERAGE('Raw Data - STAIS PANAS Modif.'!AR1322:BA1322)</f>
        <v>3.7</v>
      </c>
      <c r="P125" s="6">
        <f t="shared" si="16"/>
        <v>13</v>
      </c>
      <c r="Q125" s="6">
        <f t="shared" si="17"/>
        <v>1</v>
      </c>
      <c r="R125" s="6">
        <f t="shared" si="18"/>
        <v>4</v>
      </c>
      <c r="S125" s="6">
        <f t="shared" si="19"/>
        <v>8</v>
      </c>
      <c r="T125" t="str">
        <f>VLOOKUP($A125,'Demographic Data'!$B:$U,11,0)</f>
        <v>English</v>
      </c>
      <c r="U125">
        <f>VLOOKUP($A125,'Demographic Data'!$B:$U,12,0)</f>
        <v>26</v>
      </c>
      <c r="V125" t="str">
        <f>VLOOKUP($A125,'Demographic Data'!$B:$U,13,0)</f>
        <v>Male</v>
      </c>
      <c r="W125" t="str">
        <f>VLOOKUP($A125,'Demographic Data'!$B:$U,14,0)</f>
        <v>White</v>
      </c>
      <c r="X125" t="str">
        <f>VLOOKUP($A125,'Demographic Data'!$B:$U,15,0)</f>
        <v>United Kingdom</v>
      </c>
      <c r="Y125" t="str">
        <f>VLOOKUP($A125,'Demographic Data'!$B:$U,16,0)</f>
        <v>United Kingdom</v>
      </c>
      <c r="Z125" t="str">
        <f>VLOOKUP($A125,'Demographic Data'!$B:$U,17,0)</f>
        <v>United Kingdom</v>
      </c>
    </row>
    <row r="126" spans="1:26" x14ac:dyDescent="0.2">
      <c r="A126" s="12" t="str">
        <f>'Raw Data - STAIS PANAS Modif.'!C1332</f>
        <v>67936ef71361a451201f9717</v>
      </c>
      <c r="B126" s="5" t="str">
        <f>'Raw Data - STAIS PANAS Modif.'!D1332</f>
        <v>TG</v>
      </c>
      <c r="C126" s="5" t="str">
        <f>IF('Raw Data - STAIS PANAS Modif.'!F1242=12,"Low start",IF('Raw Data - STAIS PANAS Modif.'!F1242=33,"Low end","Low middle"))</f>
        <v>Low middle</v>
      </c>
      <c r="D126" s="5">
        <f>'Raw Data - STAIS PANAS Modif.'!E1332</f>
        <v>8</v>
      </c>
      <c r="E126" s="6">
        <f>AVERAGE('Raw Data - STAIS PANAS Modif.'!F1332:F1341)</f>
        <v>24</v>
      </c>
      <c r="F126" s="6">
        <f>AVERAGE('Raw Data - STAIS PANAS Modif.'!G1332:G1341)</f>
        <v>36</v>
      </c>
      <c r="G126" s="6">
        <f>IFERROR(AVERAGE('Raw Data - STAIS PANAS Modif.'!H1332:H1341), "")</f>
        <v>16.600000000000001</v>
      </c>
      <c r="H126" s="6">
        <f>IFERROR(AVERAGE('Raw Data - STAIS PANAS Modif.'!I1332:I1341), "")</f>
        <v>19.399999999999999</v>
      </c>
      <c r="I126" s="6">
        <f t="shared" si="15"/>
        <v>8</v>
      </c>
      <c r="J126" s="5">
        <f>'Raw Data - STAIS PANAS Modif.'!J1332</f>
        <v>0.39</v>
      </c>
      <c r="K126" s="6">
        <f>'Raw Data - STAIS PANAS Modif.'!N1335+'Raw Data - STAIS PANAS Modif.'!P1335+'Raw Data - STAIS PANAS Modif.'!R1335+'Raw Data - STAIS PANAS Modif.'!V1335+'Raw Data - STAIS PANAS Modif.'!W1335+'Raw Data - STAIS PANAS Modif.'!Y1335+'Raw Data - STAIS PANAS Modif.'!AA1335+'Raw Data - STAIS PANAS Modif.'!AC1335+'Raw Data - STAIS PANAS Modif.'!AD1335+'Raw Data - STAIS PANAS Modif.'!AF1335-'Raw Data - STAIS PANAS Modif.'!O1335-'Raw Data - STAIS PANAS Modif.'!Q1335-'Raw Data - STAIS PANAS Modif.'!S1335-'Raw Data - STAIS PANAS Modif.'!T1335-'Raw Data - STAIS PANAS Modif.'!U1335-'Raw Data - STAIS PANAS Modif.'!X1335-'Raw Data - STAIS PANAS Modif.'!Z1335-'Raw Data - STAIS PANAS Modif.'!AB1335-'Raw Data - STAIS PANAS Modif.'!AE1335-'Raw Data - STAIS PANAS Modif.'!AG1335</f>
        <v>31</v>
      </c>
      <c r="L126" s="6">
        <f>'Raw Data - STAIS PANAS Modif.'!N1336+'Raw Data - STAIS PANAS Modif.'!P1336+'Raw Data - STAIS PANAS Modif.'!R1336+'Raw Data - STAIS PANAS Modif.'!V1336+'Raw Data - STAIS PANAS Modif.'!W1336+'Raw Data - STAIS PANAS Modif.'!Y1336+'Raw Data - STAIS PANAS Modif.'!AA1336+'Raw Data - STAIS PANAS Modif.'!AC1336+'Raw Data - STAIS PANAS Modif.'!AD1336+'Raw Data - STAIS PANAS Modif.'!AF1336-'Raw Data - STAIS PANAS Modif.'!O1336-'Raw Data - STAIS PANAS Modif.'!Q1336-'Raw Data - STAIS PANAS Modif.'!S1336-'Raw Data - STAIS PANAS Modif.'!T1336-'Raw Data - STAIS PANAS Modif.'!U1336-'Raw Data - STAIS PANAS Modif.'!X1336-'Raw Data - STAIS PANAS Modif.'!Z1336-'Raw Data - STAIS PANAS Modif.'!AB1336-'Raw Data - STAIS PANAS Modif.'!AE1336-'Raw Data - STAIS PANAS Modif.'!AG1336</f>
        <v>40</v>
      </c>
      <c r="M126" s="6">
        <f>SUM('Raw Data - STAIS PANAS Modif.'!AH1333:AQ1333)</f>
        <v>4</v>
      </c>
      <c r="N126" s="6">
        <f>SUM('Raw Data - STAIS PANAS Modif.'!AH1334:AQ1334)</f>
        <v>4</v>
      </c>
      <c r="O126" s="6">
        <f>AVERAGE('Raw Data - STAIS PANAS Modif.'!AR1332:BA1332)</f>
        <v>3.6</v>
      </c>
      <c r="P126" s="6">
        <f t="shared" si="16"/>
        <v>9</v>
      </c>
      <c r="Q126" s="6">
        <f t="shared" si="17"/>
        <v>0</v>
      </c>
      <c r="R126" s="6">
        <f t="shared" si="18"/>
        <v>0</v>
      </c>
      <c r="S126" s="6">
        <f t="shared" si="19"/>
        <v>8</v>
      </c>
      <c r="T126" t="str">
        <f>VLOOKUP($A126,'Demographic Data'!$B:$U,11,0)</f>
        <v>English</v>
      </c>
      <c r="U126">
        <f>VLOOKUP($A126,'Demographic Data'!$B:$U,12,0)</f>
        <v>30</v>
      </c>
      <c r="V126" t="str">
        <f>VLOOKUP($A126,'Demographic Data'!$B:$U,13,0)</f>
        <v>Male</v>
      </c>
      <c r="W126" t="str">
        <f>VLOOKUP($A126,'Demographic Data'!$B:$U,14,0)</f>
        <v>White</v>
      </c>
      <c r="X126" t="str">
        <f>VLOOKUP($A126,'Demographic Data'!$B:$U,15,0)</f>
        <v>United Kingdom</v>
      </c>
      <c r="Y126" t="str">
        <f>VLOOKUP($A126,'Demographic Data'!$B:$U,16,0)</f>
        <v>United Kingdom</v>
      </c>
      <c r="Z126" t="str">
        <f>VLOOKUP($A126,'Demographic Data'!$B:$U,17,0)</f>
        <v>United Kingdom</v>
      </c>
    </row>
    <row r="127" spans="1:26" x14ac:dyDescent="0.2">
      <c r="A127" s="12" t="str">
        <f>'Raw Data - STAIS PANAS Modif.'!C1342</f>
        <v>67a652ff9f6851365e540c1c</v>
      </c>
      <c r="B127" s="5" t="str">
        <f>'Raw Data - STAIS PANAS Modif.'!D1342</f>
        <v>DG</v>
      </c>
      <c r="C127" s="5" t="str">
        <f>IF('Raw Data - STAIS PANAS Modif.'!F1252=12,"Low start",IF('Raw Data - STAIS PANAS Modif.'!F1252=33,"Low end","Low middle"))</f>
        <v>Low middle</v>
      </c>
      <c r="D127" s="5">
        <f>'Raw Data - STAIS PANAS Modif.'!E1342</f>
        <v>6</v>
      </c>
      <c r="E127" s="6">
        <f>AVERAGE('Raw Data - STAIS PANAS Modif.'!F1342:F1351)</f>
        <v>24</v>
      </c>
      <c r="F127" s="6">
        <f>AVERAGE('Raw Data - STAIS PANAS Modif.'!G1342:G1351)</f>
        <v>36</v>
      </c>
      <c r="G127" s="6" t="str">
        <f>IFERROR(AVERAGE('Raw Data - STAIS PANAS Modif.'!H1342:H1351), "")</f>
        <v/>
      </c>
      <c r="H127" s="6">
        <f>IFERROR(AVERAGE('Raw Data - STAIS PANAS Modif.'!I1342:I1351), "")</f>
        <v>36</v>
      </c>
      <c r="I127" s="6">
        <f t="shared" si="15"/>
        <v>8</v>
      </c>
      <c r="J127" s="5">
        <f>'Raw Data - STAIS PANAS Modif.'!J1342</f>
        <v>0.72</v>
      </c>
      <c r="K127" s="6">
        <f>'Raw Data - STAIS PANAS Modif.'!N1345+'Raw Data - STAIS PANAS Modif.'!P1345+'Raw Data - STAIS PANAS Modif.'!R1345+'Raw Data - STAIS PANAS Modif.'!V1345+'Raw Data - STAIS PANAS Modif.'!W1345+'Raw Data - STAIS PANAS Modif.'!Y1345+'Raw Data - STAIS PANAS Modif.'!AA1345+'Raw Data - STAIS PANAS Modif.'!AC1345+'Raw Data - STAIS PANAS Modif.'!AD1345+'Raw Data - STAIS PANAS Modif.'!AF1345-'Raw Data - STAIS PANAS Modif.'!O1345-'Raw Data - STAIS PANAS Modif.'!Q1345-'Raw Data - STAIS PANAS Modif.'!S1345-'Raw Data - STAIS PANAS Modif.'!T1345-'Raw Data - STAIS PANAS Modif.'!U1345-'Raw Data - STAIS PANAS Modif.'!X1345-'Raw Data - STAIS PANAS Modif.'!Z1345-'Raw Data - STAIS PANAS Modif.'!AB1345-'Raw Data - STAIS PANAS Modif.'!AE1345-'Raw Data - STAIS PANAS Modif.'!AG1345</f>
        <v>39</v>
      </c>
      <c r="L127" s="6">
        <f>'Raw Data - STAIS PANAS Modif.'!N1346+'Raw Data - STAIS PANAS Modif.'!P1346+'Raw Data - STAIS PANAS Modif.'!R1346+'Raw Data - STAIS PANAS Modif.'!V1346+'Raw Data - STAIS PANAS Modif.'!W1346+'Raw Data - STAIS PANAS Modif.'!Y1346+'Raw Data - STAIS PANAS Modif.'!AA1346+'Raw Data - STAIS PANAS Modif.'!AC1346+'Raw Data - STAIS PANAS Modif.'!AD1346+'Raw Data - STAIS PANAS Modif.'!AF1346-'Raw Data - STAIS PANAS Modif.'!O1346-'Raw Data - STAIS PANAS Modif.'!Q1346-'Raw Data - STAIS PANAS Modif.'!S1346-'Raw Data - STAIS PANAS Modif.'!T1346-'Raw Data - STAIS PANAS Modif.'!U1346-'Raw Data - STAIS PANAS Modif.'!X1346-'Raw Data - STAIS PANAS Modif.'!Z1346-'Raw Data - STAIS PANAS Modif.'!AB1346-'Raw Data - STAIS PANAS Modif.'!AE1346-'Raw Data - STAIS PANAS Modif.'!AG1346</f>
        <v>34</v>
      </c>
      <c r="M127" s="6">
        <f>SUM('Raw Data - STAIS PANAS Modif.'!AH1343:AQ1343)</f>
        <v>4</v>
      </c>
      <c r="N127" s="6">
        <f>SUM('Raw Data - STAIS PANAS Modif.'!AH1344:AQ1344)</f>
        <v>4</v>
      </c>
      <c r="O127" s="6">
        <f>AVERAGE('Raw Data - STAIS PANAS Modif.'!AR1342:BA1342)</f>
        <v>4</v>
      </c>
      <c r="P127" s="6">
        <f t="shared" si="16"/>
        <v>-5</v>
      </c>
      <c r="Q127" s="6">
        <f t="shared" si="17"/>
        <v>0</v>
      </c>
      <c r="R127" s="6">
        <f t="shared" si="18"/>
        <v>2</v>
      </c>
      <c r="S127" s="6">
        <f t="shared" si="19"/>
        <v>8</v>
      </c>
      <c r="T127" t="str">
        <f>VLOOKUP($A127,'Demographic Data'!$B:$U,11,0)</f>
        <v>English, French, Spanish</v>
      </c>
      <c r="U127">
        <f>VLOOKUP($A127,'Demographic Data'!$B:$U,12,0)</f>
        <v>30</v>
      </c>
      <c r="V127" t="str">
        <f>VLOOKUP($A127,'Demographic Data'!$B:$U,13,0)</f>
        <v>Male</v>
      </c>
      <c r="W127" t="str">
        <f>VLOOKUP($A127,'Demographic Data'!$B:$U,14,0)</f>
        <v>Black</v>
      </c>
      <c r="X127" t="str">
        <f>VLOOKUP($A127,'Demographic Data'!$B:$U,15,0)</f>
        <v>United Kingdom</v>
      </c>
      <c r="Y127" t="str">
        <f>VLOOKUP($A127,'Demographic Data'!$B:$U,16,0)</f>
        <v>United Kingdom</v>
      </c>
      <c r="Z127" t="str">
        <f>VLOOKUP($A127,'Demographic Data'!$B:$U,17,0)</f>
        <v>United Kingdom</v>
      </c>
    </row>
    <row r="128" spans="1:26" x14ac:dyDescent="0.2">
      <c r="A128" s="12" t="str">
        <f>'Raw Data - STAIS PANAS Modif.'!C1352</f>
        <v>67a9da49f62daef62d4f4d5c</v>
      </c>
      <c r="B128" s="5" t="str">
        <f>'Raw Data - STAIS PANAS Modif.'!D1352</f>
        <v>DG</v>
      </c>
      <c r="C128" s="5" t="str">
        <f>IF('Raw Data - STAIS PANAS Modif.'!F1262=12,"Low start",IF('Raw Data - STAIS PANAS Modif.'!F1262=33,"Low end","Low middle"))</f>
        <v>Low end</v>
      </c>
      <c r="D128" s="5">
        <f>'Raw Data - STAIS PANAS Modif.'!E1352</f>
        <v>12</v>
      </c>
      <c r="E128" s="6">
        <f>AVERAGE('Raw Data - STAIS PANAS Modif.'!F1352:F1361)</f>
        <v>24</v>
      </c>
      <c r="F128" s="6">
        <f>AVERAGE('Raw Data - STAIS PANAS Modif.'!G1352:G1361)</f>
        <v>36</v>
      </c>
      <c r="G128" s="6" t="str">
        <f>IFERROR(AVERAGE('Raw Data - STAIS PANAS Modif.'!H1352:H1361), "")</f>
        <v/>
      </c>
      <c r="H128" s="6">
        <f>IFERROR(AVERAGE('Raw Data - STAIS PANAS Modif.'!I1352:I1361), "")</f>
        <v>36</v>
      </c>
      <c r="I128" s="6">
        <f t="shared" si="15"/>
        <v>8</v>
      </c>
      <c r="J128" s="5">
        <f>'Raw Data - STAIS PANAS Modif.'!J1352</f>
        <v>0.72</v>
      </c>
      <c r="K128" s="6">
        <f>'Raw Data - STAIS PANAS Modif.'!N1355+'Raw Data - STAIS PANAS Modif.'!P1355+'Raw Data - STAIS PANAS Modif.'!R1355+'Raw Data - STAIS PANAS Modif.'!V1355+'Raw Data - STAIS PANAS Modif.'!W1355+'Raw Data - STAIS PANAS Modif.'!Y1355+'Raw Data - STAIS PANAS Modif.'!AA1355+'Raw Data - STAIS PANAS Modif.'!AC1355+'Raw Data - STAIS PANAS Modif.'!AD1355+'Raw Data - STAIS PANAS Modif.'!AF1355-'Raw Data - STAIS PANAS Modif.'!O1355-'Raw Data - STAIS PANAS Modif.'!Q1355-'Raw Data - STAIS PANAS Modif.'!S1355-'Raw Data - STAIS PANAS Modif.'!T1355-'Raw Data - STAIS PANAS Modif.'!U1355-'Raw Data - STAIS PANAS Modif.'!X1355-'Raw Data - STAIS PANAS Modif.'!Z1355-'Raw Data - STAIS PANAS Modif.'!AB1355-'Raw Data - STAIS PANAS Modif.'!AE1355-'Raw Data - STAIS PANAS Modif.'!AG1355</f>
        <v>21</v>
      </c>
      <c r="L128" s="6">
        <f>'Raw Data - STAIS PANAS Modif.'!N1356+'Raw Data - STAIS PANAS Modif.'!P1356+'Raw Data - STAIS PANAS Modif.'!R1356+'Raw Data - STAIS PANAS Modif.'!V1356+'Raw Data - STAIS PANAS Modif.'!W1356+'Raw Data - STAIS PANAS Modif.'!Y1356+'Raw Data - STAIS PANAS Modif.'!AA1356+'Raw Data - STAIS PANAS Modif.'!AC1356+'Raw Data - STAIS PANAS Modif.'!AD1356+'Raw Data - STAIS PANAS Modif.'!AF1356-'Raw Data - STAIS PANAS Modif.'!O1356-'Raw Data - STAIS PANAS Modif.'!Q1356-'Raw Data - STAIS PANAS Modif.'!S1356-'Raw Data - STAIS PANAS Modif.'!T1356-'Raw Data - STAIS PANAS Modif.'!U1356-'Raw Data - STAIS PANAS Modif.'!X1356-'Raw Data - STAIS PANAS Modif.'!Z1356-'Raw Data - STAIS PANAS Modif.'!AB1356-'Raw Data - STAIS PANAS Modif.'!AE1356-'Raw Data - STAIS PANAS Modif.'!AG1356</f>
        <v>15</v>
      </c>
      <c r="M128" s="6">
        <f>SUM('Raw Data - STAIS PANAS Modif.'!AH1353:AQ1353)</f>
        <v>8</v>
      </c>
      <c r="N128" s="6">
        <f>SUM('Raw Data - STAIS PANAS Modif.'!AH1354:AQ1354)</f>
        <v>8</v>
      </c>
      <c r="O128" s="6">
        <f>AVERAGE('Raw Data - STAIS PANAS Modif.'!AR1352:BA1352)</f>
        <v>3.1</v>
      </c>
      <c r="P128" s="6">
        <f t="shared" si="16"/>
        <v>-6</v>
      </c>
      <c r="Q128" s="6">
        <f t="shared" si="17"/>
        <v>0</v>
      </c>
      <c r="R128" s="6">
        <f t="shared" si="18"/>
        <v>-4</v>
      </c>
      <c r="S128" s="6">
        <f t="shared" si="19"/>
        <v>8</v>
      </c>
      <c r="T128" t="str">
        <f>VLOOKUP($A128,'Demographic Data'!$B:$U,11,0)</f>
        <v>English</v>
      </c>
      <c r="U128">
        <f>VLOOKUP($A128,'Demographic Data'!$B:$U,12,0)</f>
        <v>31</v>
      </c>
      <c r="V128" t="str">
        <f>VLOOKUP($A128,'Demographic Data'!$B:$U,13,0)</f>
        <v>Female</v>
      </c>
      <c r="W128" t="str">
        <f>VLOOKUP($A128,'Demographic Data'!$B:$U,14,0)</f>
        <v>Black</v>
      </c>
      <c r="X128" t="str">
        <f>VLOOKUP($A128,'Demographic Data'!$B:$U,15,0)</f>
        <v>United Kingdom</v>
      </c>
      <c r="Y128" t="str">
        <f>VLOOKUP($A128,'Demographic Data'!$B:$U,16,0)</f>
        <v>United Kingdom</v>
      </c>
      <c r="Z128" t="str">
        <f>VLOOKUP($A128,'Demographic Data'!$B:$U,17,0)</f>
        <v>United Kingdom</v>
      </c>
    </row>
    <row r="129" spans="1:26" x14ac:dyDescent="0.2">
      <c r="A129" s="12" t="str">
        <f>'Raw Data - STAIS PANAS Modif.'!C1362</f>
        <v>67aca395e08375f063427a59</v>
      </c>
      <c r="B129" s="5" t="str">
        <f>'Raw Data - STAIS PANAS Modif.'!D1362</f>
        <v>DG</v>
      </c>
      <c r="C129" s="5" t="str">
        <f>IF('Raw Data - STAIS PANAS Modif.'!F1272=12,"Low start",IF('Raw Data - STAIS PANAS Modif.'!F1272=33,"Low end","Low middle"))</f>
        <v>Low start</v>
      </c>
      <c r="D129" s="5">
        <f>'Raw Data - STAIS PANAS Modif.'!E1362</f>
        <v>4</v>
      </c>
      <c r="E129" s="6">
        <f>AVERAGE('Raw Data - STAIS PANAS Modif.'!F1362:F1371)</f>
        <v>24</v>
      </c>
      <c r="F129" s="6">
        <f>AVERAGE('Raw Data - STAIS PANAS Modif.'!G1362:G1371)</f>
        <v>36</v>
      </c>
      <c r="G129" s="6" t="str">
        <f>IFERROR(AVERAGE('Raw Data - STAIS PANAS Modif.'!H1362:H1371), "")</f>
        <v/>
      </c>
      <c r="H129" s="6">
        <f>IFERROR(AVERAGE('Raw Data - STAIS PANAS Modif.'!I1362:I1371), "")</f>
        <v>36</v>
      </c>
      <c r="I129" s="6">
        <f t="shared" si="15"/>
        <v>8</v>
      </c>
      <c r="J129" s="5">
        <f>'Raw Data - STAIS PANAS Modif.'!J1362</f>
        <v>0.72</v>
      </c>
      <c r="K129" s="6">
        <f>'Raw Data - STAIS PANAS Modif.'!N1365+'Raw Data - STAIS PANAS Modif.'!P1365+'Raw Data - STAIS PANAS Modif.'!R1365+'Raw Data - STAIS PANAS Modif.'!V1365+'Raw Data - STAIS PANAS Modif.'!W1365+'Raw Data - STAIS PANAS Modif.'!Y1365+'Raw Data - STAIS PANAS Modif.'!AA1365+'Raw Data - STAIS PANAS Modif.'!AC1365+'Raw Data - STAIS PANAS Modif.'!AD1365+'Raw Data - STAIS PANAS Modif.'!AF1365-'Raw Data - STAIS PANAS Modif.'!O1365-'Raw Data - STAIS PANAS Modif.'!Q1365-'Raw Data - STAIS PANAS Modif.'!S1365-'Raw Data - STAIS PANAS Modif.'!T1365-'Raw Data - STAIS PANAS Modif.'!U1365-'Raw Data - STAIS PANAS Modif.'!X1365-'Raw Data - STAIS PANAS Modif.'!Z1365-'Raw Data - STAIS PANAS Modif.'!AB1365-'Raw Data - STAIS PANAS Modif.'!AE1365-'Raw Data - STAIS PANAS Modif.'!AG1365</f>
        <v>9</v>
      </c>
      <c r="L129" s="6">
        <f>'Raw Data - STAIS PANAS Modif.'!N1366+'Raw Data - STAIS PANAS Modif.'!P1366+'Raw Data - STAIS PANAS Modif.'!R1366+'Raw Data - STAIS PANAS Modif.'!V1366+'Raw Data - STAIS PANAS Modif.'!W1366+'Raw Data - STAIS PANAS Modif.'!Y1366+'Raw Data - STAIS PANAS Modif.'!AA1366+'Raw Data - STAIS PANAS Modif.'!AC1366+'Raw Data - STAIS PANAS Modif.'!AD1366+'Raw Data - STAIS PANAS Modif.'!AF1366-'Raw Data - STAIS PANAS Modif.'!O1366-'Raw Data - STAIS PANAS Modif.'!Q1366-'Raw Data - STAIS PANAS Modif.'!S1366-'Raw Data - STAIS PANAS Modif.'!T1366-'Raw Data - STAIS PANAS Modif.'!U1366-'Raw Data - STAIS PANAS Modif.'!X1366-'Raw Data - STAIS PANAS Modif.'!Z1366-'Raw Data - STAIS PANAS Modif.'!AB1366-'Raw Data - STAIS PANAS Modif.'!AE1366-'Raw Data - STAIS PANAS Modif.'!AG1366</f>
        <v>14</v>
      </c>
      <c r="M129" s="6">
        <f>SUM('Raw Data - STAIS PANAS Modif.'!AH1363:AQ1363)</f>
        <v>10</v>
      </c>
      <c r="N129" s="6">
        <f>SUM('Raw Data - STAIS PANAS Modif.'!AH1364:AQ1364)</f>
        <v>10</v>
      </c>
      <c r="O129" s="6">
        <f>AVERAGE('Raw Data - STAIS PANAS Modif.'!AR1362:BA1362)</f>
        <v>2.9</v>
      </c>
      <c r="P129" s="6">
        <f t="shared" si="16"/>
        <v>5</v>
      </c>
      <c r="Q129" s="6">
        <f t="shared" si="17"/>
        <v>0</v>
      </c>
      <c r="R129" s="6">
        <f t="shared" si="18"/>
        <v>4</v>
      </c>
      <c r="S129" s="6">
        <f t="shared" si="19"/>
        <v>8</v>
      </c>
      <c r="T129" t="str">
        <f>VLOOKUP($A129,'Demographic Data'!$B:$U,11,0)</f>
        <v>English</v>
      </c>
      <c r="U129">
        <f>VLOOKUP($A129,'Demographic Data'!$B:$U,12,0)</f>
        <v>19</v>
      </c>
      <c r="V129" t="str">
        <f>VLOOKUP($A129,'Demographic Data'!$B:$U,13,0)</f>
        <v>Female</v>
      </c>
      <c r="W129" t="str">
        <f>VLOOKUP($A129,'Demographic Data'!$B:$U,14,0)</f>
        <v>White</v>
      </c>
      <c r="X129" t="str">
        <f>VLOOKUP($A129,'Demographic Data'!$B:$U,15,0)</f>
        <v>United Kingdom</v>
      </c>
      <c r="Y129" t="str">
        <f>VLOOKUP($A129,'Demographic Data'!$B:$U,16,0)</f>
        <v>United Kingdom</v>
      </c>
      <c r="Z129" t="str">
        <f>VLOOKUP($A129,'Demographic Data'!$B:$U,17,0)</f>
        <v>United Kingdom</v>
      </c>
    </row>
    <row r="130" spans="1:26" x14ac:dyDescent="0.2">
      <c r="A130" s="12" t="str">
        <f>'Raw Data - STAIS PANAS Modif.'!C1372</f>
        <v>67bb4559f03111057f22ad58</v>
      </c>
      <c r="B130" s="5" t="str">
        <f>'Raw Data - STAIS PANAS Modif.'!D1372</f>
        <v>TG</v>
      </c>
      <c r="C130" s="5" t="str">
        <f>IF('Raw Data - STAIS PANAS Modif.'!F1282=12,"Low start",IF('Raw Data - STAIS PANAS Modif.'!F1282=33,"Low end","Low middle"))</f>
        <v>Low start</v>
      </c>
      <c r="D130" s="5">
        <f>'Raw Data - STAIS PANAS Modif.'!E1372</f>
        <v>4</v>
      </c>
      <c r="E130" s="6">
        <f>AVERAGE('Raw Data - STAIS PANAS Modif.'!F1372:F1381)</f>
        <v>24</v>
      </c>
      <c r="F130" s="6">
        <f>AVERAGE('Raw Data - STAIS PANAS Modif.'!G1372:G1381)</f>
        <v>36</v>
      </c>
      <c r="G130" s="6">
        <f>IFERROR(AVERAGE('Raw Data - STAIS PANAS Modif.'!H1372:H1381), "")</f>
        <v>8</v>
      </c>
      <c r="H130" s="6">
        <f>IFERROR(AVERAGE('Raw Data - STAIS PANAS Modif.'!I1372:I1381), "")</f>
        <v>28</v>
      </c>
      <c r="I130" s="6">
        <f t="shared" ref="I130:I181" si="20">E130/3</f>
        <v>8</v>
      </c>
      <c r="J130" s="5">
        <f>'Raw Data - STAIS PANAS Modif.'!J1372</f>
        <v>0.56000000000000005</v>
      </c>
      <c r="K130" s="6">
        <f>'Raw Data - STAIS PANAS Modif.'!N1375+'Raw Data - STAIS PANAS Modif.'!P1375+'Raw Data - STAIS PANAS Modif.'!R1375+'Raw Data - STAIS PANAS Modif.'!V1375+'Raw Data - STAIS PANAS Modif.'!W1375+'Raw Data - STAIS PANAS Modif.'!Y1375+'Raw Data - STAIS PANAS Modif.'!AA1375+'Raw Data - STAIS PANAS Modif.'!AC1375+'Raw Data - STAIS PANAS Modif.'!AD1375+'Raw Data - STAIS PANAS Modif.'!AF1375-'Raw Data - STAIS PANAS Modif.'!O1375-'Raw Data - STAIS PANAS Modif.'!Q1375-'Raw Data - STAIS PANAS Modif.'!S1375-'Raw Data - STAIS PANAS Modif.'!T1375-'Raw Data - STAIS PANAS Modif.'!U1375-'Raw Data - STAIS PANAS Modif.'!X1375-'Raw Data - STAIS PANAS Modif.'!Z1375-'Raw Data - STAIS PANAS Modif.'!AB1375-'Raw Data - STAIS PANAS Modif.'!AE1375-'Raw Data - STAIS PANAS Modif.'!AG1375</f>
        <v>6</v>
      </c>
      <c r="L130" s="6">
        <f>'Raw Data - STAIS PANAS Modif.'!N1376+'Raw Data - STAIS PANAS Modif.'!P1376+'Raw Data - STAIS PANAS Modif.'!R1376+'Raw Data - STAIS PANAS Modif.'!V1376+'Raw Data - STAIS PANAS Modif.'!W1376+'Raw Data - STAIS PANAS Modif.'!Y1376+'Raw Data - STAIS PANAS Modif.'!AA1376+'Raw Data - STAIS PANAS Modif.'!AC1376+'Raw Data - STAIS PANAS Modif.'!AD1376+'Raw Data - STAIS PANAS Modif.'!AF1376-'Raw Data - STAIS PANAS Modif.'!O1376-'Raw Data - STAIS PANAS Modif.'!Q1376-'Raw Data - STAIS PANAS Modif.'!S1376-'Raw Data - STAIS PANAS Modif.'!T1376-'Raw Data - STAIS PANAS Modif.'!U1376-'Raw Data - STAIS PANAS Modif.'!X1376-'Raw Data - STAIS PANAS Modif.'!Z1376-'Raw Data - STAIS PANAS Modif.'!AB1376-'Raw Data - STAIS PANAS Modif.'!AE1376-'Raw Data - STAIS PANAS Modif.'!AG1376</f>
        <v>3</v>
      </c>
      <c r="M130" s="6">
        <f>SUM('Raw Data - STAIS PANAS Modif.'!AH1373:AQ1373)</f>
        <v>12</v>
      </c>
      <c r="N130" s="6">
        <f>SUM('Raw Data - STAIS PANAS Modif.'!AH1374:AQ1374)</f>
        <v>12</v>
      </c>
      <c r="O130" s="6">
        <f>AVERAGE('Raw Data - STAIS PANAS Modif.'!AR1372:BA1372)</f>
        <v>2.8</v>
      </c>
      <c r="P130" s="6">
        <f t="shared" ref="P130:P181" si="21">L130-K130</f>
        <v>-3</v>
      </c>
      <c r="Q130" s="6">
        <f t="shared" ref="Q130:Q181" si="22">N130-M130</f>
        <v>0</v>
      </c>
      <c r="R130" s="6">
        <f t="shared" ref="R130:R146" si="23">I130-D130</f>
        <v>4</v>
      </c>
      <c r="S130" s="6">
        <f t="shared" ref="S130:S146" si="24">I130</f>
        <v>8</v>
      </c>
      <c r="T130" t="str">
        <f>VLOOKUP($A130,'Demographic Data'!$B:$U,11,0)</f>
        <v>English</v>
      </c>
      <c r="U130">
        <f>VLOOKUP($A130,'Demographic Data'!$B:$U,12,0)</f>
        <v>27</v>
      </c>
      <c r="V130" t="str">
        <f>VLOOKUP($A130,'Demographic Data'!$B:$U,13,0)</f>
        <v>Female</v>
      </c>
      <c r="W130" t="str">
        <f>VLOOKUP($A130,'Demographic Data'!$B:$U,14,0)</f>
        <v>White</v>
      </c>
      <c r="X130" t="str">
        <f>VLOOKUP($A130,'Demographic Data'!$B:$U,15,0)</f>
        <v>United Kingdom</v>
      </c>
      <c r="Y130" t="str">
        <f>VLOOKUP($A130,'Demographic Data'!$B:$U,16,0)</f>
        <v>United Kingdom</v>
      </c>
      <c r="Z130" t="str">
        <f>VLOOKUP($A130,'Demographic Data'!$B:$U,17,0)</f>
        <v>United Kingdom</v>
      </c>
    </row>
    <row r="131" spans="1:26" x14ac:dyDescent="0.2">
      <c r="A131" s="12" t="str">
        <f>'Raw Data - STAIS PANAS Modif.'!C1382</f>
        <v>67becbc7425071ed32061ea8</v>
      </c>
      <c r="B131" s="5" t="str">
        <f>'Raw Data - STAIS PANAS Modif.'!D1382</f>
        <v>TG</v>
      </c>
      <c r="C131" s="5" t="str">
        <f>IF('Raw Data - STAIS PANAS Modif.'!F1292=12,"Low start",IF('Raw Data - STAIS PANAS Modif.'!F1292=33,"Low end","Low middle"))</f>
        <v>Low middle</v>
      </c>
      <c r="D131" s="5">
        <f>'Raw Data - STAIS PANAS Modif.'!E1382</f>
        <v>6</v>
      </c>
      <c r="E131" s="6">
        <f>AVERAGE('Raw Data - STAIS PANAS Modif.'!F1382:F1391)</f>
        <v>24.3</v>
      </c>
      <c r="F131" s="6">
        <f>AVERAGE('Raw Data - STAIS PANAS Modif.'!G1382:G1391)</f>
        <v>36.299999999999997</v>
      </c>
      <c r="G131" s="6">
        <f>IFERROR(AVERAGE('Raw Data - STAIS PANAS Modif.'!H1382:H1391), "")</f>
        <v>12.4</v>
      </c>
      <c r="H131" s="6">
        <f>IFERROR(AVERAGE('Raw Data - STAIS PANAS Modif.'!I1382:I1391), "")</f>
        <v>23.9</v>
      </c>
      <c r="I131" s="6">
        <f t="shared" si="20"/>
        <v>8.1</v>
      </c>
      <c r="J131" s="5">
        <f>'Raw Data - STAIS PANAS Modif.'!J1382</f>
        <v>0.48</v>
      </c>
      <c r="K131" s="6">
        <f>'Raw Data - STAIS PANAS Modif.'!N1385+'Raw Data - STAIS PANAS Modif.'!P1385+'Raw Data - STAIS PANAS Modif.'!R1385+'Raw Data - STAIS PANAS Modif.'!V1385+'Raw Data - STAIS PANAS Modif.'!W1385+'Raw Data - STAIS PANAS Modif.'!Y1385+'Raw Data - STAIS PANAS Modif.'!AA1385+'Raw Data - STAIS PANAS Modif.'!AC1385+'Raw Data - STAIS PANAS Modif.'!AD1385+'Raw Data - STAIS PANAS Modif.'!AF1385-'Raw Data - STAIS PANAS Modif.'!O1385-'Raw Data - STAIS PANAS Modif.'!Q1385-'Raw Data - STAIS PANAS Modif.'!S1385-'Raw Data - STAIS PANAS Modif.'!T1385-'Raw Data - STAIS PANAS Modif.'!U1385-'Raw Data - STAIS PANAS Modif.'!X1385-'Raw Data - STAIS PANAS Modif.'!Z1385-'Raw Data - STAIS PANAS Modif.'!AB1385-'Raw Data - STAIS PANAS Modif.'!AE1385-'Raw Data - STAIS PANAS Modif.'!AG1385</f>
        <v>32</v>
      </c>
      <c r="L131" s="6">
        <f>'Raw Data - STAIS PANAS Modif.'!N1386+'Raw Data - STAIS PANAS Modif.'!P1386+'Raw Data - STAIS PANAS Modif.'!R1386+'Raw Data - STAIS PANAS Modif.'!V1386+'Raw Data - STAIS PANAS Modif.'!W1386+'Raw Data - STAIS PANAS Modif.'!Y1386+'Raw Data - STAIS PANAS Modif.'!AA1386+'Raw Data - STAIS PANAS Modif.'!AC1386+'Raw Data - STAIS PANAS Modif.'!AD1386+'Raw Data - STAIS PANAS Modif.'!AF1386-'Raw Data - STAIS PANAS Modif.'!O1386-'Raw Data - STAIS PANAS Modif.'!Q1386-'Raw Data - STAIS PANAS Modif.'!S1386-'Raw Data - STAIS PANAS Modif.'!T1386-'Raw Data - STAIS PANAS Modif.'!U1386-'Raw Data - STAIS PANAS Modif.'!X1386-'Raw Data - STAIS PANAS Modif.'!Z1386-'Raw Data - STAIS PANAS Modif.'!AB1386-'Raw Data - STAIS PANAS Modif.'!AE1386-'Raw Data - STAIS PANAS Modif.'!AG1386</f>
        <v>29</v>
      </c>
      <c r="M131" s="6">
        <f>SUM('Raw Data - STAIS PANAS Modif.'!AH1383:AQ1383)</f>
        <v>5</v>
      </c>
      <c r="N131" s="6">
        <f>SUM('Raw Data - STAIS PANAS Modif.'!AH1384:AQ1384)</f>
        <v>11</v>
      </c>
      <c r="O131" s="6">
        <f>AVERAGE('Raw Data - STAIS PANAS Modif.'!AR1382:BA1382)</f>
        <v>3.6</v>
      </c>
      <c r="P131" s="6">
        <f t="shared" si="21"/>
        <v>-3</v>
      </c>
      <c r="Q131" s="6">
        <f t="shared" si="22"/>
        <v>6</v>
      </c>
      <c r="R131" s="6">
        <f t="shared" si="23"/>
        <v>2.0999999999999996</v>
      </c>
      <c r="S131" s="6">
        <f t="shared" si="24"/>
        <v>8.1</v>
      </c>
      <c r="T131" t="str">
        <f>VLOOKUP($A131,'Demographic Data'!$B:$U,11,0)</f>
        <v>English</v>
      </c>
      <c r="U131">
        <f>VLOOKUP($A131,'Demographic Data'!$B:$U,12,0)</f>
        <v>26</v>
      </c>
      <c r="V131" t="str">
        <f>VLOOKUP($A131,'Demographic Data'!$B:$U,13,0)</f>
        <v>Female</v>
      </c>
      <c r="W131" t="str">
        <f>VLOOKUP($A131,'Demographic Data'!$B:$U,14,0)</f>
        <v>White</v>
      </c>
      <c r="X131" t="str">
        <f>VLOOKUP($A131,'Demographic Data'!$B:$U,15,0)</f>
        <v>United Kingdom</v>
      </c>
      <c r="Y131" t="str">
        <f>VLOOKUP($A131,'Demographic Data'!$B:$U,16,0)</f>
        <v>United Kingdom</v>
      </c>
      <c r="Z131" t="str">
        <f>VLOOKUP($A131,'Demographic Data'!$B:$U,17,0)</f>
        <v>United Kingdom</v>
      </c>
    </row>
    <row r="132" spans="1:26" x14ac:dyDescent="0.2">
      <c r="A132" s="12" t="str">
        <f>'Raw Data - STAIS PANAS Modif.'!C1392</f>
        <v>67c0c81d7a68441d6be8e944</v>
      </c>
      <c r="B132" s="5" t="str">
        <f>'Raw Data - STAIS PANAS Modif.'!D1392</f>
        <v>DG</v>
      </c>
      <c r="C132" s="5" t="str">
        <f>IF('Raw Data - STAIS PANAS Modif.'!F1302=12,"Low start",IF('Raw Data - STAIS PANAS Modif.'!F1302=33,"Low end","Low middle"))</f>
        <v>Low middle</v>
      </c>
      <c r="D132" s="5">
        <f>'Raw Data - STAIS PANAS Modif.'!E1392</f>
        <v>6</v>
      </c>
      <c r="E132" s="6">
        <f>AVERAGE('Raw Data - STAIS PANAS Modif.'!F1392:F1401)</f>
        <v>24</v>
      </c>
      <c r="F132" s="6">
        <f>AVERAGE('Raw Data - STAIS PANAS Modif.'!G1392:G1401)</f>
        <v>36</v>
      </c>
      <c r="G132" s="6" t="str">
        <f>IFERROR(AVERAGE('Raw Data - STAIS PANAS Modif.'!H1392:H1401), "")</f>
        <v/>
      </c>
      <c r="H132" s="6">
        <f>IFERROR(AVERAGE('Raw Data - STAIS PANAS Modif.'!I1392:I1401), "")</f>
        <v>36</v>
      </c>
      <c r="I132" s="6">
        <f t="shared" si="20"/>
        <v>8</v>
      </c>
      <c r="J132" s="5">
        <f>'Raw Data - STAIS PANAS Modif.'!J1392</f>
        <v>0.72</v>
      </c>
      <c r="K132" s="6">
        <f>'Raw Data - STAIS PANAS Modif.'!N1395+'Raw Data - STAIS PANAS Modif.'!P1395+'Raw Data - STAIS PANAS Modif.'!R1395+'Raw Data - STAIS PANAS Modif.'!V1395+'Raw Data - STAIS PANAS Modif.'!W1395+'Raw Data - STAIS PANAS Modif.'!Y1395+'Raw Data - STAIS PANAS Modif.'!AA1395+'Raw Data - STAIS PANAS Modif.'!AC1395+'Raw Data - STAIS PANAS Modif.'!AD1395+'Raw Data - STAIS PANAS Modif.'!AF1395-'Raw Data - STAIS PANAS Modif.'!O1395-'Raw Data - STAIS PANAS Modif.'!Q1395-'Raw Data - STAIS PANAS Modif.'!S1395-'Raw Data - STAIS PANAS Modif.'!T1395-'Raw Data - STAIS PANAS Modif.'!U1395-'Raw Data - STAIS PANAS Modif.'!X1395-'Raw Data - STAIS PANAS Modif.'!Z1395-'Raw Data - STAIS PANAS Modif.'!AB1395-'Raw Data - STAIS PANAS Modif.'!AE1395-'Raw Data - STAIS PANAS Modif.'!AG1395</f>
        <v>32</v>
      </c>
      <c r="L132" s="6">
        <f>'Raw Data - STAIS PANAS Modif.'!N1396+'Raw Data - STAIS PANAS Modif.'!P1396+'Raw Data - STAIS PANAS Modif.'!R1396+'Raw Data - STAIS PANAS Modif.'!V1396+'Raw Data - STAIS PANAS Modif.'!W1396+'Raw Data - STAIS PANAS Modif.'!Y1396+'Raw Data - STAIS PANAS Modif.'!AA1396+'Raw Data - STAIS PANAS Modif.'!AC1396+'Raw Data - STAIS PANAS Modif.'!AD1396+'Raw Data - STAIS PANAS Modif.'!AF1396-'Raw Data - STAIS PANAS Modif.'!O1396-'Raw Data - STAIS PANAS Modif.'!Q1396-'Raw Data - STAIS PANAS Modif.'!S1396-'Raw Data - STAIS PANAS Modif.'!T1396-'Raw Data - STAIS PANAS Modif.'!U1396-'Raw Data - STAIS PANAS Modif.'!X1396-'Raw Data - STAIS PANAS Modif.'!Z1396-'Raw Data - STAIS PANAS Modif.'!AB1396-'Raw Data - STAIS PANAS Modif.'!AE1396-'Raw Data - STAIS PANAS Modif.'!AG1396</f>
        <v>29</v>
      </c>
      <c r="M132" s="6">
        <f>SUM('Raw Data - STAIS PANAS Modif.'!AH1393:AQ1393)</f>
        <v>6</v>
      </c>
      <c r="N132" s="6">
        <f>SUM('Raw Data - STAIS PANAS Modif.'!AH1394:AQ1394)</f>
        <v>7</v>
      </c>
      <c r="O132" s="6">
        <f>AVERAGE('Raw Data - STAIS PANAS Modif.'!AR1392:BA1392)</f>
        <v>2.9</v>
      </c>
      <c r="P132" s="6">
        <f t="shared" si="21"/>
        <v>-3</v>
      </c>
      <c r="Q132" s="6">
        <f t="shared" si="22"/>
        <v>1</v>
      </c>
      <c r="R132" s="6">
        <f t="shared" si="23"/>
        <v>2</v>
      </c>
      <c r="S132" s="6">
        <f t="shared" si="24"/>
        <v>8</v>
      </c>
      <c r="T132" t="str">
        <f>VLOOKUP($A132,'Demographic Data'!$B:$U,11,0)</f>
        <v>English</v>
      </c>
      <c r="U132">
        <f>VLOOKUP($A132,'Demographic Data'!$B:$U,12,0)</f>
        <v>32</v>
      </c>
      <c r="V132" t="str">
        <f>VLOOKUP($A132,'Demographic Data'!$B:$U,13,0)</f>
        <v>Female</v>
      </c>
      <c r="W132" t="str">
        <f>VLOOKUP($A132,'Demographic Data'!$B:$U,14,0)</f>
        <v>White</v>
      </c>
      <c r="X132" t="str">
        <f>VLOOKUP($A132,'Demographic Data'!$B:$U,15,0)</f>
        <v>United States</v>
      </c>
      <c r="Y132" t="str">
        <f>VLOOKUP($A132,'Demographic Data'!$B:$U,16,0)</f>
        <v>United Kingdom</v>
      </c>
      <c r="Z132" t="str">
        <f>VLOOKUP($A132,'Demographic Data'!$B:$U,17,0)</f>
        <v>United Kingdom</v>
      </c>
    </row>
    <row r="133" spans="1:26" x14ac:dyDescent="0.2">
      <c r="A133" s="12" t="str">
        <f>'Raw Data - STAIS PANAS Modif.'!C1402</f>
        <v>67e0870d582edce0a2764d1f</v>
      </c>
      <c r="B133" s="5" t="str">
        <f>'Raw Data - STAIS PANAS Modif.'!D1402</f>
        <v>TG</v>
      </c>
      <c r="C133" s="5" t="str">
        <f>IF('Raw Data - STAIS PANAS Modif.'!F1312=12,"Low start",IF('Raw Data - STAIS PANAS Modif.'!F1312=33,"Low end","Low middle"))</f>
        <v>Low middle</v>
      </c>
      <c r="D133" s="5">
        <f>'Raw Data - STAIS PANAS Modif.'!E1402</f>
        <v>7</v>
      </c>
      <c r="E133" s="6">
        <f>AVERAGE('Raw Data - STAIS PANAS Modif.'!F1402:F1411)</f>
        <v>24</v>
      </c>
      <c r="F133" s="6">
        <f>AVERAGE('Raw Data - STAIS PANAS Modif.'!G1402:G1411)</f>
        <v>36</v>
      </c>
      <c r="G133" s="6">
        <f>IFERROR(AVERAGE('Raw Data - STAIS PANAS Modif.'!H1402:H1411), "")</f>
        <v>3.4</v>
      </c>
      <c r="H133" s="6">
        <f>IFERROR(AVERAGE('Raw Data - STAIS PANAS Modif.'!I1402:I1411), "")</f>
        <v>32.6</v>
      </c>
      <c r="I133" s="6">
        <f t="shared" si="20"/>
        <v>8</v>
      </c>
      <c r="J133" s="5">
        <f>'Raw Data - STAIS PANAS Modif.'!J1402</f>
        <v>0.65</v>
      </c>
      <c r="K133" s="6">
        <f>'Raw Data - STAIS PANAS Modif.'!N1405+'Raw Data - STAIS PANAS Modif.'!P1405+'Raw Data - STAIS PANAS Modif.'!R1405+'Raw Data - STAIS PANAS Modif.'!V1405+'Raw Data - STAIS PANAS Modif.'!W1405+'Raw Data - STAIS PANAS Modif.'!Y1405+'Raw Data - STAIS PANAS Modif.'!AA1405+'Raw Data - STAIS PANAS Modif.'!AC1405+'Raw Data - STAIS PANAS Modif.'!AD1405+'Raw Data - STAIS PANAS Modif.'!AF1405-'Raw Data - STAIS PANAS Modif.'!O1405-'Raw Data - STAIS PANAS Modif.'!Q1405-'Raw Data - STAIS PANAS Modif.'!S1405-'Raw Data - STAIS PANAS Modif.'!T1405-'Raw Data - STAIS PANAS Modif.'!U1405-'Raw Data - STAIS PANAS Modif.'!X1405-'Raw Data - STAIS PANAS Modif.'!Z1405-'Raw Data - STAIS PANAS Modif.'!AB1405-'Raw Data - STAIS PANAS Modif.'!AE1405-'Raw Data - STAIS PANAS Modif.'!AG1405</f>
        <v>31</v>
      </c>
      <c r="L133" s="6">
        <f>'Raw Data - STAIS PANAS Modif.'!N1406+'Raw Data - STAIS PANAS Modif.'!P1406+'Raw Data - STAIS PANAS Modif.'!R1406+'Raw Data - STAIS PANAS Modif.'!V1406+'Raw Data - STAIS PANAS Modif.'!W1406+'Raw Data - STAIS PANAS Modif.'!Y1406+'Raw Data - STAIS PANAS Modif.'!AA1406+'Raw Data - STAIS PANAS Modif.'!AC1406+'Raw Data - STAIS PANAS Modif.'!AD1406+'Raw Data - STAIS PANAS Modif.'!AF1406-'Raw Data - STAIS PANAS Modif.'!O1406-'Raw Data - STAIS PANAS Modif.'!Q1406-'Raw Data - STAIS PANAS Modif.'!S1406-'Raw Data - STAIS PANAS Modif.'!T1406-'Raw Data - STAIS PANAS Modif.'!U1406-'Raw Data - STAIS PANAS Modif.'!X1406-'Raw Data - STAIS PANAS Modif.'!Z1406-'Raw Data - STAIS PANAS Modif.'!AB1406-'Raw Data - STAIS PANAS Modif.'!AE1406-'Raw Data - STAIS PANAS Modif.'!AG1406</f>
        <v>32</v>
      </c>
      <c r="M133" s="6">
        <f>SUM('Raw Data - STAIS PANAS Modif.'!AH1403:AQ1403)</f>
        <v>4</v>
      </c>
      <c r="N133" s="6">
        <f>SUM('Raw Data - STAIS PANAS Modif.'!AH1404:AQ1404)</f>
        <v>4</v>
      </c>
      <c r="O133" s="6">
        <f>AVERAGE('Raw Data - STAIS PANAS Modif.'!AR1402:BA1402)</f>
        <v>4.7</v>
      </c>
      <c r="P133" s="6">
        <f t="shared" si="21"/>
        <v>1</v>
      </c>
      <c r="Q133" s="6">
        <f t="shared" si="22"/>
        <v>0</v>
      </c>
      <c r="R133" s="6">
        <f t="shared" si="23"/>
        <v>1</v>
      </c>
      <c r="S133" s="6">
        <f t="shared" si="24"/>
        <v>8</v>
      </c>
      <c r="T133" t="str">
        <f>VLOOKUP($A133,'Demographic Data'!$B:$U,11,0)</f>
        <v>English</v>
      </c>
      <c r="U133">
        <f>VLOOKUP($A133,'Demographic Data'!$B:$U,12,0)</f>
        <v>28</v>
      </c>
      <c r="V133" t="str">
        <f>VLOOKUP($A133,'Demographic Data'!$B:$U,13,0)</f>
        <v>Male</v>
      </c>
      <c r="W133" t="str">
        <f>VLOOKUP($A133,'Demographic Data'!$B:$U,14,0)</f>
        <v>Black</v>
      </c>
      <c r="X133" t="str">
        <f>VLOOKUP($A133,'Demographic Data'!$B:$U,15,0)</f>
        <v>United Kingdom</v>
      </c>
      <c r="Y133" t="str">
        <f>VLOOKUP($A133,'Demographic Data'!$B:$U,16,0)</f>
        <v>United Kingdom</v>
      </c>
      <c r="Z133" t="str">
        <f>VLOOKUP($A133,'Demographic Data'!$B:$U,17,0)</f>
        <v>United Kingdom</v>
      </c>
    </row>
    <row r="134" spans="1:26" x14ac:dyDescent="0.2">
      <c r="A134" s="12" t="str">
        <f>'Raw Data - STAIS PANAS Modif.'!C1412</f>
        <v>67e7ec335ba8f4a40ba03b6a</v>
      </c>
      <c r="B134" s="5" t="str">
        <f>'Raw Data - STAIS PANAS Modif.'!D1412</f>
        <v>TG</v>
      </c>
      <c r="C134" s="5" t="str">
        <f>IF('Raw Data - STAIS PANAS Modif.'!F1322=12,"Low start",IF('Raw Data - STAIS PANAS Modif.'!F1322=33,"Low end","Low middle"))</f>
        <v>Low start</v>
      </c>
      <c r="D134" s="5">
        <f>'Raw Data - STAIS PANAS Modif.'!E1412</f>
        <v>5</v>
      </c>
      <c r="E134" s="6">
        <f>AVERAGE('Raw Data - STAIS PANAS Modif.'!F1412:F1421)</f>
        <v>24</v>
      </c>
      <c r="F134" s="6">
        <f>AVERAGE('Raw Data - STAIS PANAS Modif.'!G1412:G1421)</f>
        <v>36</v>
      </c>
      <c r="G134" s="6">
        <f>IFERROR(AVERAGE('Raw Data - STAIS PANAS Modif.'!H1412:H1421), "")</f>
        <v>8</v>
      </c>
      <c r="H134" s="6">
        <f>IFERROR(AVERAGE('Raw Data - STAIS PANAS Modif.'!I1412:I1421), "")</f>
        <v>28</v>
      </c>
      <c r="I134" s="6">
        <f t="shared" si="20"/>
        <v>8</v>
      </c>
      <c r="J134" s="5">
        <f>'Raw Data - STAIS PANAS Modif.'!J1412</f>
        <v>0.56000000000000005</v>
      </c>
      <c r="K134" s="6">
        <f>'Raw Data - STAIS PANAS Modif.'!N1415+'Raw Data - STAIS PANAS Modif.'!P1415+'Raw Data - STAIS PANAS Modif.'!R1415+'Raw Data - STAIS PANAS Modif.'!V1415+'Raw Data - STAIS PANAS Modif.'!W1415+'Raw Data - STAIS PANAS Modif.'!Y1415+'Raw Data - STAIS PANAS Modif.'!AA1415+'Raw Data - STAIS PANAS Modif.'!AC1415+'Raw Data - STAIS PANAS Modif.'!AD1415+'Raw Data - STAIS PANAS Modif.'!AF1415-'Raw Data - STAIS PANAS Modif.'!O1415-'Raw Data - STAIS PANAS Modif.'!Q1415-'Raw Data - STAIS PANAS Modif.'!S1415-'Raw Data - STAIS PANAS Modif.'!T1415-'Raw Data - STAIS PANAS Modif.'!U1415-'Raw Data - STAIS PANAS Modif.'!X1415-'Raw Data - STAIS PANAS Modif.'!Z1415-'Raw Data - STAIS PANAS Modif.'!AB1415-'Raw Data - STAIS PANAS Modif.'!AE1415-'Raw Data - STAIS PANAS Modif.'!AG1415</f>
        <v>36</v>
      </c>
      <c r="L134" s="6">
        <f>'Raw Data - STAIS PANAS Modif.'!N1416+'Raw Data - STAIS PANAS Modif.'!P1416+'Raw Data - STAIS PANAS Modif.'!R1416+'Raw Data - STAIS PANAS Modif.'!V1416+'Raw Data - STAIS PANAS Modif.'!W1416+'Raw Data - STAIS PANAS Modif.'!Y1416+'Raw Data - STAIS PANAS Modif.'!AA1416+'Raw Data - STAIS PANAS Modif.'!AC1416+'Raw Data - STAIS PANAS Modif.'!AD1416+'Raw Data - STAIS PANAS Modif.'!AF1416-'Raw Data - STAIS PANAS Modif.'!O1416-'Raw Data - STAIS PANAS Modif.'!Q1416-'Raw Data - STAIS PANAS Modif.'!S1416-'Raw Data - STAIS PANAS Modif.'!T1416-'Raw Data - STAIS PANAS Modif.'!U1416-'Raw Data - STAIS PANAS Modif.'!X1416-'Raw Data - STAIS PANAS Modif.'!Z1416-'Raw Data - STAIS PANAS Modif.'!AB1416-'Raw Data - STAIS PANAS Modif.'!AE1416-'Raw Data - STAIS PANAS Modif.'!AG1416</f>
        <v>40</v>
      </c>
      <c r="M134" s="6">
        <f>SUM('Raw Data - STAIS PANAS Modif.'!AH1413:AQ1413)</f>
        <v>5</v>
      </c>
      <c r="N134" s="6">
        <f>SUM('Raw Data - STAIS PANAS Modif.'!AH1414:AQ1414)</f>
        <v>4</v>
      </c>
      <c r="O134" s="6">
        <f>AVERAGE('Raw Data - STAIS PANAS Modif.'!AR1412:BA1412)</f>
        <v>3.6</v>
      </c>
      <c r="P134" s="6">
        <f t="shared" si="21"/>
        <v>4</v>
      </c>
      <c r="Q134" s="6">
        <f t="shared" si="22"/>
        <v>-1</v>
      </c>
      <c r="R134" s="6">
        <f t="shared" si="23"/>
        <v>3</v>
      </c>
      <c r="S134" s="6">
        <f t="shared" si="24"/>
        <v>8</v>
      </c>
      <c r="T134" t="str">
        <f>VLOOKUP($A134,'Demographic Data'!$B:$U,11,0)</f>
        <v>English</v>
      </c>
      <c r="U134">
        <f>VLOOKUP($A134,'Demographic Data'!$B:$U,12,0)</f>
        <v>21</v>
      </c>
      <c r="V134" t="str">
        <f>VLOOKUP($A134,'Demographic Data'!$B:$U,13,0)</f>
        <v>Male</v>
      </c>
      <c r="W134" t="str">
        <f>VLOOKUP($A134,'Demographic Data'!$B:$U,14,0)</f>
        <v>Black</v>
      </c>
      <c r="X134" t="str">
        <f>VLOOKUP($A134,'Demographic Data'!$B:$U,15,0)</f>
        <v>United Kingdom</v>
      </c>
      <c r="Y134" t="str">
        <f>VLOOKUP($A134,'Demographic Data'!$B:$U,16,0)</f>
        <v>United Kingdom</v>
      </c>
      <c r="Z134" t="str">
        <f>VLOOKUP($A134,'Demographic Data'!$B:$U,17,0)</f>
        <v>United Kingdom</v>
      </c>
    </row>
    <row r="135" spans="1:26" x14ac:dyDescent="0.2">
      <c r="A135" s="12" t="str">
        <f>'Raw Data - STAIS PANAS Modif.'!C1422</f>
        <v>67e87c18ffd57c26d71f2412</v>
      </c>
      <c r="B135" s="5" t="str">
        <f>'Raw Data - STAIS PANAS Modif.'!D1422</f>
        <v>DG</v>
      </c>
      <c r="C135" s="5" t="str">
        <f>IF('Raw Data - STAIS PANAS Modif.'!F1332=12,"Low start",IF('Raw Data - STAIS PANAS Modif.'!F1332=33,"Low end","Low middle"))</f>
        <v>Low end</v>
      </c>
      <c r="D135" s="5">
        <f>'Raw Data - STAIS PANAS Modif.'!E1422</f>
        <v>6</v>
      </c>
      <c r="E135" s="6">
        <f>AVERAGE('Raw Data - STAIS PANAS Modif.'!F1422:F1431)</f>
        <v>24</v>
      </c>
      <c r="F135" s="6">
        <f>AVERAGE('Raw Data - STAIS PANAS Modif.'!G1422:G1431)</f>
        <v>36</v>
      </c>
      <c r="G135" s="6" t="str">
        <f>IFERROR(AVERAGE('Raw Data - STAIS PANAS Modif.'!H1422:H1431), "")</f>
        <v/>
      </c>
      <c r="H135" s="6">
        <f>IFERROR(AVERAGE('Raw Data - STAIS PANAS Modif.'!I1422:I1431), "")</f>
        <v>36</v>
      </c>
      <c r="I135" s="6">
        <f t="shared" si="20"/>
        <v>8</v>
      </c>
      <c r="J135" s="5">
        <f>'Raw Data - STAIS PANAS Modif.'!J1422</f>
        <v>0.72</v>
      </c>
      <c r="K135" s="6">
        <f>'Raw Data - STAIS PANAS Modif.'!N1425+'Raw Data - STAIS PANAS Modif.'!P1425+'Raw Data - STAIS PANAS Modif.'!R1425+'Raw Data - STAIS PANAS Modif.'!V1425+'Raw Data - STAIS PANAS Modif.'!W1425+'Raw Data - STAIS PANAS Modif.'!Y1425+'Raw Data - STAIS PANAS Modif.'!AA1425+'Raw Data - STAIS PANAS Modif.'!AC1425+'Raw Data - STAIS PANAS Modif.'!AD1425+'Raw Data - STAIS PANAS Modif.'!AF1425-'Raw Data - STAIS PANAS Modif.'!O1425-'Raw Data - STAIS PANAS Modif.'!Q1425-'Raw Data - STAIS PANAS Modif.'!S1425-'Raw Data - STAIS PANAS Modif.'!T1425-'Raw Data - STAIS PANAS Modif.'!U1425-'Raw Data - STAIS PANAS Modif.'!X1425-'Raw Data - STAIS PANAS Modif.'!Z1425-'Raw Data - STAIS PANAS Modif.'!AB1425-'Raw Data - STAIS PANAS Modif.'!AE1425-'Raw Data - STAIS PANAS Modif.'!AG1425</f>
        <v>21</v>
      </c>
      <c r="L135" s="6">
        <f>'Raw Data - STAIS PANAS Modif.'!N1426+'Raw Data - STAIS PANAS Modif.'!P1426+'Raw Data - STAIS PANAS Modif.'!R1426+'Raw Data - STAIS PANAS Modif.'!V1426+'Raw Data - STAIS PANAS Modif.'!W1426+'Raw Data - STAIS PANAS Modif.'!Y1426+'Raw Data - STAIS PANAS Modif.'!AA1426+'Raw Data - STAIS PANAS Modif.'!AC1426+'Raw Data - STAIS PANAS Modif.'!AD1426+'Raw Data - STAIS PANAS Modif.'!AF1426-'Raw Data - STAIS PANAS Modif.'!O1426-'Raw Data - STAIS PANAS Modif.'!Q1426-'Raw Data - STAIS PANAS Modif.'!S1426-'Raw Data - STAIS PANAS Modif.'!T1426-'Raw Data - STAIS PANAS Modif.'!U1426-'Raw Data - STAIS PANAS Modif.'!X1426-'Raw Data - STAIS PANAS Modif.'!Z1426-'Raw Data - STAIS PANAS Modif.'!AB1426-'Raw Data - STAIS PANAS Modif.'!AE1426-'Raw Data - STAIS PANAS Modif.'!AG1426</f>
        <v>28</v>
      </c>
      <c r="M135" s="6">
        <f>SUM('Raw Data - STAIS PANAS Modif.'!AH1423:AQ1423)</f>
        <v>8</v>
      </c>
      <c r="N135" s="6">
        <f>SUM('Raw Data - STAIS PANAS Modif.'!AH1424:AQ1424)</f>
        <v>6</v>
      </c>
      <c r="O135" s="6">
        <f>AVERAGE('Raw Data - STAIS PANAS Modif.'!AR1422:BA1422)</f>
        <v>3.3</v>
      </c>
      <c r="P135" s="6">
        <f t="shared" si="21"/>
        <v>7</v>
      </c>
      <c r="Q135" s="6">
        <f t="shared" si="22"/>
        <v>-2</v>
      </c>
      <c r="R135" s="6">
        <f t="shared" si="23"/>
        <v>2</v>
      </c>
      <c r="S135" s="6">
        <f t="shared" si="24"/>
        <v>8</v>
      </c>
      <c r="T135" t="str">
        <f>VLOOKUP($A135,'Demographic Data'!$B:$U,11,0)</f>
        <v>English</v>
      </c>
      <c r="U135">
        <f>VLOOKUP($A135,'Demographic Data'!$B:$U,12,0)</f>
        <v>35</v>
      </c>
      <c r="V135" t="str">
        <f>VLOOKUP($A135,'Demographic Data'!$B:$U,13,0)</f>
        <v>Female</v>
      </c>
      <c r="W135" t="str">
        <f>VLOOKUP($A135,'Demographic Data'!$B:$U,14,0)</f>
        <v>White</v>
      </c>
      <c r="X135" t="str">
        <f>VLOOKUP($A135,'Demographic Data'!$B:$U,15,0)</f>
        <v>United Kingdom</v>
      </c>
      <c r="Y135" t="str">
        <f>VLOOKUP($A135,'Demographic Data'!$B:$U,16,0)</f>
        <v>United Kingdom</v>
      </c>
      <c r="Z135" t="str">
        <f>VLOOKUP($A135,'Demographic Data'!$B:$U,17,0)</f>
        <v>United Kingdom</v>
      </c>
    </row>
    <row r="136" spans="1:26" x14ac:dyDescent="0.2">
      <c r="A136" s="12" t="str">
        <f>'Raw Data - STAIS PANAS Modif.'!C1432</f>
        <v>67e95b4ce056cb97ac8a5c21</v>
      </c>
      <c r="B136" s="5" t="str">
        <f>'Raw Data - STAIS PANAS Modif.'!D1432</f>
        <v>TG</v>
      </c>
      <c r="C136" s="5" t="str">
        <f>IF('Raw Data - STAIS PANAS Modif.'!F1342=12,"Low start",IF('Raw Data - STAIS PANAS Modif.'!F1342=33,"Low end","Low middle"))</f>
        <v>Low middle</v>
      </c>
      <c r="D136" s="5">
        <f>'Raw Data - STAIS PANAS Modif.'!E1432</f>
        <v>6</v>
      </c>
      <c r="E136" s="6">
        <f>AVERAGE('Raw Data - STAIS PANAS Modif.'!F1432:F1441)</f>
        <v>24</v>
      </c>
      <c r="F136" s="6">
        <f>AVERAGE('Raw Data - STAIS PANAS Modif.'!G1432:G1441)</f>
        <v>36</v>
      </c>
      <c r="G136" s="6">
        <f>IFERROR(AVERAGE('Raw Data - STAIS PANAS Modif.'!H1432:H1441), "")</f>
        <v>16.100000000000001</v>
      </c>
      <c r="H136" s="6">
        <f>IFERROR(AVERAGE('Raw Data - STAIS PANAS Modif.'!I1432:I1441), "")</f>
        <v>19.899999999999999</v>
      </c>
      <c r="I136" s="6">
        <f t="shared" si="20"/>
        <v>8</v>
      </c>
      <c r="J136" s="5">
        <f>'Raw Data - STAIS PANAS Modif.'!J1432</f>
        <v>0.4</v>
      </c>
      <c r="K136" s="6">
        <f>'Raw Data - STAIS PANAS Modif.'!N1435+'Raw Data - STAIS PANAS Modif.'!P1435+'Raw Data - STAIS PANAS Modif.'!R1435+'Raw Data - STAIS PANAS Modif.'!V1435+'Raw Data - STAIS PANAS Modif.'!W1435+'Raw Data - STAIS PANAS Modif.'!Y1435+'Raw Data - STAIS PANAS Modif.'!AA1435+'Raw Data - STAIS PANAS Modif.'!AC1435+'Raw Data - STAIS PANAS Modif.'!AD1435+'Raw Data - STAIS PANAS Modif.'!AF1435-'Raw Data - STAIS PANAS Modif.'!O1435-'Raw Data - STAIS PANAS Modif.'!Q1435-'Raw Data - STAIS PANAS Modif.'!S1435-'Raw Data - STAIS PANAS Modif.'!T1435-'Raw Data - STAIS PANAS Modif.'!U1435-'Raw Data - STAIS PANAS Modif.'!X1435-'Raw Data - STAIS PANAS Modif.'!Z1435-'Raw Data - STAIS PANAS Modif.'!AB1435-'Raw Data - STAIS PANAS Modif.'!AE1435-'Raw Data - STAIS PANAS Modif.'!AG1435</f>
        <v>37</v>
      </c>
      <c r="L136" s="6">
        <f>'Raw Data - STAIS PANAS Modif.'!N1436+'Raw Data - STAIS PANAS Modif.'!P1436+'Raw Data - STAIS PANAS Modif.'!R1436+'Raw Data - STAIS PANAS Modif.'!V1436+'Raw Data - STAIS PANAS Modif.'!W1436+'Raw Data - STAIS PANAS Modif.'!Y1436+'Raw Data - STAIS PANAS Modif.'!AA1436+'Raw Data - STAIS PANAS Modif.'!AC1436+'Raw Data - STAIS PANAS Modif.'!AD1436+'Raw Data - STAIS PANAS Modif.'!AF1436-'Raw Data - STAIS PANAS Modif.'!O1436-'Raw Data - STAIS PANAS Modif.'!Q1436-'Raw Data - STAIS PANAS Modif.'!S1436-'Raw Data - STAIS PANAS Modif.'!T1436-'Raw Data - STAIS PANAS Modif.'!U1436-'Raw Data - STAIS PANAS Modif.'!X1436-'Raw Data - STAIS PANAS Modif.'!Z1436-'Raw Data - STAIS PANAS Modif.'!AB1436-'Raw Data - STAIS PANAS Modif.'!AE1436-'Raw Data - STAIS PANAS Modif.'!AG1436</f>
        <v>37</v>
      </c>
      <c r="M136" s="6">
        <f>SUM('Raw Data - STAIS PANAS Modif.'!AH1433:AQ1433)</f>
        <v>5</v>
      </c>
      <c r="N136" s="6">
        <f>SUM('Raw Data - STAIS PANAS Modif.'!AH1434:AQ1434)</f>
        <v>4</v>
      </c>
      <c r="O136" s="6">
        <f>AVERAGE('Raw Data - STAIS PANAS Modif.'!AR1432:BA1432)</f>
        <v>3.3</v>
      </c>
      <c r="P136" s="6">
        <f t="shared" si="21"/>
        <v>0</v>
      </c>
      <c r="Q136" s="6">
        <f t="shared" si="22"/>
        <v>-1</v>
      </c>
      <c r="R136" s="6">
        <f t="shared" si="23"/>
        <v>2</v>
      </c>
      <c r="S136" s="6">
        <f t="shared" si="24"/>
        <v>8</v>
      </c>
      <c r="T136" t="str">
        <f>VLOOKUP($A136,'Demographic Data'!$B:$U,11,0)</f>
        <v>English</v>
      </c>
      <c r="U136">
        <f>VLOOKUP($A136,'Demographic Data'!$B:$U,12,0)</f>
        <v>29</v>
      </c>
      <c r="V136" t="str">
        <f>VLOOKUP($A136,'Demographic Data'!$B:$U,13,0)</f>
        <v>Male</v>
      </c>
      <c r="W136" t="str">
        <f>VLOOKUP($A136,'Demographic Data'!$B:$U,14,0)</f>
        <v>Black</v>
      </c>
      <c r="X136" t="str">
        <f>VLOOKUP($A136,'Demographic Data'!$B:$U,15,0)</f>
        <v>United Kingdom</v>
      </c>
      <c r="Y136" t="str">
        <f>VLOOKUP($A136,'Demographic Data'!$B:$U,16,0)</f>
        <v>United Kingdom</v>
      </c>
      <c r="Z136" t="str">
        <f>VLOOKUP($A136,'Demographic Data'!$B:$U,17,0)</f>
        <v>United Kingdom</v>
      </c>
    </row>
    <row r="137" spans="1:26" x14ac:dyDescent="0.2">
      <c r="A137" s="12" t="str">
        <f>'Raw Data - STAIS PANAS Modif.'!C1442</f>
        <v>67f0112e17debba4ad40107e</v>
      </c>
      <c r="B137" s="5" t="str">
        <f>'Raw Data - STAIS PANAS Modif.'!D1442</f>
        <v>DG</v>
      </c>
      <c r="C137" s="5" t="str">
        <f>IF('Raw Data - STAIS PANAS Modif.'!F1352=12,"Low start",IF('Raw Data - STAIS PANAS Modif.'!F1352=33,"Low end","Low middle"))</f>
        <v>Low middle</v>
      </c>
      <c r="D137" s="5">
        <f>'Raw Data - STAIS PANAS Modif.'!E1442</f>
        <v>5</v>
      </c>
      <c r="E137" s="6">
        <f>AVERAGE('Raw Data - STAIS PANAS Modif.'!F1442:F1451)</f>
        <v>24</v>
      </c>
      <c r="F137" s="6">
        <f>AVERAGE('Raw Data - STAIS PANAS Modif.'!G1442:G1451)</f>
        <v>36</v>
      </c>
      <c r="G137" s="6" t="str">
        <f>IFERROR(AVERAGE('Raw Data - STAIS PANAS Modif.'!H1442:H1451), "")</f>
        <v/>
      </c>
      <c r="H137" s="6">
        <f>IFERROR(AVERAGE('Raw Data - STAIS PANAS Modif.'!I1442:I1451), "")</f>
        <v>36</v>
      </c>
      <c r="I137" s="6">
        <f t="shared" si="20"/>
        <v>8</v>
      </c>
      <c r="J137" s="5">
        <f>'Raw Data - STAIS PANAS Modif.'!J1442</f>
        <v>0.72</v>
      </c>
      <c r="K137" s="6">
        <f>'Raw Data - STAIS PANAS Modif.'!N1445+'Raw Data - STAIS PANAS Modif.'!P1445+'Raw Data - STAIS PANAS Modif.'!R1445+'Raw Data - STAIS PANAS Modif.'!V1445+'Raw Data - STAIS PANAS Modif.'!W1445+'Raw Data - STAIS PANAS Modif.'!Y1445+'Raw Data - STAIS PANAS Modif.'!AA1445+'Raw Data - STAIS PANAS Modif.'!AC1445+'Raw Data - STAIS PANAS Modif.'!AD1445+'Raw Data - STAIS PANAS Modif.'!AF1445-'Raw Data - STAIS PANAS Modif.'!O1445-'Raw Data - STAIS PANAS Modif.'!Q1445-'Raw Data - STAIS PANAS Modif.'!S1445-'Raw Data - STAIS PANAS Modif.'!T1445-'Raw Data - STAIS PANAS Modif.'!U1445-'Raw Data - STAIS PANAS Modif.'!X1445-'Raw Data - STAIS PANAS Modif.'!Z1445-'Raw Data - STAIS PANAS Modif.'!AB1445-'Raw Data - STAIS PANAS Modif.'!AE1445-'Raw Data - STAIS PANAS Modif.'!AG1445</f>
        <v>29</v>
      </c>
      <c r="L137" s="6">
        <f>'Raw Data - STAIS PANAS Modif.'!N1446+'Raw Data - STAIS PANAS Modif.'!P1446+'Raw Data - STAIS PANAS Modif.'!R1446+'Raw Data - STAIS PANAS Modif.'!V1446+'Raw Data - STAIS PANAS Modif.'!W1446+'Raw Data - STAIS PANAS Modif.'!Y1446+'Raw Data - STAIS PANAS Modif.'!AA1446+'Raw Data - STAIS PANAS Modif.'!AC1446+'Raw Data - STAIS PANAS Modif.'!AD1446+'Raw Data - STAIS PANAS Modif.'!AF1446-'Raw Data - STAIS PANAS Modif.'!O1446-'Raw Data - STAIS PANAS Modif.'!Q1446-'Raw Data - STAIS PANAS Modif.'!S1446-'Raw Data - STAIS PANAS Modif.'!T1446-'Raw Data - STAIS PANAS Modif.'!U1446-'Raw Data - STAIS PANAS Modif.'!X1446-'Raw Data - STAIS PANAS Modif.'!Z1446-'Raw Data - STAIS PANAS Modif.'!AB1446-'Raw Data - STAIS PANAS Modif.'!AE1446-'Raw Data - STAIS PANAS Modif.'!AG1446</f>
        <v>30</v>
      </c>
      <c r="M137" s="6">
        <f>SUM('Raw Data - STAIS PANAS Modif.'!AH1443:AQ1443)</f>
        <v>6</v>
      </c>
      <c r="N137" s="6">
        <f>SUM('Raw Data - STAIS PANAS Modif.'!AH1444:AQ1444)</f>
        <v>6</v>
      </c>
      <c r="O137" s="6">
        <f>AVERAGE('Raw Data - STAIS PANAS Modif.'!AR1442:BA1442)</f>
        <v>3.8</v>
      </c>
      <c r="P137" s="6">
        <f t="shared" si="21"/>
        <v>1</v>
      </c>
      <c r="Q137" s="6">
        <f t="shared" si="22"/>
        <v>0</v>
      </c>
      <c r="R137" s="6">
        <f t="shared" si="23"/>
        <v>3</v>
      </c>
      <c r="S137" s="6">
        <f t="shared" si="24"/>
        <v>8</v>
      </c>
      <c r="T137" t="str">
        <f>VLOOKUP($A137,'Demographic Data'!$B:$U,11,0)</f>
        <v>English</v>
      </c>
      <c r="U137">
        <f>VLOOKUP($A137,'Demographic Data'!$B:$U,12,0)</f>
        <v>31</v>
      </c>
      <c r="V137" t="str">
        <f>VLOOKUP($A137,'Demographic Data'!$B:$U,13,0)</f>
        <v>Male</v>
      </c>
      <c r="W137" t="str">
        <f>VLOOKUP($A137,'Demographic Data'!$B:$U,14,0)</f>
        <v>White</v>
      </c>
      <c r="X137" t="str">
        <f>VLOOKUP($A137,'Demographic Data'!$B:$U,15,0)</f>
        <v>United Kingdom</v>
      </c>
      <c r="Y137" t="str">
        <f>VLOOKUP($A137,'Demographic Data'!$B:$U,16,0)</f>
        <v>United Kingdom</v>
      </c>
      <c r="Z137" t="str">
        <f>VLOOKUP($A137,'Demographic Data'!$B:$U,17,0)</f>
        <v>United Kingdom</v>
      </c>
    </row>
    <row r="138" spans="1:26" x14ac:dyDescent="0.2">
      <c r="A138" s="12" t="str">
        <f>'Raw Data - STAIS PANAS Modif.'!C1452</f>
        <v>6828e82b6203ff31c97ff7d0</v>
      </c>
      <c r="B138" s="5" t="str">
        <f>'Raw Data - STAIS PANAS Modif.'!D1452</f>
        <v>TG</v>
      </c>
      <c r="C138" s="5" t="str">
        <f>IF('Raw Data - STAIS PANAS Modif.'!F1362=12,"Low start",IF('Raw Data - STAIS PANAS Modif.'!F1362=33,"Low end","Low middle"))</f>
        <v>Low start</v>
      </c>
      <c r="D138" s="5">
        <f>'Raw Data - STAIS PANAS Modif.'!E1452</f>
        <v>5</v>
      </c>
      <c r="E138" s="6">
        <f>AVERAGE('Raw Data - STAIS PANAS Modif.'!F1452:F1461)</f>
        <v>24</v>
      </c>
      <c r="F138" s="6">
        <f>AVERAGE('Raw Data - STAIS PANAS Modif.'!G1452:G1461)</f>
        <v>36</v>
      </c>
      <c r="G138" s="6">
        <f>IFERROR(AVERAGE('Raw Data - STAIS PANAS Modif.'!H1452:H1461), "")</f>
        <v>14.3</v>
      </c>
      <c r="H138" s="6">
        <f>IFERROR(AVERAGE('Raw Data - STAIS PANAS Modif.'!I1452:I1461), "")</f>
        <v>21.7</v>
      </c>
      <c r="I138" s="6">
        <f t="shared" si="20"/>
        <v>8</v>
      </c>
      <c r="J138" s="5">
        <f>'Raw Data - STAIS PANAS Modif.'!J1452</f>
        <v>0.43</v>
      </c>
      <c r="K138" s="6">
        <f>'Raw Data - STAIS PANAS Modif.'!N1455+'Raw Data - STAIS PANAS Modif.'!P1455+'Raw Data - STAIS PANAS Modif.'!R1455+'Raw Data - STAIS PANAS Modif.'!V1455+'Raw Data - STAIS PANAS Modif.'!W1455+'Raw Data - STAIS PANAS Modif.'!Y1455+'Raw Data - STAIS PANAS Modif.'!AA1455+'Raw Data - STAIS PANAS Modif.'!AC1455+'Raw Data - STAIS PANAS Modif.'!AD1455+'Raw Data - STAIS PANAS Modif.'!AF1455-'Raw Data - STAIS PANAS Modif.'!O1455-'Raw Data - STAIS PANAS Modif.'!Q1455-'Raw Data - STAIS PANAS Modif.'!S1455-'Raw Data - STAIS PANAS Modif.'!T1455-'Raw Data - STAIS PANAS Modif.'!U1455-'Raw Data - STAIS PANAS Modif.'!X1455-'Raw Data - STAIS PANAS Modif.'!Z1455-'Raw Data - STAIS PANAS Modif.'!AB1455-'Raw Data - STAIS PANAS Modif.'!AE1455-'Raw Data - STAIS PANAS Modif.'!AG1455</f>
        <v>22</v>
      </c>
      <c r="L138" s="6">
        <f>'Raw Data - STAIS PANAS Modif.'!N1456+'Raw Data - STAIS PANAS Modif.'!P1456+'Raw Data - STAIS PANAS Modif.'!R1456+'Raw Data - STAIS PANAS Modif.'!V1456+'Raw Data - STAIS PANAS Modif.'!W1456+'Raw Data - STAIS PANAS Modif.'!Y1456+'Raw Data - STAIS PANAS Modif.'!AA1456+'Raw Data - STAIS PANAS Modif.'!AC1456+'Raw Data - STAIS PANAS Modif.'!AD1456+'Raw Data - STAIS PANAS Modif.'!AF1456-'Raw Data - STAIS PANAS Modif.'!O1456-'Raw Data - STAIS PANAS Modif.'!Q1456-'Raw Data - STAIS PANAS Modif.'!S1456-'Raw Data - STAIS PANAS Modif.'!T1456-'Raw Data - STAIS PANAS Modif.'!U1456-'Raw Data - STAIS PANAS Modif.'!X1456-'Raw Data - STAIS PANAS Modif.'!Z1456-'Raw Data - STAIS PANAS Modif.'!AB1456-'Raw Data - STAIS PANAS Modif.'!AE1456-'Raw Data - STAIS PANAS Modif.'!AG1456</f>
        <v>31</v>
      </c>
      <c r="M138" s="6">
        <f>SUM('Raw Data - STAIS PANAS Modif.'!AH1453:AQ1453)</f>
        <v>10</v>
      </c>
      <c r="N138" s="6">
        <f>SUM('Raw Data - STAIS PANAS Modif.'!AH1454:AQ1454)</f>
        <v>5</v>
      </c>
      <c r="O138" s="6">
        <f>AVERAGE('Raw Data - STAIS PANAS Modif.'!AR1452:BA1452)</f>
        <v>4.4000000000000004</v>
      </c>
      <c r="P138" s="6">
        <f t="shared" si="21"/>
        <v>9</v>
      </c>
      <c r="Q138" s="6">
        <f t="shared" si="22"/>
        <v>-5</v>
      </c>
      <c r="R138" s="6">
        <f t="shared" si="23"/>
        <v>3</v>
      </c>
      <c r="S138" s="6">
        <f t="shared" si="24"/>
        <v>8</v>
      </c>
      <c r="T138" t="str">
        <f>VLOOKUP($A138,'Demographic Data'!$B:$U,11,0)</f>
        <v>English, Swahili</v>
      </c>
      <c r="U138">
        <f>VLOOKUP($A138,'Demographic Data'!$B:$U,12,0)</f>
        <v>31</v>
      </c>
      <c r="V138" t="str">
        <f>VLOOKUP($A138,'Demographic Data'!$B:$U,13,0)</f>
        <v>Male</v>
      </c>
      <c r="W138" t="str">
        <f>VLOOKUP($A138,'Demographic Data'!$B:$U,14,0)</f>
        <v>White</v>
      </c>
      <c r="X138" t="str">
        <f>VLOOKUP($A138,'Demographic Data'!$B:$U,15,0)</f>
        <v>United Kingdom</v>
      </c>
      <c r="Y138" t="str">
        <f>VLOOKUP($A138,'Demographic Data'!$B:$U,16,0)</f>
        <v>United Kingdom</v>
      </c>
      <c r="Z138" t="str">
        <f>VLOOKUP($A138,'Demographic Data'!$B:$U,17,0)</f>
        <v>United Kingdom</v>
      </c>
    </row>
    <row r="139" spans="1:26" x14ac:dyDescent="0.2">
      <c r="A139" s="12" t="str">
        <f>'Raw Data - STAIS PANAS Modif.'!C1462</f>
        <v>6775b137d24627f397e82c11</v>
      </c>
      <c r="B139" s="5" t="str">
        <f>'Raw Data - STAIS PANAS Modif.'!D1462</f>
        <v>TG</v>
      </c>
      <c r="C139" s="5" t="str">
        <f>IF('Raw Data - STAIS PANAS Modif.'!F1372=12,"Low start",IF('Raw Data - STAIS PANAS Modif.'!F1372=33,"Low end","Low middle"))</f>
        <v>Low end</v>
      </c>
      <c r="D139" s="5">
        <f>'Raw Data - STAIS PANAS Modif.'!E1462</f>
        <v>6</v>
      </c>
      <c r="E139" s="6">
        <f>AVERAGE('Raw Data - STAIS PANAS Modif.'!F1462:F1471)</f>
        <v>24</v>
      </c>
      <c r="F139" s="6">
        <f>AVERAGE('Raw Data - STAIS PANAS Modif.'!G1462:G1471)</f>
        <v>36</v>
      </c>
      <c r="G139" s="6">
        <f>IFERROR(AVERAGE('Raw Data - STAIS PANAS Modif.'!H1462:H1471), "")</f>
        <v>3</v>
      </c>
      <c r="H139" s="6">
        <f>IFERROR(AVERAGE('Raw Data - STAIS PANAS Modif.'!I1462:I1471), "")</f>
        <v>33</v>
      </c>
      <c r="I139" s="6">
        <f t="shared" si="20"/>
        <v>8</v>
      </c>
      <c r="J139" s="5">
        <f>'Raw Data - STAIS PANAS Modif.'!J1462</f>
        <v>0.66</v>
      </c>
      <c r="K139" s="6">
        <f>'Raw Data - STAIS PANAS Modif.'!N1465+'Raw Data - STAIS PANAS Modif.'!P1465+'Raw Data - STAIS PANAS Modif.'!R1465+'Raw Data - STAIS PANAS Modif.'!V1465+'Raw Data - STAIS PANAS Modif.'!W1465+'Raw Data - STAIS PANAS Modif.'!Y1465+'Raw Data - STAIS PANAS Modif.'!AA1465+'Raw Data - STAIS PANAS Modif.'!AC1465+'Raw Data - STAIS PANAS Modif.'!AD1465+'Raw Data - STAIS PANAS Modif.'!AF1465-'Raw Data - STAIS PANAS Modif.'!O1465-'Raw Data - STAIS PANAS Modif.'!Q1465-'Raw Data - STAIS PANAS Modif.'!S1465-'Raw Data - STAIS PANAS Modif.'!T1465-'Raw Data - STAIS PANAS Modif.'!U1465-'Raw Data - STAIS PANAS Modif.'!X1465-'Raw Data - STAIS PANAS Modif.'!Z1465-'Raw Data - STAIS PANAS Modif.'!AB1465-'Raw Data - STAIS PANAS Modif.'!AE1465-'Raw Data - STAIS PANAS Modif.'!AG1465</f>
        <v>7</v>
      </c>
      <c r="L139" s="6">
        <f>'Raw Data - STAIS PANAS Modif.'!N1466+'Raw Data - STAIS PANAS Modif.'!P1466+'Raw Data - STAIS PANAS Modif.'!R1466+'Raw Data - STAIS PANAS Modif.'!V1466+'Raw Data - STAIS PANAS Modif.'!W1466+'Raw Data - STAIS PANAS Modif.'!Y1466+'Raw Data - STAIS PANAS Modif.'!AA1466+'Raw Data - STAIS PANAS Modif.'!AC1466+'Raw Data - STAIS PANAS Modif.'!AD1466+'Raw Data - STAIS PANAS Modif.'!AF1466-'Raw Data - STAIS PANAS Modif.'!O1466-'Raw Data - STAIS PANAS Modif.'!Q1466-'Raw Data - STAIS PANAS Modif.'!S1466-'Raw Data - STAIS PANAS Modif.'!T1466-'Raw Data - STAIS PANAS Modif.'!U1466-'Raw Data - STAIS PANAS Modif.'!X1466-'Raw Data - STAIS PANAS Modif.'!Z1466-'Raw Data - STAIS PANAS Modif.'!AB1466-'Raw Data - STAIS PANAS Modif.'!AE1466-'Raw Data - STAIS PANAS Modif.'!AG1466</f>
        <v>2</v>
      </c>
      <c r="M139" s="6">
        <f>SUM('Raw Data - STAIS PANAS Modif.'!AH1463:AQ1463)</f>
        <v>7</v>
      </c>
      <c r="N139" s="6">
        <f>SUM('Raw Data - STAIS PANAS Modif.'!AH1464:AQ1464)</f>
        <v>5</v>
      </c>
      <c r="O139" s="6">
        <f>AVERAGE('Raw Data - STAIS PANAS Modif.'!AR1462:BA1462)</f>
        <v>3.5</v>
      </c>
      <c r="P139" s="6">
        <f t="shared" si="21"/>
        <v>-5</v>
      </c>
      <c r="Q139" s="6">
        <f t="shared" si="22"/>
        <v>-2</v>
      </c>
      <c r="R139" s="6">
        <f t="shared" si="23"/>
        <v>2</v>
      </c>
      <c r="S139" s="6">
        <f t="shared" si="24"/>
        <v>8</v>
      </c>
      <c r="T139" t="str">
        <f>VLOOKUP($A139,'Demographic Data'!$B:$U,11,0)</f>
        <v>English</v>
      </c>
      <c r="U139">
        <f>VLOOKUP($A139,'Demographic Data'!$B:$U,12,0)</f>
        <v>21</v>
      </c>
      <c r="V139" t="str">
        <f>VLOOKUP($A139,'Demographic Data'!$B:$U,13,0)</f>
        <v>Female</v>
      </c>
      <c r="W139" t="str">
        <f>VLOOKUP($A139,'Demographic Data'!$B:$U,14,0)</f>
        <v>White</v>
      </c>
      <c r="X139" t="str">
        <f>VLOOKUP($A139,'Demographic Data'!$B:$U,15,0)</f>
        <v>United Kingdom</v>
      </c>
      <c r="Y139" t="str">
        <f>VLOOKUP($A139,'Demographic Data'!$B:$U,16,0)</f>
        <v>United Kingdom</v>
      </c>
      <c r="Z139" t="str">
        <f>VLOOKUP($A139,'Demographic Data'!$B:$U,17,0)</f>
        <v>United Kingdom</v>
      </c>
    </row>
    <row r="140" spans="1:26" x14ac:dyDescent="0.2">
      <c r="A140" s="12" t="str">
        <f>'Raw Data - STAIS PANAS Modif.'!C1472</f>
        <v>6744d143eddffd17d345b192</v>
      </c>
      <c r="B140" s="5" t="str">
        <f>'Raw Data - STAIS PANAS Modif.'!D1472</f>
        <v>DG</v>
      </c>
      <c r="C140" s="5" t="str">
        <f>IF('Raw Data - STAIS PANAS Modif.'!F1382=12,"Low start",IF('Raw Data - STAIS PANAS Modif.'!F1382=33,"Low end","Low middle"))</f>
        <v>Low end</v>
      </c>
      <c r="D140" s="5">
        <f>'Raw Data - STAIS PANAS Modif.'!E1472</f>
        <v>5</v>
      </c>
      <c r="E140" s="6">
        <f>AVERAGE('Raw Data - STAIS PANAS Modif.'!F1472:F1481)</f>
        <v>24</v>
      </c>
      <c r="F140" s="6">
        <f>AVERAGE('Raw Data - STAIS PANAS Modif.'!G1472:G1481)</f>
        <v>36</v>
      </c>
      <c r="G140" s="6" t="str">
        <f>IFERROR(AVERAGE('Raw Data - STAIS PANAS Modif.'!H1472:H1481), "")</f>
        <v/>
      </c>
      <c r="H140" s="6">
        <f>IFERROR(AVERAGE('Raw Data - STAIS PANAS Modif.'!I1472:I1481), "")</f>
        <v>36</v>
      </c>
      <c r="I140" s="6">
        <f t="shared" si="20"/>
        <v>8</v>
      </c>
      <c r="J140" s="5">
        <f>'Raw Data - STAIS PANAS Modif.'!J1472</f>
        <v>0.72</v>
      </c>
      <c r="K140" s="6">
        <f>'Raw Data - STAIS PANAS Modif.'!N1475+'Raw Data - STAIS PANAS Modif.'!P1475+'Raw Data - STAIS PANAS Modif.'!R1475+'Raw Data - STAIS PANAS Modif.'!V1475+'Raw Data - STAIS PANAS Modif.'!W1475+'Raw Data - STAIS PANAS Modif.'!Y1475+'Raw Data - STAIS PANAS Modif.'!AA1475+'Raw Data - STAIS PANAS Modif.'!AC1475+'Raw Data - STAIS PANAS Modif.'!AD1475+'Raw Data - STAIS PANAS Modif.'!AF1475-'Raw Data - STAIS PANAS Modif.'!O1475-'Raw Data - STAIS PANAS Modif.'!Q1475-'Raw Data - STAIS PANAS Modif.'!S1475-'Raw Data - STAIS PANAS Modif.'!T1475-'Raw Data - STAIS PANAS Modif.'!U1475-'Raw Data - STAIS PANAS Modif.'!X1475-'Raw Data - STAIS PANAS Modif.'!Z1475-'Raw Data - STAIS PANAS Modif.'!AB1475-'Raw Data - STAIS PANAS Modif.'!AE1475-'Raw Data - STAIS PANAS Modif.'!AG1475</f>
        <v>18</v>
      </c>
      <c r="L140" s="6">
        <f>'Raw Data - STAIS PANAS Modif.'!N1476+'Raw Data - STAIS PANAS Modif.'!P1476+'Raw Data - STAIS PANAS Modif.'!R1476+'Raw Data - STAIS PANAS Modif.'!V1476+'Raw Data - STAIS PANAS Modif.'!W1476+'Raw Data - STAIS PANAS Modif.'!Y1476+'Raw Data - STAIS PANAS Modif.'!AA1476+'Raw Data - STAIS PANAS Modif.'!AC1476+'Raw Data - STAIS PANAS Modif.'!AD1476+'Raw Data - STAIS PANAS Modif.'!AF1476-'Raw Data - STAIS PANAS Modif.'!O1476-'Raw Data - STAIS PANAS Modif.'!Q1476-'Raw Data - STAIS PANAS Modif.'!S1476-'Raw Data - STAIS PANAS Modif.'!T1476-'Raw Data - STAIS PANAS Modif.'!U1476-'Raw Data - STAIS PANAS Modif.'!X1476-'Raw Data - STAIS PANAS Modif.'!Z1476-'Raw Data - STAIS PANAS Modif.'!AB1476-'Raw Data - STAIS PANAS Modif.'!AE1476-'Raw Data - STAIS PANAS Modif.'!AG1476</f>
        <v>20</v>
      </c>
      <c r="M140" s="6">
        <f>SUM('Raw Data - STAIS PANAS Modif.'!AH1473:AQ1473)</f>
        <v>8</v>
      </c>
      <c r="N140" s="6">
        <f>SUM('Raw Data - STAIS PANAS Modif.'!AH1474:AQ1474)</f>
        <v>8</v>
      </c>
      <c r="O140" s="6">
        <f>AVERAGE('Raw Data - STAIS PANAS Modif.'!AR1472:BA1472)</f>
        <v>3</v>
      </c>
      <c r="P140" s="6">
        <f t="shared" si="21"/>
        <v>2</v>
      </c>
      <c r="Q140" s="6">
        <f t="shared" si="22"/>
        <v>0</v>
      </c>
      <c r="R140" s="6">
        <f t="shared" si="23"/>
        <v>3</v>
      </c>
      <c r="S140" s="6">
        <f t="shared" si="24"/>
        <v>8</v>
      </c>
      <c r="T140" t="str">
        <f>VLOOKUP($A140,'Demographic Data'!$B:$U,11,0)</f>
        <v>English</v>
      </c>
      <c r="U140">
        <f>VLOOKUP($A140,'Demographic Data'!$B:$U,12,0)</f>
        <v>25</v>
      </c>
      <c r="V140" t="str">
        <f>VLOOKUP($A140,'Demographic Data'!$B:$U,13,0)</f>
        <v>Male</v>
      </c>
      <c r="W140" t="str">
        <f>VLOOKUP($A140,'Demographic Data'!$B:$U,14,0)</f>
        <v>White</v>
      </c>
      <c r="X140" t="str">
        <f>VLOOKUP($A140,'Demographic Data'!$B:$U,15,0)</f>
        <v>United Kingdom</v>
      </c>
      <c r="Y140" t="str">
        <f>VLOOKUP($A140,'Demographic Data'!$B:$U,16,0)</f>
        <v>United Kingdom</v>
      </c>
      <c r="Z140" t="str">
        <f>VLOOKUP($A140,'Demographic Data'!$B:$U,17,0)</f>
        <v>United Kingdom</v>
      </c>
    </row>
    <row r="141" spans="1:26" x14ac:dyDescent="0.2">
      <c r="A141" s="12" t="str">
        <f>'Raw Data - STAIS PANAS Modif.'!C1482</f>
        <v>6760535cc41b9ba5ae52a0ed</v>
      </c>
      <c r="B141" s="5" t="str">
        <f>'Raw Data - STAIS PANAS Modif.'!D1482</f>
        <v>DG</v>
      </c>
      <c r="C141" s="5" t="str">
        <f>IF('Raw Data - STAIS PANAS Modif.'!F1392=12,"Low start",IF('Raw Data - STAIS PANAS Modif.'!F1392=33,"Low end","Low middle"))</f>
        <v>Low middle</v>
      </c>
      <c r="D141" s="5">
        <f>'Raw Data - STAIS PANAS Modif.'!E1482</f>
        <v>6</v>
      </c>
      <c r="E141" s="6">
        <f>AVERAGE('Raw Data - STAIS PANAS Modif.'!F1482:F1491)</f>
        <v>24</v>
      </c>
      <c r="F141" s="6">
        <f>AVERAGE('Raw Data - STAIS PANAS Modif.'!G1482:G1491)</f>
        <v>36</v>
      </c>
      <c r="G141" s="6" t="str">
        <f>IFERROR(AVERAGE('Raw Data - STAIS PANAS Modif.'!H1482:H1491), "")</f>
        <v/>
      </c>
      <c r="H141" s="6">
        <f>IFERROR(AVERAGE('Raw Data - STAIS PANAS Modif.'!I1482:I1491), "")</f>
        <v>36</v>
      </c>
      <c r="I141" s="6">
        <f t="shared" si="20"/>
        <v>8</v>
      </c>
      <c r="J141" s="5">
        <f>'Raw Data - STAIS PANAS Modif.'!J1482</f>
        <v>0.72</v>
      </c>
      <c r="K141" s="6">
        <f>'Raw Data - STAIS PANAS Modif.'!N1485+'Raw Data - STAIS PANAS Modif.'!P1485+'Raw Data - STAIS PANAS Modif.'!R1485+'Raw Data - STAIS PANAS Modif.'!V1485+'Raw Data - STAIS PANAS Modif.'!W1485+'Raw Data - STAIS PANAS Modif.'!Y1485+'Raw Data - STAIS PANAS Modif.'!AA1485+'Raw Data - STAIS PANAS Modif.'!AC1485+'Raw Data - STAIS PANAS Modif.'!AD1485+'Raw Data - STAIS PANAS Modif.'!AF1485-'Raw Data - STAIS PANAS Modif.'!O1485-'Raw Data - STAIS PANAS Modif.'!Q1485-'Raw Data - STAIS PANAS Modif.'!S1485-'Raw Data - STAIS PANAS Modif.'!T1485-'Raw Data - STAIS PANAS Modif.'!U1485-'Raw Data - STAIS PANAS Modif.'!X1485-'Raw Data - STAIS PANAS Modif.'!Z1485-'Raw Data - STAIS PANAS Modif.'!AB1485-'Raw Data - STAIS PANAS Modif.'!AE1485-'Raw Data - STAIS PANAS Modif.'!AG1485</f>
        <v>20</v>
      </c>
      <c r="L141" s="6">
        <f>'Raw Data - STAIS PANAS Modif.'!N1486+'Raw Data - STAIS PANAS Modif.'!P1486+'Raw Data - STAIS PANAS Modif.'!R1486+'Raw Data - STAIS PANAS Modif.'!V1486+'Raw Data - STAIS PANAS Modif.'!W1486+'Raw Data - STAIS PANAS Modif.'!Y1486+'Raw Data - STAIS PANAS Modif.'!AA1486+'Raw Data - STAIS PANAS Modif.'!AC1486+'Raw Data - STAIS PANAS Modif.'!AD1486+'Raw Data - STAIS PANAS Modif.'!AF1486-'Raw Data - STAIS PANAS Modif.'!O1486-'Raw Data - STAIS PANAS Modif.'!Q1486-'Raw Data - STAIS PANAS Modif.'!S1486-'Raw Data - STAIS PANAS Modif.'!T1486-'Raw Data - STAIS PANAS Modif.'!U1486-'Raw Data - STAIS PANAS Modif.'!X1486-'Raw Data - STAIS PANAS Modif.'!Z1486-'Raw Data - STAIS PANAS Modif.'!AB1486-'Raw Data - STAIS PANAS Modif.'!AE1486-'Raw Data - STAIS PANAS Modif.'!AG1486</f>
        <v>-3</v>
      </c>
      <c r="M141" s="6">
        <f>SUM('Raw Data - STAIS PANAS Modif.'!AH1483:AQ1483)</f>
        <v>7</v>
      </c>
      <c r="N141" s="6">
        <f>SUM('Raw Data - STAIS PANAS Modif.'!AH1484:AQ1484)</f>
        <v>16</v>
      </c>
      <c r="O141" s="6">
        <f>AVERAGE('Raw Data - STAIS PANAS Modif.'!AR1482:BA1482)</f>
        <v>3.2</v>
      </c>
      <c r="P141" s="6">
        <f t="shared" si="21"/>
        <v>-23</v>
      </c>
      <c r="Q141" s="6">
        <f t="shared" si="22"/>
        <v>9</v>
      </c>
      <c r="R141" s="6">
        <f t="shared" si="23"/>
        <v>2</v>
      </c>
      <c r="S141" s="6">
        <f t="shared" si="24"/>
        <v>8</v>
      </c>
      <c r="T141" t="str">
        <f>VLOOKUP($A141,'Demographic Data'!$B:$U,11,0)</f>
        <v>English</v>
      </c>
      <c r="U141">
        <f>VLOOKUP($A141,'Demographic Data'!$B:$U,12,0)</f>
        <v>22</v>
      </c>
      <c r="V141" t="str">
        <f>VLOOKUP($A141,'Demographic Data'!$B:$U,13,0)</f>
        <v>Male</v>
      </c>
      <c r="W141" t="str">
        <f>VLOOKUP($A141,'Demographic Data'!$B:$U,14,0)</f>
        <v>White</v>
      </c>
      <c r="X141" t="str">
        <f>VLOOKUP($A141,'Demographic Data'!$B:$U,15,0)</f>
        <v>United Kingdom</v>
      </c>
      <c r="Y141" t="str">
        <f>VLOOKUP($A141,'Demographic Data'!$B:$U,16,0)</f>
        <v>United Kingdom</v>
      </c>
      <c r="Z141" t="str">
        <f>VLOOKUP($A141,'Demographic Data'!$B:$U,17,0)</f>
        <v>United Kingdom</v>
      </c>
    </row>
    <row r="142" spans="1:26" x14ac:dyDescent="0.2">
      <c r="A142" s="12" t="str">
        <f>'Raw Data - STAIS PANAS Modif.'!C1492</f>
        <v>676054e83e05d53860441b69</v>
      </c>
      <c r="B142" s="5" t="str">
        <f>'Raw Data - STAIS PANAS Modif.'!D1492</f>
        <v>TG</v>
      </c>
      <c r="C142" s="5" t="str">
        <f>IF('Raw Data - STAIS PANAS Modif.'!F1402=12,"Low start",IF('Raw Data - STAIS PANAS Modif.'!F1402=33,"Low end","Low middle"))</f>
        <v>Low start</v>
      </c>
      <c r="D142" s="5">
        <f>'Raw Data - STAIS PANAS Modif.'!E1492</f>
        <v>7</v>
      </c>
      <c r="E142" s="6">
        <f>AVERAGE('Raw Data - STAIS PANAS Modif.'!F1492:F1501)</f>
        <v>24</v>
      </c>
      <c r="F142" s="6">
        <f>AVERAGE('Raw Data - STAIS PANAS Modif.'!G1492:G1501)</f>
        <v>36</v>
      </c>
      <c r="G142" s="6">
        <f>IFERROR(AVERAGE('Raw Data - STAIS PANAS Modif.'!H1492:H1501), "")</f>
        <v>9</v>
      </c>
      <c r="H142" s="6">
        <f>IFERROR(AVERAGE('Raw Data - STAIS PANAS Modif.'!I1492:I1501), "")</f>
        <v>27</v>
      </c>
      <c r="I142" s="6">
        <f t="shared" si="20"/>
        <v>8</v>
      </c>
      <c r="J142" s="5">
        <f>'Raw Data - STAIS PANAS Modif.'!J1492</f>
        <v>0.54</v>
      </c>
      <c r="K142" s="6">
        <f>'Raw Data - STAIS PANAS Modif.'!N1495+'Raw Data - STAIS PANAS Modif.'!P1495+'Raw Data - STAIS PANAS Modif.'!R1495+'Raw Data - STAIS PANAS Modif.'!V1495+'Raw Data - STAIS PANAS Modif.'!W1495+'Raw Data - STAIS PANAS Modif.'!Y1495+'Raw Data - STAIS PANAS Modif.'!AA1495+'Raw Data - STAIS PANAS Modif.'!AC1495+'Raw Data - STAIS PANAS Modif.'!AD1495+'Raw Data - STAIS PANAS Modif.'!AF1495-'Raw Data - STAIS PANAS Modif.'!O1495-'Raw Data - STAIS PANAS Modif.'!Q1495-'Raw Data - STAIS PANAS Modif.'!S1495-'Raw Data - STAIS PANAS Modif.'!T1495-'Raw Data - STAIS PANAS Modif.'!U1495-'Raw Data - STAIS PANAS Modif.'!X1495-'Raw Data - STAIS PANAS Modif.'!Z1495-'Raw Data - STAIS PANAS Modif.'!AB1495-'Raw Data - STAIS PANAS Modif.'!AE1495-'Raw Data - STAIS PANAS Modif.'!AG1495</f>
        <v>3</v>
      </c>
      <c r="L142" s="6">
        <f>'Raw Data - STAIS PANAS Modif.'!N1496+'Raw Data - STAIS PANAS Modif.'!P1496+'Raw Data - STAIS PANAS Modif.'!R1496+'Raw Data - STAIS PANAS Modif.'!V1496+'Raw Data - STAIS PANAS Modif.'!W1496+'Raw Data - STAIS PANAS Modif.'!Y1496+'Raw Data - STAIS PANAS Modif.'!AA1496+'Raw Data - STAIS PANAS Modif.'!AC1496+'Raw Data - STAIS PANAS Modif.'!AD1496+'Raw Data - STAIS PANAS Modif.'!AF1496-'Raw Data - STAIS PANAS Modif.'!O1496-'Raw Data - STAIS PANAS Modif.'!Q1496-'Raw Data - STAIS PANAS Modif.'!S1496-'Raw Data - STAIS PANAS Modif.'!T1496-'Raw Data - STAIS PANAS Modif.'!U1496-'Raw Data - STAIS PANAS Modif.'!X1496-'Raw Data - STAIS PANAS Modif.'!Z1496-'Raw Data - STAIS PANAS Modif.'!AB1496-'Raw Data - STAIS PANAS Modif.'!AE1496-'Raw Data - STAIS PANAS Modif.'!AG1496</f>
        <v>4</v>
      </c>
      <c r="M142" s="6">
        <f>SUM('Raw Data - STAIS PANAS Modif.'!AH1493:AQ1493)</f>
        <v>10</v>
      </c>
      <c r="N142" s="6">
        <f>SUM('Raw Data - STAIS PANAS Modif.'!AH1494:AQ1494)</f>
        <v>12</v>
      </c>
      <c r="O142" s="6">
        <f>AVERAGE('Raw Data - STAIS PANAS Modif.'!AR1492:BA1492)</f>
        <v>2.9</v>
      </c>
      <c r="P142" s="6">
        <f t="shared" si="21"/>
        <v>1</v>
      </c>
      <c r="Q142" s="6">
        <f t="shared" si="22"/>
        <v>2</v>
      </c>
      <c r="R142" s="6">
        <f t="shared" si="23"/>
        <v>1</v>
      </c>
      <c r="S142" s="6">
        <f t="shared" si="24"/>
        <v>8</v>
      </c>
      <c r="T142" t="str">
        <f>VLOOKUP($A142,'Demographic Data'!$B:$U,11,0)</f>
        <v>English</v>
      </c>
      <c r="U142">
        <f>VLOOKUP($A142,'Demographic Data'!$B:$U,12,0)</f>
        <v>23</v>
      </c>
      <c r="V142" t="str">
        <f>VLOOKUP($A142,'Demographic Data'!$B:$U,13,0)</f>
        <v>Female</v>
      </c>
      <c r="W142" t="str">
        <f>VLOOKUP($A142,'Demographic Data'!$B:$U,14,0)</f>
        <v>White</v>
      </c>
      <c r="X142" t="str">
        <f>VLOOKUP($A142,'Demographic Data'!$B:$U,15,0)</f>
        <v>United Kingdom</v>
      </c>
      <c r="Y142" t="str">
        <f>VLOOKUP($A142,'Demographic Data'!$B:$U,16,0)</f>
        <v>United Kingdom</v>
      </c>
      <c r="Z142" t="str">
        <f>VLOOKUP($A142,'Demographic Data'!$B:$U,17,0)</f>
        <v>United Kingdom</v>
      </c>
    </row>
    <row r="143" spans="1:26" x14ac:dyDescent="0.2">
      <c r="A143" s="12" t="str">
        <f>'Raw Data - STAIS PANAS Modif.'!C1502</f>
        <v>5ef7c6094ffead5091899f98</v>
      </c>
      <c r="B143" s="5" t="str">
        <f>'Raw Data - STAIS PANAS Modif.'!D1502</f>
        <v>DG</v>
      </c>
      <c r="C143" s="5" t="str">
        <f>IF('Raw Data - STAIS PANAS Modif.'!F1412=12,"Low start",IF('Raw Data - STAIS PANAS Modif.'!F1412=33,"Low end","Low middle"))</f>
        <v>Low end</v>
      </c>
      <c r="D143" s="5">
        <f>'Raw Data - STAIS PANAS Modif.'!E1502</f>
        <v>6</v>
      </c>
      <c r="E143" s="6">
        <f>AVERAGE('Raw Data - STAIS PANAS Modif.'!F1502:F1511)</f>
        <v>24</v>
      </c>
      <c r="F143" s="6">
        <f>AVERAGE('Raw Data - STAIS PANAS Modif.'!G1502:G1511)</f>
        <v>36</v>
      </c>
      <c r="G143" s="6" t="str">
        <f>IFERROR(AVERAGE('Raw Data - STAIS PANAS Modif.'!H1502:H1511), "")</f>
        <v/>
      </c>
      <c r="H143" s="6">
        <f>IFERROR(AVERAGE('Raw Data - STAIS PANAS Modif.'!I1502:I1511), "")</f>
        <v>36</v>
      </c>
      <c r="I143" s="6">
        <f t="shared" si="20"/>
        <v>8</v>
      </c>
      <c r="J143" s="5">
        <f>'Raw Data - STAIS PANAS Modif.'!J1502</f>
        <v>0.72</v>
      </c>
      <c r="K143" s="6">
        <f>'Raw Data - STAIS PANAS Modif.'!N1505+'Raw Data - STAIS PANAS Modif.'!P1505+'Raw Data - STAIS PANAS Modif.'!R1505+'Raw Data - STAIS PANAS Modif.'!V1505+'Raw Data - STAIS PANAS Modif.'!W1505+'Raw Data - STAIS PANAS Modif.'!Y1505+'Raw Data - STAIS PANAS Modif.'!AA1505+'Raw Data - STAIS PANAS Modif.'!AC1505+'Raw Data - STAIS PANAS Modif.'!AD1505+'Raw Data - STAIS PANAS Modif.'!AF1505-'Raw Data - STAIS PANAS Modif.'!O1505-'Raw Data - STAIS PANAS Modif.'!Q1505-'Raw Data - STAIS PANAS Modif.'!S1505-'Raw Data - STAIS PANAS Modif.'!T1505-'Raw Data - STAIS PANAS Modif.'!U1505-'Raw Data - STAIS PANAS Modif.'!X1505-'Raw Data - STAIS PANAS Modif.'!Z1505-'Raw Data - STAIS PANAS Modif.'!AB1505-'Raw Data - STAIS PANAS Modif.'!AE1505-'Raw Data - STAIS PANAS Modif.'!AG1505</f>
        <v>8</v>
      </c>
      <c r="L143" s="6">
        <f>'Raw Data - STAIS PANAS Modif.'!N1506+'Raw Data - STAIS PANAS Modif.'!P1506+'Raw Data - STAIS PANAS Modif.'!R1506+'Raw Data - STAIS PANAS Modif.'!V1506+'Raw Data - STAIS PANAS Modif.'!W1506+'Raw Data - STAIS PANAS Modif.'!Y1506+'Raw Data - STAIS PANAS Modif.'!AA1506+'Raw Data - STAIS PANAS Modif.'!AC1506+'Raw Data - STAIS PANAS Modif.'!AD1506+'Raw Data - STAIS PANAS Modif.'!AF1506-'Raw Data - STAIS PANAS Modif.'!O1506-'Raw Data - STAIS PANAS Modif.'!Q1506-'Raw Data - STAIS PANAS Modif.'!S1506-'Raw Data - STAIS PANAS Modif.'!T1506-'Raw Data - STAIS PANAS Modif.'!U1506-'Raw Data - STAIS PANAS Modif.'!X1506-'Raw Data - STAIS PANAS Modif.'!Z1506-'Raw Data - STAIS PANAS Modif.'!AB1506-'Raw Data - STAIS PANAS Modif.'!AE1506-'Raw Data - STAIS PANAS Modif.'!AG1506</f>
        <v>6</v>
      </c>
      <c r="M143" s="6">
        <f>SUM('Raw Data - STAIS PANAS Modif.'!AH1503:AQ1503)</f>
        <v>11</v>
      </c>
      <c r="N143" s="6">
        <f>SUM('Raw Data - STAIS PANAS Modif.'!AH1504:AQ1504)</f>
        <v>12</v>
      </c>
      <c r="O143" s="6">
        <f>AVERAGE('Raw Data - STAIS PANAS Modif.'!AR1502:BA1502)</f>
        <v>3.5</v>
      </c>
      <c r="P143" s="6">
        <f t="shared" si="21"/>
        <v>-2</v>
      </c>
      <c r="Q143" s="6">
        <f t="shared" si="22"/>
        <v>1</v>
      </c>
      <c r="R143" s="6">
        <f t="shared" si="23"/>
        <v>2</v>
      </c>
      <c r="S143" s="6">
        <f t="shared" si="24"/>
        <v>8</v>
      </c>
      <c r="T143" t="str">
        <f>VLOOKUP($A143,'Demographic Data'!$B:$U,11,0)</f>
        <v>English</v>
      </c>
      <c r="U143">
        <f>VLOOKUP($A143,'Demographic Data'!$B:$U,12,0)</f>
        <v>27</v>
      </c>
      <c r="V143" t="str">
        <f>VLOOKUP($A143,'Demographic Data'!$B:$U,13,0)</f>
        <v>Male</v>
      </c>
      <c r="W143" t="str">
        <f>VLOOKUP($A143,'Demographic Data'!$B:$U,14,0)</f>
        <v>White</v>
      </c>
      <c r="X143" t="str">
        <f>VLOOKUP($A143,'Demographic Data'!$B:$U,15,0)</f>
        <v>United Kingdom</v>
      </c>
      <c r="Y143" t="str">
        <f>VLOOKUP($A143,'Demographic Data'!$B:$U,16,0)</f>
        <v>United Kingdom</v>
      </c>
      <c r="Z143" t="str">
        <f>VLOOKUP($A143,'Demographic Data'!$B:$U,17,0)</f>
        <v>United Kingdom</v>
      </c>
    </row>
    <row r="144" spans="1:26" x14ac:dyDescent="0.2">
      <c r="A144" s="12" t="str">
        <f>'Raw Data - STAIS PANAS Modif.'!C1512</f>
        <v>6640ca30c419e64ec9a51033</v>
      </c>
      <c r="B144" s="5" t="str">
        <f>'Raw Data - STAIS PANAS Modif.'!D1512</f>
        <v>TG</v>
      </c>
      <c r="C144" s="5" t="str">
        <f>IF('Raw Data - STAIS PANAS Modif.'!F1422=12,"Low start",IF('Raw Data - STAIS PANAS Modif.'!F1422=33,"Low end","Low middle"))</f>
        <v>Low end</v>
      </c>
      <c r="D144" s="5">
        <f>'Raw Data - STAIS PANAS Modif.'!E1512</f>
        <v>8</v>
      </c>
      <c r="E144" s="6">
        <f>AVERAGE('Raw Data - STAIS PANAS Modif.'!F1512:F1521)</f>
        <v>24</v>
      </c>
      <c r="F144" s="6">
        <f>AVERAGE('Raw Data - STAIS PANAS Modif.'!G1512:G1521)</f>
        <v>36</v>
      </c>
      <c r="G144" s="6">
        <f>IFERROR(AVERAGE('Raw Data - STAIS PANAS Modif.'!H1512:H1521), "")</f>
        <v>15.1</v>
      </c>
      <c r="H144" s="6">
        <f>IFERROR(AVERAGE('Raw Data - STAIS PANAS Modif.'!I1512:I1521), "")</f>
        <v>20.9</v>
      </c>
      <c r="I144" s="6">
        <f t="shared" si="20"/>
        <v>8</v>
      </c>
      <c r="J144" s="5">
        <f>'Raw Data - STAIS PANAS Modif.'!J1512</f>
        <v>0.42</v>
      </c>
      <c r="K144" s="6">
        <f>'Raw Data - STAIS PANAS Modif.'!N1515+'Raw Data - STAIS PANAS Modif.'!P1515+'Raw Data - STAIS PANAS Modif.'!R1515+'Raw Data - STAIS PANAS Modif.'!V1515+'Raw Data - STAIS PANAS Modif.'!W1515+'Raw Data - STAIS PANAS Modif.'!Y1515+'Raw Data - STAIS PANAS Modif.'!AA1515+'Raw Data - STAIS PANAS Modif.'!AC1515+'Raw Data - STAIS PANAS Modif.'!AD1515+'Raw Data - STAIS PANAS Modif.'!AF1515-'Raw Data - STAIS PANAS Modif.'!O1515-'Raw Data - STAIS PANAS Modif.'!Q1515-'Raw Data - STAIS PANAS Modif.'!S1515-'Raw Data - STAIS PANAS Modif.'!T1515-'Raw Data - STAIS PANAS Modif.'!U1515-'Raw Data - STAIS PANAS Modif.'!X1515-'Raw Data - STAIS PANAS Modif.'!Z1515-'Raw Data - STAIS PANAS Modif.'!AB1515-'Raw Data - STAIS PANAS Modif.'!AE1515-'Raw Data - STAIS PANAS Modif.'!AG1515</f>
        <v>6</v>
      </c>
      <c r="L144" s="6">
        <f>'Raw Data - STAIS PANAS Modif.'!N1516+'Raw Data - STAIS PANAS Modif.'!P1516+'Raw Data - STAIS PANAS Modif.'!R1516+'Raw Data - STAIS PANAS Modif.'!V1516+'Raw Data - STAIS PANAS Modif.'!W1516+'Raw Data - STAIS PANAS Modif.'!Y1516+'Raw Data - STAIS PANAS Modif.'!AA1516+'Raw Data - STAIS PANAS Modif.'!AC1516+'Raw Data - STAIS PANAS Modif.'!AD1516+'Raw Data - STAIS PANAS Modif.'!AF1516-'Raw Data - STAIS PANAS Modif.'!O1516-'Raw Data - STAIS PANAS Modif.'!Q1516-'Raw Data - STAIS PANAS Modif.'!S1516-'Raw Data - STAIS PANAS Modif.'!T1516-'Raw Data - STAIS PANAS Modif.'!U1516-'Raw Data - STAIS PANAS Modif.'!X1516-'Raw Data - STAIS PANAS Modif.'!Z1516-'Raw Data - STAIS PANAS Modif.'!AB1516-'Raw Data - STAIS PANAS Modif.'!AE1516-'Raw Data - STAIS PANAS Modif.'!AG1516</f>
        <v>0</v>
      </c>
      <c r="M144" s="6">
        <f>SUM('Raw Data - STAIS PANAS Modif.'!AH1513:AQ1513)</f>
        <v>7</v>
      </c>
      <c r="N144" s="6">
        <f>SUM('Raw Data - STAIS PANAS Modif.'!AH1514:AQ1514)</f>
        <v>16</v>
      </c>
      <c r="O144" s="6">
        <f>AVERAGE('Raw Data - STAIS PANAS Modif.'!AR1512:BA1512)</f>
        <v>2.2999999999999998</v>
      </c>
      <c r="P144" s="6">
        <f t="shared" si="21"/>
        <v>-6</v>
      </c>
      <c r="Q144" s="6">
        <f t="shared" si="22"/>
        <v>9</v>
      </c>
      <c r="R144" s="6">
        <f t="shared" si="23"/>
        <v>0</v>
      </c>
      <c r="S144" s="6">
        <f t="shared" si="24"/>
        <v>8</v>
      </c>
      <c r="T144" t="str">
        <f>VLOOKUP($A144,'Demographic Data'!$B:$U,11,0)</f>
        <v>English</v>
      </c>
      <c r="U144">
        <f>VLOOKUP($A144,'Demographic Data'!$B:$U,12,0)</f>
        <v>28</v>
      </c>
      <c r="V144" t="str">
        <f>VLOOKUP($A144,'Demographic Data'!$B:$U,13,0)</f>
        <v>Female</v>
      </c>
      <c r="W144" t="str">
        <f>VLOOKUP($A144,'Demographic Data'!$B:$U,14,0)</f>
        <v>White</v>
      </c>
      <c r="X144" t="str">
        <f>VLOOKUP($A144,'Demographic Data'!$B:$U,15,0)</f>
        <v>United Kingdom</v>
      </c>
      <c r="Y144" t="str">
        <f>VLOOKUP($A144,'Demographic Data'!$B:$U,16,0)</f>
        <v>United Kingdom</v>
      </c>
      <c r="Z144" t="str">
        <f>VLOOKUP($A144,'Demographic Data'!$B:$U,17,0)</f>
        <v>United Kingdom</v>
      </c>
    </row>
    <row r="145" spans="1:26" x14ac:dyDescent="0.2">
      <c r="A145" s="12" t="str">
        <f>'Raw Data - STAIS PANAS Modif.'!C1522</f>
        <v>5cfbef1b50597d0001e8f11e</v>
      </c>
      <c r="B145" s="5" t="str">
        <f>'Raw Data - STAIS PANAS Modif.'!D1522</f>
        <v>TG</v>
      </c>
      <c r="C145" s="5" t="str">
        <f>IF('Raw Data - STAIS PANAS Modif.'!F1432=12,"Low start",IF('Raw Data - STAIS PANAS Modif.'!F1432=33,"Low end","Low middle"))</f>
        <v>Low start</v>
      </c>
      <c r="D145" s="5">
        <f>'Raw Data - STAIS PANAS Modif.'!E1522</f>
        <v>6</v>
      </c>
      <c r="E145" s="6">
        <f>AVERAGE('Raw Data - STAIS PANAS Modif.'!F1522:F1531)</f>
        <v>24</v>
      </c>
      <c r="F145" s="6">
        <f>AVERAGE('Raw Data - STAIS PANAS Modif.'!G1522:G1531)</f>
        <v>36</v>
      </c>
      <c r="G145" s="6">
        <f>IFERROR(AVERAGE('Raw Data - STAIS PANAS Modif.'!H1522:H1531), "")</f>
        <v>12</v>
      </c>
      <c r="H145" s="6">
        <f>IFERROR(AVERAGE('Raw Data - STAIS PANAS Modif.'!I1522:I1531), "")</f>
        <v>24</v>
      </c>
      <c r="I145" s="6">
        <f t="shared" si="20"/>
        <v>8</v>
      </c>
      <c r="J145" s="5">
        <f>'Raw Data - STAIS PANAS Modif.'!J1522</f>
        <v>0.48</v>
      </c>
      <c r="K145" s="6">
        <f>'Raw Data - STAIS PANAS Modif.'!N1525+'Raw Data - STAIS PANAS Modif.'!P1525+'Raw Data - STAIS PANAS Modif.'!R1525+'Raw Data - STAIS PANAS Modif.'!V1525+'Raw Data - STAIS PANAS Modif.'!W1525+'Raw Data - STAIS PANAS Modif.'!Y1525+'Raw Data - STAIS PANAS Modif.'!AA1525+'Raw Data - STAIS PANAS Modif.'!AC1525+'Raw Data - STAIS PANAS Modif.'!AD1525+'Raw Data - STAIS PANAS Modif.'!AF1525-'Raw Data - STAIS PANAS Modif.'!O1525-'Raw Data - STAIS PANAS Modif.'!Q1525-'Raw Data - STAIS PANAS Modif.'!S1525-'Raw Data - STAIS PANAS Modif.'!T1525-'Raw Data - STAIS PANAS Modif.'!U1525-'Raw Data - STAIS PANAS Modif.'!X1525-'Raw Data - STAIS PANAS Modif.'!Z1525-'Raw Data - STAIS PANAS Modif.'!AB1525-'Raw Data - STAIS PANAS Modif.'!AE1525-'Raw Data - STAIS PANAS Modif.'!AG1525</f>
        <v>11</v>
      </c>
      <c r="L145" s="6">
        <f>'Raw Data - STAIS PANAS Modif.'!N1526+'Raw Data - STAIS PANAS Modif.'!P1526+'Raw Data - STAIS PANAS Modif.'!R1526+'Raw Data - STAIS PANAS Modif.'!V1526+'Raw Data - STAIS PANAS Modif.'!W1526+'Raw Data - STAIS PANAS Modif.'!Y1526+'Raw Data - STAIS PANAS Modif.'!AA1526+'Raw Data - STAIS PANAS Modif.'!AC1526+'Raw Data - STAIS PANAS Modif.'!AD1526+'Raw Data - STAIS PANAS Modif.'!AF1526-'Raw Data - STAIS PANAS Modif.'!O1526-'Raw Data - STAIS PANAS Modif.'!Q1526-'Raw Data - STAIS PANAS Modif.'!S1526-'Raw Data - STAIS PANAS Modif.'!T1526-'Raw Data - STAIS PANAS Modif.'!U1526-'Raw Data - STAIS PANAS Modif.'!X1526-'Raw Data - STAIS PANAS Modif.'!Z1526-'Raw Data - STAIS PANAS Modif.'!AB1526-'Raw Data - STAIS PANAS Modif.'!AE1526-'Raw Data - STAIS PANAS Modif.'!AG1526</f>
        <v>10</v>
      </c>
      <c r="M145" s="6">
        <f>SUM('Raw Data - STAIS PANAS Modif.'!AH1523:AQ1523)</f>
        <v>15</v>
      </c>
      <c r="N145" s="6">
        <f>SUM('Raw Data - STAIS PANAS Modif.'!AH1524:AQ1524)</f>
        <v>13</v>
      </c>
      <c r="O145" s="6">
        <f>AVERAGE('Raw Data - STAIS PANAS Modif.'!AR1522:BA1522)</f>
        <v>2.8</v>
      </c>
      <c r="P145" s="6">
        <f t="shared" si="21"/>
        <v>-1</v>
      </c>
      <c r="Q145" s="6">
        <f t="shared" si="22"/>
        <v>-2</v>
      </c>
      <c r="R145" s="6">
        <f t="shared" si="23"/>
        <v>2</v>
      </c>
      <c r="S145" s="6">
        <f t="shared" si="24"/>
        <v>8</v>
      </c>
      <c r="T145" t="str">
        <f>VLOOKUP($A145,'Demographic Data'!$B:$U,11,0)</f>
        <v>English</v>
      </c>
      <c r="U145">
        <f>VLOOKUP($A145,'Demographic Data'!$B:$U,12,0)</f>
        <v>27</v>
      </c>
      <c r="V145" t="str">
        <f>VLOOKUP($A145,'Demographic Data'!$B:$U,13,0)</f>
        <v>Male</v>
      </c>
      <c r="W145" t="str">
        <f>VLOOKUP($A145,'Demographic Data'!$B:$U,14,0)</f>
        <v>White</v>
      </c>
      <c r="X145" t="str">
        <f>VLOOKUP($A145,'Demographic Data'!$B:$U,15,0)</f>
        <v>United Kingdom</v>
      </c>
      <c r="Y145" t="str">
        <f>VLOOKUP($A145,'Demographic Data'!$B:$U,16,0)</f>
        <v>United Kingdom</v>
      </c>
      <c r="Z145" t="str">
        <f>VLOOKUP($A145,'Demographic Data'!$B:$U,17,0)</f>
        <v>United Kingdom</v>
      </c>
    </row>
    <row r="146" spans="1:26" x14ac:dyDescent="0.2">
      <c r="A146" s="12" t="str">
        <f>'Raw Data - STAIS PANAS Modif.'!C1532</f>
        <v>6447b9633f4b280aad385306</v>
      </c>
      <c r="B146" s="5" t="str">
        <f>'Raw Data - STAIS PANAS Modif.'!D1532</f>
        <v>DG</v>
      </c>
      <c r="C146" s="5" t="str">
        <f>IF('Raw Data - STAIS PANAS Modif.'!F1442=12,"Low start",IF('Raw Data - STAIS PANAS Modif.'!F1442=33,"Low end","Low middle"))</f>
        <v>Low start</v>
      </c>
      <c r="D146" s="5">
        <f>'Raw Data - STAIS PANAS Modif.'!E1532</f>
        <v>6</v>
      </c>
      <c r="E146" s="6">
        <f>AVERAGE('Raw Data - STAIS PANAS Modif.'!F1532:F1541)</f>
        <v>24</v>
      </c>
      <c r="F146" s="6">
        <f>AVERAGE('Raw Data - STAIS PANAS Modif.'!G1532:G1541)</f>
        <v>36</v>
      </c>
      <c r="G146" s="6" t="str">
        <f>IFERROR(AVERAGE('Raw Data - STAIS PANAS Modif.'!H1532:H1541), "")</f>
        <v/>
      </c>
      <c r="H146" s="6">
        <f>IFERROR(AVERAGE('Raw Data - STAIS PANAS Modif.'!I1532:I1541), "")</f>
        <v>36</v>
      </c>
      <c r="I146" s="6">
        <f t="shared" si="20"/>
        <v>8</v>
      </c>
      <c r="J146" s="5">
        <f>'Raw Data - STAIS PANAS Modif.'!J1532</f>
        <v>0.72</v>
      </c>
      <c r="K146" s="6">
        <f>'Raw Data - STAIS PANAS Modif.'!N1535+'Raw Data - STAIS PANAS Modif.'!P1535+'Raw Data - STAIS PANAS Modif.'!R1535+'Raw Data - STAIS PANAS Modif.'!V1535+'Raw Data - STAIS PANAS Modif.'!W1535+'Raw Data - STAIS PANAS Modif.'!Y1535+'Raw Data - STAIS PANAS Modif.'!AA1535+'Raw Data - STAIS PANAS Modif.'!AC1535+'Raw Data - STAIS PANAS Modif.'!AD1535+'Raw Data - STAIS PANAS Modif.'!AF1535-'Raw Data - STAIS PANAS Modif.'!O1535-'Raw Data - STAIS PANAS Modif.'!Q1535-'Raw Data - STAIS PANAS Modif.'!S1535-'Raw Data - STAIS PANAS Modif.'!T1535-'Raw Data - STAIS PANAS Modif.'!U1535-'Raw Data - STAIS PANAS Modif.'!X1535-'Raw Data - STAIS PANAS Modif.'!Z1535-'Raw Data - STAIS PANAS Modif.'!AB1535-'Raw Data - STAIS PANAS Modif.'!AE1535-'Raw Data - STAIS PANAS Modif.'!AG1535</f>
        <v>-6</v>
      </c>
      <c r="L146" s="6">
        <f>'Raw Data - STAIS PANAS Modif.'!N1536+'Raw Data - STAIS PANAS Modif.'!P1536+'Raw Data - STAIS PANAS Modif.'!R1536+'Raw Data - STAIS PANAS Modif.'!V1536+'Raw Data - STAIS PANAS Modif.'!W1536+'Raw Data - STAIS PANAS Modif.'!Y1536+'Raw Data - STAIS PANAS Modif.'!AA1536+'Raw Data - STAIS PANAS Modif.'!AC1536+'Raw Data - STAIS PANAS Modif.'!AD1536+'Raw Data - STAIS PANAS Modif.'!AF1536-'Raw Data - STAIS PANAS Modif.'!O1536-'Raw Data - STAIS PANAS Modif.'!Q1536-'Raw Data - STAIS PANAS Modif.'!S1536-'Raw Data - STAIS PANAS Modif.'!T1536-'Raw Data - STAIS PANAS Modif.'!U1536-'Raw Data - STAIS PANAS Modif.'!X1536-'Raw Data - STAIS PANAS Modif.'!Z1536-'Raw Data - STAIS PANAS Modif.'!AB1536-'Raw Data - STAIS PANAS Modif.'!AE1536-'Raw Data - STAIS PANAS Modif.'!AG1536</f>
        <v>3</v>
      </c>
      <c r="M146" s="6">
        <f>SUM('Raw Data - STAIS PANAS Modif.'!AH1533:AQ1533)</f>
        <v>21</v>
      </c>
      <c r="N146" s="6">
        <f>SUM('Raw Data - STAIS PANAS Modif.'!AH1534:AQ1534)</f>
        <v>20</v>
      </c>
      <c r="O146" s="6">
        <f>AVERAGE('Raw Data - STAIS PANAS Modif.'!AR1532:BA1532)</f>
        <v>1.5</v>
      </c>
      <c r="P146" s="6">
        <f t="shared" si="21"/>
        <v>9</v>
      </c>
      <c r="Q146" s="6">
        <f t="shared" si="22"/>
        <v>-1</v>
      </c>
      <c r="R146" s="6">
        <f t="shared" si="23"/>
        <v>2</v>
      </c>
      <c r="S146" s="6">
        <f t="shared" si="24"/>
        <v>8</v>
      </c>
      <c r="T146" t="str">
        <f>VLOOKUP($A146,'Demographic Data'!$B:$U,11,0)</f>
        <v>English</v>
      </c>
      <c r="U146">
        <f>VLOOKUP($A146,'Demographic Data'!$B:$U,12,0)</f>
        <v>34</v>
      </c>
      <c r="V146" t="str">
        <f>VLOOKUP($A146,'Demographic Data'!$B:$U,13,0)</f>
        <v>Female</v>
      </c>
      <c r="W146" t="str">
        <f>VLOOKUP($A146,'Demographic Data'!$B:$U,14,0)</f>
        <v>Asian</v>
      </c>
      <c r="X146" t="str">
        <f>VLOOKUP($A146,'Demographic Data'!$B:$U,15,0)</f>
        <v>United Kingdom</v>
      </c>
      <c r="Y146" t="str">
        <f>VLOOKUP($A146,'Demographic Data'!$B:$U,16,0)</f>
        <v>United Kingdom</v>
      </c>
      <c r="Z146" t="str">
        <f>VLOOKUP($A146,'Demographic Data'!$B:$U,17,0)</f>
        <v>United Kingdom</v>
      </c>
    </row>
    <row r="147" spans="1:26" x14ac:dyDescent="0.2">
      <c r="A147" s="12" t="str">
        <f>'Raw Data - STAIS PANAS Modif.'!C1542</f>
        <v>57375b4912d1d8000e35ebc4</v>
      </c>
      <c r="B147" s="5" t="str">
        <f>'Raw Data - STAIS PANAS Modif.'!D1542</f>
        <v>TG</v>
      </c>
      <c r="C147" s="5" t="str">
        <f>IF('Raw Data - STAIS PANAS Modif.'!F1452=12,"Low start",IF('Raw Data - STAIS PANAS Modif.'!F1452=33,"Low end","Low middle"))</f>
        <v>Low middle</v>
      </c>
      <c r="D147" s="5">
        <f>'Raw Data - STAIS PANAS Modif.'!E1542</f>
        <v>8</v>
      </c>
      <c r="E147" s="6">
        <f>AVERAGE('Raw Data - STAIS PANAS Modif.'!F1542:F1551)</f>
        <v>24</v>
      </c>
      <c r="F147" s="6">
        <f>AVERAGE('Raw Data - STAIS PANAS Modif.'!G1542:G1551)</f>
        <v>36</v>
      </c>
      <c r="G147" s="6">
        <f>IFERROR(AVERAGE('Raw Data - STAIS PANAS Modif.'!H1542:H1551), "")</f>
        <v>12.8</v>
      </c>
      <c r="H147" s="6">
        <f>IFERROR(AVERAGE('Raw Data - STAIS PANAS Modif.'!I1542:I1551), "")</f>
        <v>23.2</v>
      </c>
      <c r="I147" s="6">
        <f t="shared" si="20"/>
        <v>8</v>
      </c>
      <c r="J147" s="5" t="str">
        <f>'Raw Data - STAIS PANAS Modif.'!J1542</f>
        <v>0.46</v>
      </c>
      <c r="K147" s="6">
        <f>'Raw Data - STAIS PANAS Modif.'!N1545+'Raw Data - STAIS PANAS Modif.'!P1545+'Raw Data - STAIS PANAS Modif.'!R1545+'Raw Data - STAIS PANAS Modif.'!V1545+'Raw Data - STAIS PANAS Modif.'!W1545+'Raw Data - STAIS PANAS Modif.'!Y1545+'Raw Data - STAIS PANAS Modif.'!AA1545+'Raw Data - STAIS PANAS Modif.'!AC1545+'Raw Data - STAIS PANAS Modif.'!AD1545+'Raw Data - STAIS PANAS Modif.'!AF1545-'Raw Data - STAIS PANAS Modif.'!O1545-'Raw Data - STAIS PANAS Modif.'!Q1545-'Raw Data - STAIS PANAS Modif.'!S1545-'Raw Data - STAIS PANAS Modif.'!T1545-'Raw Data - STAIS PANAS Modif.'!U1545-'Raw Data - STAIS PANAS Modif.'!X1545-'Raw Data - STAIS PANAS Modif.'!Z1545-'Raw Data - STAIS PANAS Modif.'!AB1545-'Raw Data - STAIS PANAS Modif.'!AE1545-'Raw Data - STAIS PANAS Modif.'!AG1545</f>
        <v>-1</v>
      </c>
      <c r="L147" s="6">
        <f>'Raw Data - STAIS PANAS Modif.'!N1546+'Raw Data - STAIS PANAS Modif.'!P1546+'Raw Data - STAIS PANAS Modif.'!R1546+'Raw Data - STAIS PANAS Modif.'!V1546+'Raw Data - STAIS PANAS Modif.'!W1546+'Raw Data - STAIS PANAS Modif.'!Y1546+'Raw Data - STAIS PANAS Modif.'!AA1546+'Raw Data - STAIS PANAS Modif.'!AC1546+'Raw Data - STAIS PANAS Modif.'!AD1546+'Raw Data - STAIS PANAS Modif.'!AF1546-'Raw Data - STAIS PANAS Modif.'!O1546-'Raw Data - STAIS PANAS Modif.'!Q1546-'Raw Data - STAIS PANAS Modif.'!S1546-'Raw Data - STAIS PANAS Modif.'!T1546-'Raw Data - STAIS PANAS Modif.'!U1546-'Raw Data - STAIS PANAS Modif.'!X1546-'Raw Data - STAIS PANAS Modif.'!Z1546-'Raw Data - STAIS PANAS Modif.'!AB1546-'Raw Data - STAIS PANAS Modif.'!AE1546-'Raw Data - STAIS PANAS Modif.'!AG1546</f>
        <v>15</v>
      </c>
      <c r="M147" s="6">
        <f>SUM('Raw Data - STAIS PANAS Modif.'!AH1543:AQ1543)</f>
        <v>28</v>
      </c>
      <c r="N147" s="6">
        <f>SUM('Raw Data - STAIS PANAS Modif.'!AH1544:AQ1544)</f>
        <v>23</v>
      </c>
      <c r="O147" s="6">
        <f>AVERAGE('Raw Data - STAIS PANAS Modif.'!AR1542:BA1542)</f>
        <v>3.8</v>
      </c>
      <c r="P147" s="6">
        <f t="shared" si="21"/>
        <v>16</v>
      </c>
      <c r="Q147" s="6">
        <f t="shared" si="22"/>
        <v>-5</v>
      </c>
      <c r="R147" s="6">
        <f t="shared" ref="R147:R181" si="25">I147-D147</f>
        <v>0</v>
      </c>
      <c r="S147" s="6">
        <f t="shared" ref="S147:S181" si="26">I147</f>
        <v>8</v>
      </c>
      <c r="T147" t="str">
        <f>VLOOKUP($A147,'Demographic Data'!$B:$U,11,0)</f>
        <v>English</v>
      </c>
      <c r="U147">
        <f>VLOOKUP($A147,'Demographic Data'!$B:$U,12,0)</f>
        <v>29</v>
      </c>
      <c r="V147" t="str">
        <f>VLOOKUP($A147,'Demographic Data'!$B:$U,13,0)</f>
        <v>Male</v>
      </c>
      <c r="W147" t="str">
        <f>VLOOKUP($A147,'Demographic Data'!$B:$U,14,0)</f>
        <v>White</v>
      </c>
      <c r="X147" t="str">
        <f>VLOOKUP($A147,'Demographic Data'!$B:$U,15,0)</f>
        <v>United Kingdom</v>
      </c>
      <c r="Y147" s="5" t="str">
        <f>VLOOKUP($A147,'Demographic Data'!$B:$U,16,0)</f>
        <v>United Kingdom</v>
      </c>
      <c r="Z147" t="str">
        <f>VLOOKUP($A147,'Demographic Data'!$B:$U,17,0)</f>
        <v>United Kingdom</v>
      </c>
    </row>
    <row r="148" spans="1:26" x14ac:dyDescent="0.2">
      <c r="A148" s="12" t="str">
        <f>'Raw Data - STAIS PANAS Modif.'!C1552</f>
        <v>577929c16243180001ea8ef8</v>
      </c>
      <c r="B148" s="5" t="str">
        <f>'Raw Data - STAIS PANAS Modif.'!D1552</f>
        <v>TG</v>
      </c>
      <c r="C148" s="5" t="str">
        <f>IF('Raw Data - STAIS PANAS Modif.'!F1462=12,"Low start",IF('Raw Data - STAIS PANAS Modif.'!F1462=33,"Low end","Low middle"))</f>
        <v>Low middle</v>
      </c>
      <c r="D148" s="5">
        <f>'Raw Data - STAIS PANAS Modif.'!E1552</f>
        <v>10</v>
      </c>
      <c r="E148" s="5">
        <f>AVERAGE('Raw Data - STAIS PANAS Modif.'!F1552:F1561)</f>
        <v>24</v>
      </c>
      <c r="F148" s="6">
        <f>AVERAGE('Raw Data - STAIS PANAS Modif.'!G1552:G1561)</f>
        <v>36</v>
      </c>
      <c r="G148" s="6">
        <f>IFERROR(AVERAGE('Raw Data - STAIS PANAS Modif.'!H1552:H1561), "")</f>
        <v>18.100000000000001</v>
      </c>
      <c r="H148" s="6">
        <f>IFERROR(AVERAGE('Raw Data - STAIS PANAS Modif.'!I1552:I1561), "")</f>
        <v>17.899999999999999</v>
      </c>
      <c r="I148" s="6">
        <f t="shared" si="20"/>
        <v>8</v>
      </c>
      <c r="J148" s="5" t="str">
        <f>'Raw Data - STAIS PANAS Modif.'!J1552</f>
        <v>0.36</v>
      </c>
      <c r="K148" s="6">
        <f>'Raw Data - STAIS PANAS Modif.'!N1555+'Raw Data - STAIS PANAS Modif.'!P1555+'Raw Data - STAIS PANAS Modif.'!R1555+'Raw Data - STAIS PANAS Modif.'!V1555+'Raw Data - STAIS PANAS Modif.'!W1555+'Raw Data - STAIS PANAS Modif.'!Y1555+'Raw Data - STAIS PANAS Modif.'!AA1555+'Raw Data - STAIS PANAS Modif.'!AC1555+'Raw Data - STAIS PANAS Modif.'!AD1555+'Raw Data - STAIS PANAS Modif.'!AF1555-'Raw Data - STAIS PANAS Modif.'!O1555-'Raw Data - STAIS PANAS Modif.'!Q1555-'Raw Data - STAIS PANAS Modif.'!S1555-'Raw Data - STAIS PANAS Modif.'!T1555-'Raw Data - STAIS PANAS Modif.'!U1555-'Raw Data - STAIS PANAS Modif.'!X1555-'Raw Data - STAIS PANAS Modif.'!Z1555-'Raw Data - STAIS PANAS Modif.'!AB1555-'Raw Data - STAIS PANAS Modif.'!AE1555-'Raw Data - STAIS PANAS Modif.'!AG1555</f>
        <v>23</v>
      </c>
      <c r="L148" s="6">
        <f>'Raw Data - STAIS PANAS Modif.'!N1556+'Raw Data - STAIS PANAS Modif.'!P1556+'Raw Data - STAIS PANAS Modif.'!R1556+'Raw Data - STAIS PANAS Modif.'!V1556+'Raw Data - STAIS PANAS Modif.'!W1556+'Raw Data - STAIS PANAS Modif.'!Y1556+'Raw Data - STAIS PANAS Modif.'!AA1556+'Raw Data - STAIS PANAS Modif.'!AC1556+'Raw Data - STAIS PANAS Modif.'!AD1556+'Raw Data - STAIS PANAS Modif.'!AF1556-'Raw Data - STAIS PANAS Modif.'!O1556-'Raw Data - STAIS PANAS Modif.'!Q1556-'Raw Data - STAIS PANAS Modif.'!S1556-'Raw Data - STAIS PANAS Modif.'!T1556-'Raw Data - STAIS PANAS Modif.'!U1556-'Raw Data - STAIS PANAS Modif.'!X1556-'Raw Data - STAIS PANAS Modif.'!Z1556-'Raw Data - STAIS PANAS Modif.'!AB1556-'Raw Data - STAIS PANAS Modif.'!AE1556-'Raw Data - STAIS PANAS Modif.'!AG1556</f>
        <v>6</v>
      </c>
      <c r="M148" s="6">
        <f>SUM('Raw Data - STAIS PANAS Modif.'!AH1553:AQ1553)</f>
        <v>14</v>
      </c>
      <c r="N148" s="6">
        <f>SUM('Raw Data - STAIS PANAS Modif.'!AH1554:AQ1554)</f>
        <v>20</v>
      </c>
      <c r="O148" s="6">
        <f>AVERAGE('Raw Data - STAIS PANAS Modif.'!AR1552:BA1552)</f>
        <v>2.4</v>
      </c>
      <c r="P148" s="6">
        <f t="shared" si="21"/>
        <v>-17</v>
      </c>
      <c r="Q148" s="6">
        <f t="shared" si="22"/>
        <v>6</v>
      </c>
      <c r="R148" s="6">
        <f t="shared" si="25"/>
        <v>-2</v>
      </c>
      <c r="S148" s="6">
        <f t="shared" si="26"/>
        <v>8</v>
      </c>
      <c r="T148" t="str">
        <f>VLOOKUP($A148,'Demographic Data'!$B:$U,11,0)</f>
        <v>English, Chinese</v>
      </c>
      <c r="U148">
        <f>VLOOKUP($A148,'Demographic Data'!$B:$U,12,0)</f>
        <v>27</v>
      </c>
      <c r="V148" t="str">
        <f>VLOOKUP($A148,'Demographic Data'!$B:$U,13,0)</f>
        <v>Male</v>
      </c>
      <c r="W148" t="str">
        <f>VLOOKUP($A148,'Demographic Data'!$B:$U,14,0)</f>
        <v>Asian</v>
      </c>
      <c r="X148" t="str">
        <f>VLOOKUP($A148,'Demographic Data'!$B:$U,15,0)</f>
        <v>United Kingdom</v>
      </c>
      <c r="Y148" s="5" t="str">
        <f>VLOOKUP($A148,'Demographic Data'!$B:$U,16,0)</f>
        <v>United Kingdom</v>
      </c>
      <c r="Z148" t="str">
        <f>VLOOKUP($A148,'Demographic Data'!$B:$U,17,0)</f>
        <v>United Kingdom</v>
      </c>
    </row>
    <row r="149" spans="1:26" x14ac:dyDescent="0.2">
      <c r="A149" s="12" t="str">
        <f>'Raw Data - STAIS PANAS Modif.'!C1562</f>
        <v>59e8f20262637600014a7e75</v>
      </c>
      <c r="B149" s="5" t="str">
        <f>'Raw Data - STAIS PANAS Modif.'!D1562</f>
        <v>TG</v>
      </c>
      <c r="C149" s="5" t="str">
        <f>IF('Raw Data - STAIS PANAS Modif.'!F1472=12,"Low start",IF('Raw Data - STAIS PANAS Modif.'!F1472=33,"Low end","Low middle"))</f>
        <v>Low start</v>
      </c>
      <c r="D149" s="5">
        <f>'Raw Data - STAIS PANAS Modif.'!E1562</f>
        <v>6</v>
      </c>
      <c r="E149" s="5">
        <f>AVERAGE('Raw Data - STAIS PANAS Modif.'!F1562:F1571)</f>
        <v>24</v>
      </c>
      <c r="F149" s="6">
        <f>AVERAGE('Raw Data - STAIS PANAS Modif.'!G1562:G1571)</f>
        <v>36</v>
      </c>
      <c r="G149" s="6">
        <f>IFERROR(AVERAGE('Raw Data - STAIS PANAS Modif.'!H1562:H1571), "")</f>
        <v>15.3</v>
      </c>
      <c r="H149" s="6">
        <f>IFERROR(AVERAGE('Raw Data - STAIS PANAS Modif.'!I1562:I1571), "")</f>
        <v>20.7</v>
      </c>
      <c r="I149" s="6">
        <f t="shared" si="20"/>
        <v>8</v>
      </c>
      <c r="J149" s="5" t="str">
        <f>'Raw Data - STAIS PANAS Modif.'!J1562</f>
        <v>0.41</v>
      </c>
      <c r="K149" s="6">
        <f>'Raw Data - STAIS PANAS Modif.'!N1565+'Raw Data - STAIS PANAS Modif.'!P1565+'Raw Data - STAIS PANAS Modif.'!R1565+'Raw Data - STAIS PANAS Modif.'!V1565+'Raw Data - STAIS PANAS Modif.'!W1565+'Raw Data - STAIS PANAS Modif.'!Y1565+'Raw Data - STAIS PANAS Modif.'!AA1565+'Raw Data - STAIS PANAS Modif.'!AC1565+'Raw Data - STAIS PANAS Modif.'!AD1565+'Raw Data - STAIS PANAS Modif.'!AF1565-'Raw Data - STAIS PANAS Modif.'!O1565-'Raw Data - STAIS PANAS Modif.'!Q1565-'Raw Data - STAIS PANAS Modif.'!S1565-'Raw Data - STAIS PANAS Modif.'!T1565-'Raw Data - STAIS PANAS Modif.'!U1565-'Raw Data - STAIS PANAS Modif.'!X1565-'Raw Data - STAIS PANAS Modif.'!Z1565-'Raw Data - STAIS PANAS Modif.'!AB1565-'Raw Data - STAIS PANAS Modif.'!AE1565-'Raw Data - STAIS PANAS Modif.'!AG1565</f>
        <v>7</v>
      </c>
      <c r="L149" s="6">
        <f>'Raw Data - STAIS PANAS Modif.'!N1566+'Raw Data - STAIS PANAS Modif.'!P1566+'Raw Data - STAIS PANAS Modif.'!R1566+'Raw Data - STAIS PANAS Modif.'!V1566+'Raw Data - STAIS PANAS Modif.'!W1566+'Raw Data - STAIS PANAS Modif.'!Y1566+'Raw Data - STAIS PANAS Modif.'!AA1566+'Raw Data - STAIS PANAS Modif.'!AC1566+'Raw Data - STAIS PANAS Modif.'!AD1566+'Raw Data - STAIS PANAS Modif.'!AF1566-'Raw Data - STAIS PANAS Modif.'!O1566-'Raw Data - STAIS PANAS Modif.'!Q1566-'Raw Data - STAIS PANAS Modif.'!S1566-'Raw Data - STAIS PANAS Modif.'!T1566-'Raw Data - STAIS PANAS Modif.'!U1566-'Raw Data - STAIS PANAS Modif.'!X1566-'Raw Data - STAIS PANAS Modif.'!Z1566-'Raw Data - STAIS PANAS Modif.'!AB1566-'Raw Data - STAIS PANAS Modif.'!AE1566-'Raw Data - STAIS PANAS Modif.'!AG1566</f>
        <v>7</v>
      </c>
      <c r="M149" s="6">
        <f>SUM('Raw Data - STAIS PANAS Modif.'!AH1563:AQ1563)</f>
        <v>14</v>
      </c>
      <c r="N149" s="6">
        <f>SUM('Raw Data - STAIS PANAS Modif.'!AH1564:AQ1564)</f>
        <v>15</v>
      </c>
      <c r="O149" s="6">
        <f>AVERAGE('Raw Data - STAIS PANAS Modif.'!AR1562:BA1562)</f>
        <v>2.2999999999999998</v>
      </c>
      <c r="P149" s="6">
        <f t="shared" si="21"/>
        <v>0</v>
      </c>
      <c r="Q149" s="6">
        <f t="shared" si="22"/>
        <v>1</v>
      </c>
      <c r="R149" s="6">
        <f t="shared" si="25"/>
        <v>2</v>
      </c>
      <c r="S149" s="6">
        <f t="shared" si="26"/>
        <v>8</v>
      </c>
      <c r="T149" t="str">
        <f>VLOOKUP($A149,'Demographic Data'!$B:$U,11,0)</f>
        <v>English</v>
      </c>
      <c r="U149">
        <f>VLOOKUP($A149,'Demographic Data'!$B:$U,12,0)</f>
        <v>34</v>
      </c>
      <c r="V149" t="str">
        <f>VLOOKUP($A149,'Demographic Data'!$B:$U,13,0)</f>
        <v>Male</v>
      </c>
      <c r="W149" t="str">
        <f>VLOOKUP($A149,'Demographic Data'!$B:$U,14,0)</f>
        <v>White</v>
      </c>
      <c r="X149" t="str">
        <f>VLOOKUP($A149,'Demographic Data'!$B:$U,15,0)</f>
        <v>United Kingdom</v>
      </c>
      <c r="Y149" s="5" t="str">
        <f>VLOOKUP($A149,'Demographic Data'!$B:$U,16,0)</f>
        <v>United Kingdom</v>
      </c>
      <c r="Z149" t="str">
        <f>VLOOKUP($A149,'Demographic Data'!$B:$U,17,0)</f>
        <v>United Kingdom</v>
      </c>
    </row>
    <row r="150" spans="1:26" x14ac:dyDescent="0.2">
      <c r="A150" s="12" t="str">
        <f>'Raw Data - STAIS PANAS Modif.'!C1572</f>
        <v>5a1dda5480acd8000104a12b</v>
      </c>
      <c r="B150" s="5" t="str">
        <f>'Raw Data - STAIS PANAS Modif.'!D1572</f>
        <v>TG</v>
      </c>
      <c r="C150" s="5" t="str">
        <f>IF('Raw Data - STAIS PANAS Modif.'!F1482=12,"Low start",IF('Raw Data - STAIS PANAS Modif.'!F1482=33,"Low end","Low middle"))</f>
        <v>Low middle</v>
      </c>
      <c r="D150" s="5">
        <f>'Raw Data - STAIS PANAS Modif.'!E1572</f>
        <v>2</v>
      </c>
      <c r="E150" s="5">
        <f>AVERAGE('Raw Data - STAIS PANAS Modif.'!F1572:F1581)</f>
        <v>24</v>
      </c>
      <c r="F150" s="6">
        <f>AVERAGE('Raw Data - STAIS PANAS Modif.'!G1572:G1581)</f>
        <v>36</v>
      </c>
      <c r="G150" s="6">
        <f>IFERROR(AVERAGE('Raw Data - STAIS PANAS Modif.'!H1572:H1581), "")</f>
        <v>2</v>
      </c>
      <c r="H150" s="6">
        <f>IFERROR(AVERAGE('Raw Data - STAIS PANAS Modif.'!I1572:I1581), "")</f>
        <v>34</v>
      </c>
      <c r="I150" s="6">
        <f t="shared" si="20"/>
        <v>8</v>
      </c>
      <c r="J150" s="5" t="str">
        <f>'Raw Data - STAIS PANAS Modif.'!J1572</f>
        <v>0.68</v>
      </c>
      <c r="K150" s="6">
        <f>'Raw Data - STAIS PANAS Modif.'!N1575+'Raw Data - STAIS PANAS Modif.'!P1575+'Raw Data - STAIS PANAS Modif.'!R1575+'Raw Data - STAIS PANAS Modif.'!V1575+'Raw Data - STAIS PANAS Modif.'!W1575+'Raw Data - STAIS PANAS Modif.'!Y1575+'Raw Data - STAIS PANAS Modif.'!AA1575+'Raw Data - STAIS PANAS Modif.'!AC1575+'Raw Data - STAIS PANAS Modif.'!AD1575+'Raw Data - STAIS PANAS Modif.'!AF1575-'Raw Data - STAIS PANAS Modif.'!O1575-'Raw Data - STAIS PANAS Modif.'!Q1575-'Raw Data - STAIS PANAS Modif.'!S1575-'Raw Data - STAIS PANAS Modif.'!T1575-'Raw Data - STAIS PANAS Modif.'!U1575-'Raw Data - STAIS PANAS Modif.'!X1575-'Raw Data - STAIS PANAS Modif.'!Z1575-'Raw Data - STAIS PANAS Modif.'!AB1575-'Raw Data - STAIS PANAS Modif.'!AE1575-'Raw Data - STAIS PANAS Modif.'!AG1575</f>
        <v>3</v>
      </c>
      <c r="L150" s="6">
        <f>'Raw Data - STAIS PANAS Modif.'!N1576+'Raw Data - STAIS PANAS Modif.'!P1576+'Raw Data - STAIS PANAS Modif.'!R1576+'Raw Data - STAIS PANAS Modif.'!V1576+'Raw Data - STAIS PANAS Modif.'!W1576+'Raw Data - STAIS PANAS Modif.'!Y1576+'Raw Data - STAIS PANAS Modif.'!AA1576+'Raw Data - STAIS PANAS Modif.'!AC1576+'Raw Data - STAIS PANAS Modif.'!AD1576+'Raw Data - STAIS PANAS Modif.'!AF1576-'Raw Data - STAIS PANAS Modif.'!O1576-'Raw Data - STAIS PANAS Modif.'!Q1576-'Raw Data - STAIS PANAS Modif.'!S1576-'Raw Data - STAIS PANAS Modif.'!T1576-'Raw Data - STAIS PANAS Modif.'!U1576-'Raw Data - STAIS PANAS Modif.'!X1576-'Raw Data - STAIS PANAS Modif.'!Z1576-'Raw Data - STAIS PANAS Modif.'!AB1576-'Raw Data - STAIS PANAS Modif.'!AE1576-'Raw Data - STAIS PANAS Modif.'!AG1576</f>
        <v>4</v>
      </c>
      <c r="M150" s="6">
        <f>SUM('Raw Data - STAIS PANAS Modif.'!AH1573:AQ1573)</f>
        <v>23</v>
      </c>
      <c r="N150" s="6">
        <f>SUM('Raw Data - STAIS PANAS Modif.'!AH1574:AQ1574)</f>
        <v>19</v>
      </c>
      <c r="O150" s="6">
        <f>AVERAGE('Raw Data - STAIS PANAS Modif.'!AR1572:BA1572)</f>
        <v>1.3</v>
      </c>
      <c r="P150" s="6">
        <f t="shared" si="21"/>
        <v>1</v>
      </c>
      <c r="Q150" s="6">
        <f t="shared" si="22"/>
        <v>-4</v>
      </c>
      <c r="R150" s="6">
        <f t="shared" si="25"/>
        <v>6</v>
      </c>
      <c r="S150" s="6">
        <f t="shared" si="26"/>
        <v>8</v>
      </c>
      <c r="T150" t="str">
        <f>VLOOKUP($A150,'Demographic Data'!$B:$U,11,0)</f>
        <v>English</v>
      </c>
      <c r="U150">
        <f>VLOOKUP($A150,'Demographic Data'!$B:$U,12,0)</f>
        <v>31</v>
      </c>
      <c r="V150" t="str">
        <f>VLOOKUP($A150,'Demographic Data'!$B:$U,13,0)</f>
        <v>Female</v>
      </c>
      <c r="W150" t="str">
        <f>VLOOKUP($A150,'Demographic Data'!$B:$U,14,0)</f>
        <v>Asian</v>
      </c>
      <c r="X150" t="str">
        <f>VLOOKUP($A150,'Demographic Data'!$B:$U,15,0)</f>
        <v>United Kingdom</v>
      </c>
      <c r="Y150" s="5" t="str">
        <f>VLOOKUP($A150,'Demographic Data'!$B:$U,16,0)</f>
        <v>United Kingdom</v>
      </c>
      <c r="Z150" t="str">
        <f>VLOOKUP($A150,'Demographic Data'!$B:$U,17,0)</f>
        <v>United Kingdom</v>
      </c>
    </row>
    <row r="151" spans="1:26" x14ac:dyDescent="0.2">
      <c r="A151" s="12" t="str">
        <f>'Raw Data - STAIS PANAS Modif.'!C1582</f>
        <v>5b54b867e689060001c89fa5</v>
      </c>
      <c r="B151" s="5" t="str">
        <f>'Raw Data - STAIS PANAS Modif.'!D1582</f>
        <v>TG</v>
      </c>
      <c r="C151" s="5" t="str">
        <f>IF('Raw Data - STAIS PANAS Modif.'!F1492=12,"Low start",IF('Raw Data - STAIS PANAS Modif.'!F1492=33,"Low end","Low middle"))</f>
        <v>Low middle</v>
      </c>
      <c r="D151" s="5">
        <f>'Raw Data - STAIS PANAS Modif.'!E1582</f>
        <v>3</v>
      </c>
      <c r="E151" s="5">
        <f>AVERAGE('Raw Data - STAIS PANAS Modif.'!F1582:F1591)</f>
        <v>24</v>
      </c>
      <c r="F151" s="6">
        <f>AVERAGE('Raw Data - STAIS PANAS Modif.'!G1582:G1591)</f>
        <v>36</v>
      </c>
      <c r="G151" s="6">
        <f>IFERROR(AVERAGE('Raw Data - STAIS PANAS Modif.'!H1582:H1591), "")</f>
        <v>15.8</v>
      </c>
      <c r="H151" s="6">
        <f>IFERROR(AVERAGE('Raw Data - STAIS PANAS Modif.'!I1582:I1591), "")</f>
        <v>20.2</v>
      </c>
      <c r="I151" s="6">
        <f t="shared" si="20"/>
        <v>8</v>
      </c>
      <c r="J151" s="5" t="str">
        <f>'Raw Data - STAIS PANAS Modif.'!J1582</f>
        <v>0.4</v>
      </c>
      <c r="K151" s="6">
        <f>'Raw Data - STAIS PANAS Modif.'!N1585+'Raw Data - STAIS PANAS Modif.'!P1585+'Raw Data - STAIS PANAS Modif.'!R1585+'Raw Data - STAIS PANAS Modif.'!V1585+'Raw Data - STAIS PANAS Modif.'!W1585+'Raw Data - STAIS PANAS Modif.'!Y1585+'Raw Data - STAIS PANAS Modif.'!AA1585+'Raw Data - STAIS PANAS Modif.'!AC1585+'Raw Data - STAIS PANAS Modif.'!AD1585+'Raw Data - STAIS PANAS Modif.'!AF1585-'Raw Data - STAIS PANAS Modif.'!O1585-'Raw Data - STAIS PANAS Modif.'!Q1585-'Raw Data - STAIS PANAS Modif.'!S1585-'Raw Data - STAIS PANAS Modif.'!T1585-'Raw Data - STAIS PANAS Modif.'!U1585-'Raw Data - STAIS PANAS Modif.'!X1585-'Raw Data - STAIS PANAS Modif.'!Z1585-'Raw Data - STAIS PANAS Modif.'!AB1585-'Raw Data - STAIS PANAS Modif.'!AE1585-'Raw Data - STAIS PANAS Modif.'!AG1585</f>
        <v>18</v>
      </c>
      <c r="L151" s="6">
        <f>'Raw Data - STAIS PANAS Modif.'!N1586+'Raw Data - STAIS PANAS Modif.'!P1586+'Raw Data - STAIS PANAS Modif.'!R1586+'Raw Data - STAIS PANAS Modif.'!V1586+'Raw Data - STAIS PANAS Modif.'!W1586+'Raw Data - STAIS PANAS Modif.'!Y1586+'Raw Data - STAIS PANAS Modif.'!AA1586+'Raw Data - STAIS PANAS Modif.'!AC1586+'Raw Data - STAIS PANAS Modif.'!AD1586+'Raw Data - STAIS PANAS Modif.'!AF1586-'Raw Data - STAIS PANAS Modif.'!O1586-'Raw Data - STAIS PANAS Modif.'!Q1586-'Raw Data - STAIS PANAS Modif.'!S1586-'Raw Data - STAIS PANAS Modif.'!T1586-'Raw Data - STAIS PANAS Modif.'!U1586-'Raw Data - STAIS PANAS Modif.'!X1586-'Raw Data - STAIS PANAS Modif.'!Z1586-'Raw Data - STAIS PANAS Modif.'!AB1586-'Raw Data - STAIS PANAS Modif.'!AE1586-'Raw Data - STAIS PANAS Modif.'!AG1586</f>
        <v>20</v>
      </c>
      <c r="M151" s="6">
        <f>SUM('Raw Data - STAIS PANAS Modif.'!AH1583:AQ1583)</f>
        <v>17</v>
      </c>
      <c r="N151" s="6">
        <f>SUM('Raw Data - STAIS PANAS Modif.'!AH1584:AQ1584)</f>
        <v>15</v>
      </c>
      <c r="O151" s="6">
        <f>AVERAGE('Raw Data - STAIS PANAS Modif.'!AR1582:BA1582)</f>
        <v>2.2999999999999998</v>
      </c>
      <c r="P151" s="6">
        <f t="shared" si="21"/>
        <v>2</v>
      </c>
      <c r="Q151" s="6">
        <f t="shared" si="22"/>
        <v>-2</v>
      </c>
      <c r="R151" s="6">
        <f t="shared" si="25"/>
        <v>5</v>
      </c>
      <c r="S151" s="6">
        <f t="shared" si="26"/>
        <v>8</v>
      </c>
      <c r="T151" t="str">
        <f>VLOOKUP($A151,'Demographic Data'!$B:$U,11,0)</f>
        <v>English</v>
      </c>
      <c r="U151">
        <f>VLOOKUP($A151,'Demographic Data'!$B:$U,12,0)</f>
        <v>29</v>
      </c>
      <c r="V151" t="str">
        <f>VLOOKUP($A151,'Demographic Data'!$B:$U,13,0)</f>
        <v>Female</v>
      </c>
      <c r="W151" t="str">
        <f>VLOOKUP($A151,'Demographic Data'!$B:$U,14,0)</f>
        <v>White</v>
      </c>
      <c r="X151" t="str">
        <f>VLOOKUP($A151,'Demographic Data'!$B:$U,15,0)</f>
        <v>United Kingdom</v>
      </c>
      <c r="Y151" s="5" t="str">
        <f>VLOOKUP($A151,'Demographic Data'!$B:$U,16,0)</f>
        <v>United Kingdom</v>
      </c>
      <c r="Z151" t="str">
        <f>VLOOKUP($A151,'Demographic Data'!$B:$U,17,0)</f>
        <v>United Kingdom</v>
      </c>
    </row>
    <row r="152" spans="1:26" x14ac:dyDescent="0.2">
      <c r="A152" s="12" t="str">
        <f>'Raw Data - STAIS PANAS Modif.'!C1592</f>
        <v>5bf3feb0345b9b00016ead01</v>
      </c>
      <c r="B152" s="5" t="str">
        <f>'Raw Data - STAIS PANAS Modif.'!D1592</f>
        <v>DG</v>
      </c>
      <c r="C152" s="5" t="str">
        <f>IF('Raw Data - STAIS PANAS Modif.'!F1502=12,"Low start",IF('Raw Data - STAIS PANAS Modif.'!F1502=33,"Low end","Low middle"))</f>
        <v>Low start</v>
      </c>
      <c r="D152" s="5">
        <f>'Raw Data - STAIS PANAS Modif.'!E1592</f>
        <v>12</v>
      </c>
      <c r="E152" s="5">
        <f>AVERAGE('Raw Data - STAIS PANAS Modif.'!F1592:F1601)</f>
        <v>24</v>
      </c>
      <c r="F152" s="6">
        <f>AVERAGE('Raw Data - STAIS PANAS Modif.'!G1592:G1601)</f>
        <v>36</v>
      </c>
      <c r="G152" s="6" t="str">
        <f>IFERROR(AVERAGE('Raw Data - STAIS PANAS Modif.'!H1592:H1601), "")</f>
        <v/>
      </c>
      <c r="H152" s="6">
        <f>IFERROR(AVERAGE('Raw Data - STAIS PANAS Modif.'!I1592:I1601), "")</f>
        <v>36</v>
      </c>
      <c r="I152" s="6">
        <f t="shared" si="20"/>
        <v>8</v>
      </c>
      <c r="J152" s="5" t="str">
        <f>'Raw Data - STAIS PANAS Modif.'!J1592</f>
        <v>0.72</v>
      </c>
      <c r="K152" s="6">
        <f>'Raw Data - STAIS PANAS Modif.'!N1595+'Raw Data - STAIS PANAS Modif.'!P1595+'Raw Data - STAIS PANAS Modif.'!R1595+'Raw Data - STAIS PANAS Modif.'!V1595+'Raw Data - STAIS PANAS Modif.'!W1595+'Raw Data - STAIS PANAS Modif.'!Y1595+'Raw Data - STAIS PANAS Modif.'!AA1595+'Raw Data - STAIS PANAS Modif.'!AC1595+'Raw Data - STAIS PANAS Modif.'!AD1595+'Raw Data - STAIS PANAS Modif.'!AF1595-'Raw Data - STAIS PANAS Modif.'!O1595-'Raw Data - STAIS PANAS Modif.'!Q1595-'Raw Data - STAIS PANAS Modif.'!S1595-'Raw Data - STAIS PANAS Modif.'!T1595-'Raw Data - STAIS PANAS Modif.'!U1595-'Raw Data - STAIS PANAS Modif.'!X1595-'Raw Data - STAIS PANAS Modif.'!Z1595-'Raw Data - STAIS PANAS Modif.'!AB1595-'Raw Data - STAIS PANAS Modif.'!AE1595-'Raw Data - STAIS PANAS Modif.'!AG1595</f>
        <v>17</v>
      </c>
      <c r="L152" s="6">
        <f>'Raw Data - STAIS PANAS Modif.'!N1596+'Raw Data - STAIS PANAS Modif.'!P1596+'Raw Data - STAIS PANAS Modif.'!R1596+'Raw Data - STAIS PANAS Modif.'!V1596+'Raw Data - STAIS PANAS Modif.'!W1596+'Raw Data - STAIS PANAS Modif.'!Y1596+'Raw Data - STAIS PANAS Modif.'!AA1596+'Raw Data - STAIS PANAS Modif.'!AC1596+'Raw Data - STAIS PANAS Modif.'!AD1596+'Raw Data - STAIS PANAS Modif.'!AF1596-'Raw Data - STAIS PANAS Modif.'!O1596-'Raw Data - STAIS PANAS Modif.'!Q1596-'Raw Data - STAIS PANAS Modif.'!S1596-'Raw Data - STAIS PANAS Modif.'!T1596-'Raw Data - STAIS PANAS Modif.'!U1596-'Raw Data - STAIS PANAS Modif.'!X1596-'Raw Data - STAIS PANAS Modif.'!Z1596-'Raw Data - STAIS PANAS Modif.'!AB1596-'Raw Data - STAIS PANAS Modif.'!AE1596-'Raw Data - STAIS PANAS Modif.'!AG1596</f>
        <v>16</v>
      </c>
      <c r="M152" s="6">
        <f>SUM('Raw Data - STAIS PANAS Modif.'!AH1593:AQ1593)</f>
        <v>10</v>
      </c>
      <c r="N152" s="6">
        <f>SUM('Raw Data - STAIS PANAS Modif.'!AH1594:AQ1594)</f>
        <v>10</v>
      </c>
      <c r="O152" s="6">
        <f>AVERAGE('Raw Data - STAIS PANAS Modif.'!AR1592:BA1592)</f>
        <v>1.8</v>
      </c>
      <c r="P152" s="6">
        <f t="shared" si="21"/>
        <v>-1</v>
      </c>
      <c r="Q152" s="6">
        <f t="shared" si="22"/>
        <v>0</v>
      </c>
      <c r="R152" s="6">
        <f t="shared" si="25"/>
        <v>-4</v>
      </c>
      <c r="S152" s="6">
        <f t="shared" si="26"/>
        <v>8</v>
      </c>
      <c r="T152" t="str">
        <f>VLOOKUP($A152,'Demographic Data'!$B:$U,11,0)</f>
        <v>English</v>
      </c>
      <c r="U152">
        <f>VLOOKUP($A152,'Demographic Data'!$B:$U,12,0)</f>
        <v>30</v>
      </c>
      <c r="V152" t="str">
        <f>VLOOKUP($A152,'Demographic Data'!$B:$U,13,0)</f>
        <v>Male</v>
      </c>
      <c r="W152" t="str">
        <f>VLOOKUP($A152,'Demographic Data'!$B:$U,14,0)</f>
        <v>White</v>
      </c>
      <c r="X152" t="str">
        <f>VLOOKUP($A152,'Demographic Data'!$B:$U,15,0)</f>
        <v>United Kingdom</v>
      </c>
      <c r="Y152" s="5" t="str">
        <f>VLOOKUP($A152,'Demographic Data'!$B:$U,16,0)</f>
        <v>United Kingdom</v>
      </c>
      <c r="Z152" t="str">
        <f>VLOOKUP($A152,'Demographic Data'!$B:$U,17,0)</f>
        <v>United Kingdom</v>
      </c>
    </row>
    <row r="153" spans="1:26" x14ac:dyDescent="0.2">
      <c r="A153" s="12" t="str">
        <f>'Raw Data - STAIS PANAS Modif.'!C1602</f>
        <v>5c4f5967aac8be0001716a65</v>
      </c>
      <c r="B153" s="5" t="str">
        <f>'Raw Data - STAIS PANAS Modif.'!D1602</f>
        <v>TG</v>
      </c>
      <c r="C153" s="5" t="str">
        <f>IF('Raw Data - STAIS PANAS Modif.'!F1512=12,"Low start",IF('Raw Data - STAIS PANAS Modif.'!F1512=33,"Low end","Low middle"))</f>
        <v>Low middle</v>
      </c>
      <c r="D153" s="5">
        <f>'Raw Data - STAIS PANAS Modif.'!E1602</f>
        <v>4</v>
      </c>
      <c r="E153" s="5">
        <f>AVERAGE('Raw Data - STAIS PANAS Modif.'!F1602:F1611)</f>
        <v>24</v>
      </c>
      <c r="F153" s="6">
        <f>AVERAGE('Raw Data - STAIS PANAS Modif.'!G1602:G1611)</f>
        <v>36</v>
      </c>
      <c r="G153" s="6">
        <f>IFERROR(AVERAGE('Raw Data - STAIS PANAS Modif.'!H1602:H1611), "")</f>
        <v>12.5</v>
      </c>
      <c r="H153" s="6">
        <f>IFERROR(AVERAGE('Raw Data - STAIS PANAS Modif.'!I1602:I1611), "")</f>
        <v>23.5</v>
      </c>
      <c r="I153" s="6">
        <f t="shared" si="20"/>
        <v>8</v>
      </c>
      <c r="J153" s="5" t="str">
        <f>'Raw Data - STAIS PANAS Modif.'!J1602</f>
        <v>0.47</v>
      </c>
      <c r="K153" s="6">
        <f>'Raw Data - STAIS PANAS Modif.'!N1605+'Raw Data - STAIS PANAS Modif.'!P1605+'Raw Data - STAIS PANAS Modif.'!R1605+'Raw Data - STAIS PANAS Modif.'!V1605+'Raw Data - STAIS PANAS Modif.'!W1605+'Raw Data - STAIS PANAS Modif.'!Y1605+'Raw Data - STAIS PANAS Modif.'!AA1605+'Raw Data - STAIS PANAS Modif.'!AC1605+'Raw Data - STAIS PANAS Modif.'!AD1605+'Raw Data - STAIS PANAS Modif.'!AF1605-'Raw Data - STAIS PANAS Modif.'!O1605-'Raw Data - STAIS PANAS Modif.'!Q1605-'Raw Data - STAIS PANAS Modif.'!S1605-'Raw Data - STAIS PANAS Modif.'!T1605-'Raw Data - STAIS PANAS Modif.'!U1605-'Raw Data - STAIS PANAS Modif.'!X1605-'Raw Data - STAIS PANAS Modif.'!Z1605-'Raw Data - STAIS PANAS Modif.'!AB1605-'Raw Data - STAIS PANAS Modif.'!AE1605-'Raw Data - STAIS PANAS Modif.'!AG1605</f>
        <v>20</v>
      </c>
      <c r="L153" s="6">
        <f>'Raw Data - STAIS PANAS Modif.'!N1606+'Raw Data - STAIS PANAS Modif.'!P1606+'Raw Data - STAIS PANAS Modif.'!R1606+'Raw Data - STAIS PANAS Modif.'!V1606+'Raw Data - STAIS PANAS Modif.'!W1606+'Raw Data - STAIS PANAS Modif.'!Y1606+'Raw Data - STAIS PANAS Modif.'!AA1606+'Raw Data - STAIS PANAS Modif.'!AC1606+'Raw Data - STAIS PANAS Modif.'!AD1606+'Raw Data - STAIS PANAS Modif.'!AF1606-'Raw Data - STAIS PANAS Modif.'!O1606-'Raw Data - STAIS PANAS Modif.'!Q1606-'Raw Data - STAIS PANAS Modif.'!S1606-'Raw Data - STAIS PANAS Modif.'!T1606-'Raw Data - STAIS PANAS Modif.'!U1606-'Raw Data - STAIS PANAS Modif.'!X1606-'Raw Data - STAIS PANAS Modif.'!Z1606-'Raw Data - STAIS PANAS Modif.'!AB1606-'Raw Data - STAIS PANAS Modif.'!AE1606-'Raw Data - STAIS PANAS Modif.'!AG1606</f>
        <v>24</v>
      </c>
      <c r="M153" s="6">
        <f>SUM('Raw Data - STAIS PANAS Modif.'!AH1603:AQ1603)</f>
        <v>13</v>
      </c>
      <c r="N153" s="6">
        <f>SUM('Raw Data - STAIS PANAS Modif.'!AH1604:AQ1604)</f>
        <v>13</v>
      </c>
      <c r="O153" s="6">
        <f>AVERAGE('Raw Data - STAIS PANAS Modif.'!AR1602:BA1602)</f>
        <v>3.3</v>
      </c>
      <c r="P153" s="6">
        <f t="shared" si="21"/>
        <v>4</v>
      </c>
      <c r="Q153" s="6">
        <f t="shared" si="22"/>
        <v>0</v>
      </c>
      <c r="R153" s="6">
        <f t="shared" si="25"/>
        <v>4</v>
      </c>
      <c r="S153" s="6">
        <f t="shared" si="26"/>
        <v>8</v>
      </c>
      <c r="T153" t="str">
        <f>VLOOKUP($A153,'Demographic Data'!$B:$U,11,0)</f>
        <v>English</v>
      </c>
      <c r="U153">
        <f>VLOOKUP($A153,'Demographic Data'!$B:$U,12,0)</f>
        <v>33</v>
      </c>
      <c r="V153" t="str">
        <f>VLOOKUP($A153,'Demographic Data'!$B:$U,13,0)</f>
        <v>Male</v>
      </c>
      <c r="W153" t="str">
        <f>VLOOKUP($A153,'Demographic Data'!$B:$U,14,0)</f>
        <v>White</v>
      </c>
      <c r="X153" t="str">
        <f>VLOOKUP($A153,'Demographic Data'!$B:$U,15,0)</f>
        <v>Ireland</v>
      </c>
      <c r="Y153" s="5" t="str">
        <f>VLOOKUP($A153,'Demographic Data'!$B:$U,16,0)</f>
        <v>United Kingdom</v>
      </c>
      <c r="Z153" t="str">
        <f>VLOOKUP($A153,'Demographic Data'!$B:$U,17,0)</f>
        <v>Ireland</v>
      </c>
    </row>
    <row r="154" spans="1:26" x14ac:dyDescent="0.2">
      <c r="A154" s="12" t="str">
        <f>'Raw Data - STAIS PANAS Modif.'!C1612</f>
        <v>5ca0db2010dc450012fd0b0e</v>
      </c>
      <c r="B154" s="5" t="str">
        <f>'Raw Data - STAIS PANAS Modif.'!D1612</f>
        <v>DG</v>
      </c>
      <c r="C154" s="5" t="str">
        <f>IF('Raw Data - STAIS PANAS Modif.'!F1522=12,"Low start",IF('Raw Data - STAIS PANAS Modif.'!F1522=33,"Low end","Low middle"))</f>
        <v>Low middle</v>
      </c>
      <c r="D154" s="5">
        <f>'Raw Data - STAIS PANAS Modif.'!E1612</f>
        <v>8</v>
      </c>
      <c r="E154" s="5">
        <f>AVERAGE('Raw Data - STAIS PANAS Modif.'!F1612:F1621)</f>
        <v>24</v>
      </c>
      <c r="F154" s="6">
        <f>AVERAGE('Raw Data - STAIS PANAS Modif.'!G1612:G1621)</f>
        <v>36</v>
      </c>
      <c r="G154" s="6" t="str">
        <f>IFERROR(AVERAGE('Raw Data - STAIS PANAS Modif.'!H1612:H1621), "")</f>
        <v/>
      </c>
      <c r="H154" s="6">
        <f>IFERROR(AVERAGE('Raw Data - STAIS PANAS Modif.'!I1612:I1621), "")</f>
        <v>36</v>
      </c>
      <c r="I154" s="6">
        <f t="shared" si="20"/>
        <v>8</v>
      </c>
      <c r="J154" s="5" t="str">
        <f>'Raw Data - STAIS PANAS Modif.'!J1612</f>
        <v>0.72</v>
      </c>
      <c r="K154" s="6">
        <f>'Raw Data - STAIS PANAS Modif.'!N1615+'Raw Data - STAIS PANAS Modif.'!P1615+'Raw Data - STAIS PANAS Modif.'!R1615+'Raw Data - STAIS PANAS Modif.'!V1615+'Raw Data - STAIS PANAS Modif.'!W1615+'Raw Data - STAIS PANAS Modif.'!Y1615+'Raw Data - STAIS PANAS Modif.'!AA1615+'Raw Data - STAIS PANAS Modif.'!AC1615+'Raw Data - STAIS PANAS Modif.'!AD1615+'Raw Data - STAIS PANAS Modif.'!AF1615-'Raw Data - STAIS PANAS Modif.'!O1615-'Raw Data - STAIS PANAS Modif.'!Q1615-'Raw Data - STAIS PANAS Modif.'!S1615-'Raw Data - STAIS PANAS Modif.'!T1615-'Raw Data - STAIS PANAS Modif.'!U1615-'Raw Data - STAIS PANAS Modif.'!X1615-'Raw Data - STAIS PANAS Modif.'!Z1615-'Raw Data - STAIS PANAS Modif.'!AB1615-'Raw Data - STAIS PANAS Modif.'!AE1615-'Raw Data - STAIS PANAS Modif.'!AG1615</f>
        <v>2</v>
      </c>
      <c r="L154" s="6">
        <f>'Raw Data - STAIS PANAS Modif.'!N1616+'Raw Data - STAIS PANAS Modif.'!P1616+'Raw Data - STAIS PANAS Modif.'!R1616+'Raw Data - STAIS PANAS Modif.'!V1616+'Raw Data - STAIS PANAS Modif.'!W1616+'Raw Data - STAIS PANAS Modif.'!Y1616+'Raw Data - STAIS PANAS Modif.'!AA1616+'Raw Data - STAIS PANAS Modif.'!AC1616+'Raw Data - STAIS PANAS Modif.'!AD1616+'Raw Data - STAIS PANAS Modif.'!AF1616-'Raw Data - STAIS PANAS Modif.'!O1616-'Raw Data - STAIS PANAS Modif.'!Q1616-'Raw Data - STAIS PANAS Modif.'!S1616-'Raw Data - STAIS PANAS Modif.'!T1616-'Raw Data - STAIS PANAS Modif.'!U1616-'Raw Data - STAIS PANAS Modif.'!X1616-'Raw Data - STAIS PANAS Modif.'!Z1616-'Raw Data - STAIS PANAS Modif.'!AB1616-'Raw Data - STAIS PANAS Modif.'!AE1616-'Raw Data - STAIS PANAS Modif.'!AG1616</f>
        <v>1</v>
      </c>
      <c r="M154" s="6">
        <f>SUM('Raw Data - STAIS PANAS Modif.'!AH1613:AQ1613)</f>
        <v>20</v>
      </c>
      <c r="N154" s="6">
        <f>SUM('Raw Data - STAIS PANAS Modif.'!AH1614:AQ1614)</f>
        <v>20</v>
      </c>
      <c r="O154" s="6">
        <f>AVERAGE('Raw Data - STAIS PANAS Modif.'!AR1612:BA1612)</f>
        <v>1.5</v>
      </c>
      <c r="P154" s="6">
        <f t="shared" si="21"/>
        <v>-1</v>
      </c>
      <c r="Q154" s="6">
        <f t="shared" si="22"/>
        <v>0</v>
      </c>
      <c r="R154" s="6">
        <f t="shared" si="25"/>
        <v>0</v>
      </c>
      <c r="S154" s="6">
        <f t="shared" si="26"/>
        <v>8</v>
      </c>
      <c r="T154" t="str">
        <f>VLOOKUP($A154,'Demographic Data'!$B:$U,11,0)</f>
        <v>English</v>
      </c>
      <c r="U154">
        <f>VLOOKUP($A154,'Demographic Data'!$B:$U,12,0)</f>
        <v>30</v>
      </c>
      <c r="V154" t="str">
        <f>VLOOKUP($A154,'Demographic Data'!$B:$U,13,0)</f>
        <v>Male</v>
      </c>
      <c r="W154" t="str">
        <f>VLOOKUP($A154,'Demographic Data'!$B:$U,14,0)</f>
        <v>White</v>
      </c>
      <c r="X154" t="str">
        <f>VLOOKUP($A154,'Demographic Data'!$B:$U,15,0)</f>
        <v>United Kingdom</v>
      </c>
      <c r="Y154" s="5" t="str">
        <f>VLOOKUP($A154,'Demographic Data'!$B:$U,16,0)</f>
        <v>United Kingdom</v>
      </c>
      <c r="Z154" t="str">
        <f>VLOOKUP($A154,'Demographic Data'!$B:$U,17,0)</f>
        <v>United Kingdom</v>
      </c>
    </row>
    <row r="155" spans="1:26" x14ac:dyDescent="0.2">
      <c r="A155" s="12" t="str">
        <f>'Raw Data - STAIS PANAS Modif.'!C1622</f>
        <v>5d1226291a6cf50001cbde23</v>
      </c>
      <c r="B155" s="5" t="str">
        <f>'Raw Data - STAIS PANAS Modif.'!D1622</f>
        <v>DG</v>
      </c>
      <c r="C155" s="5" t="str">
        <f>IF('Raw Data - STAIS PANAS Modif.'!F1532=12,"Low start",IF('Raw Data - STAIS PANAS Modif.'!F1532=33,"Low end","Low middle"))</f>
        <v>Low start</v>
      </c>
      <c r="D155" s="5">
        <f>'Raw Data - STAIS PANAS Modif.'!E1622</f>
        <v>2</v>
      </c>
      <c r="E155" s="5">
        <f>AVERAGE('Raw Data - STAIS PANAS Modif.'!F1622:F1631)</f>
        <v>24</v>
      </c>
      <c r="F155" s="6">
        <f>AVERAGE('Raw Data - STAIS PANAS Modif.'!G1622:G1631)</f>
        <v>36</v>
      </c>
      <c r="G155" s="6" t="str">
        <f>IFERROR(AVERAGE('Raw Data - STAIS PANAS Modif.'!H1622:H1631), "")</f>
        <v/>
      </c>
      <c r="H155" s="6">
        <f>IFERROR(AVERAGE('Raw Data - STAIS PANAS Modif.'!I1622:I1631), "")</f>
        <v>36</v>
      </c>
      <c r="I155" s="6">
        <f t="shared" si="20"/>
        <v>8</v>
      </c>
      <c r="J155" s="5" t="str">
        <f>'Raw Data - STAIS PANAS Modif.'!J1622</f>
        <v>0.72</v>
      </c>
      <c r="K155" s="6">
        <f>'Raw Data - STAIS PANAS Modif.'!N1625+'Raw Data - STAIS PANAS Modif.'!P1625+'Raw Data - STAIS PANAS Modif.'!R1625+'Raw Data - STAIS PANAS Modif.'!V1625+'Raw Data - STAIS PANAS Modif.'!W1625+'Raw Data - STAIS PANAS Modif.'!Y1625+'Raw Data - STAIS PANAS Modif.'!AA1625+'Raw Data - STAIS PANAS Modif.'!AC1625+'Raw Data - STAIS PANAS Modif.'!AD1625+'Raw Data - STAIS PANAS Modif.'!AF1625-'Raw Data - STAIS PANAS Modif.'!O1625-'Raw Data - STAIS PANAS Modif.'!Q1625-'Raw Data - STAIS PANAS Modif.'!S1625-'Raw Data - STAIS PANAS Modif.'!T1625-'Raw Data - STAIS PANAS Modif.'!U1625-'Raw Data - STAIS PANAS Modif.'!X1625-'Raw Data - STAIS PANAS Modif.'!Z1625-'Raw Data - STAIS PANAS Modif.'!AB1625-'Raw Data - STAIS PANAS Modif.'!AE1625-'Raw Data - STAIS PANAS Modif.'!AG1625</f>
        <v>15</v>
      </c>
      <c r="L155" s="6">
        <f>'Raw Data - STAIS PANAS Modif.'!N1626+'Raw Data - STAIS PANAS Modif.'!P1626+'Raw Data - STAIS PANAS Modif.'!R1626+'Raw Data - STAIS PANAS Modif.'!V1626+'Raw Data - STAIS PANAS Modif.'!W1626+'Raw Data - STAIS PANAS Modif.'!Y1626+'Raw Data - STAIS PANAS Modif.'!AA1626+'Raw Data - STAIS PANAS Modif.'!AC1626+'Raw Data - STAIS PANAS Modif.'!AD1626+'Raw Data - STAIS PANAS Modif.'!AF1626-'Raw Data - STAIS PANAS Modif.'!O1626-'Raw Data - STAIS PANAS Modif.'!Q1626-'Raw Data - STAIS PANAS Modif.'!S1626-'Raw Data - STAIS PANAS Modif.'!T1626-'Raw Data - STAIS PANAS Modif.'!U1626-'Raw Data - STAIS PANAS Modif.'!X1626-'Raw Data - STAIS PANAS Modif.'!Z1626-'Raw Data - STAIS PANAS Modif.'!AB1626-'Raw Data - STAIS PANAS Modif.'!AE1626-'Raw Data - STAIS PANAS Modif.'!AG1626</f>
        <v>15</v>
      </c>
      <c r="M155" s="6">
        <f>SUM('Raw Data - STAIS PANAS Modif.'!AH1623:AQ1623)</f>
        <v>10</v>
      </c>
      <c r="N155" s="6">
        <f>SUM('Raw Data - STAIS PANAS Modif.'!AH1624:AQ1624)</f>
        <v>12</v>
      </c>
      <c r="O155" s="6">
        <f>AVERAGE('Raw Data - STAIS PANAS Modif.'!AR1622:BA1622)</f>
        <v>2.2000000000000002</v>
      </c>
      <c r="P155" s="6">
        <f t="shared" si="21"/>
        <v>0</v>
      </c>
      <c r="Q155" s="6">
        <f t="shared" si="22"/>
        <v>2</v>
      </c>
      <c r="R155" s="6">
        <f t="shared" si="25"/>
        <v>6</v>
      </c>
      <c r="S155" s="6">
        <f t="shared" si="26"/>
        <v>8</v>
      </c>
      <c r="T155" t="str">
        <f>VLOOKUP($A155,'Demographic Data'!$B:$U,11,0)</f>
        <v>English</v>
      </c>
      <c r="U155">
        <f>VLOOKUP($A155,'Demographic Data'!$B:$U,12,0)</f>
        <v>34</v>
      </c>
      <c r="V155" t="str">
        <f>VLOOKUP($A155,'Demographic Data'!$B:$U,13,0)</f>
        <v>Male</v>
      </c>
      <c r="W155" t="str">
        <f>VLOOKUP($A155,'Demographic Data'!$B:$U,14,0)</f>
        <v>White</v>
      </c>
      <c r="X155" t="str">
        <f>VLOOKUP($A155,'Demographic Data'!$B:$U,15,0)</f>
        <v>United Kingdom</v>
      </c>
      <c r="Y155" s="5" t="str">
        <f>VLOOKUP($A155,'Demographic Data'!$B:$U,16,0)</f>
        <v>United Kingdom</v>
      </c>
      <c r="Z155" t="str">
        <f>VLOOKUP($A155,'Demographic Data'!$B:$U,17,0)</f>
        <v>United Kingdom</v>
      </c>
    </row>
    <row r="156" spans="1:26" x14ac:dyDescent="0.2">
      <c r="A156" s="12" t="str">
        <f>'Raw Data - STAIS PANAS Modif.'!C1632</f>
        <v>5d19484f45650000018e9df2</v>
      </c>
      <c r="B156" s="5" t="str">
        <f>'Raw Data - STAIS PANAS Modif.'!D1632</f>
        <v>TG</v>
      </c>
      <c r="C156" s="5" t="str">
        <f>IF('Raw Data - STAIS PANAS Modif.'!F1542=12,"Low start",IF('Raw Data - STAIS PANAS Modif.'!F1542=33,"Low end","Low middle"))</f>
        <v>Low start</v>
      </c>
      <c r="D156" s="5">
        <f>'Raw Data - STAIS PANAS Modif.'!E1632</f>
        <v>12</v>
      </c>
      <c r="E156" s="5">
        <f>AVERAGE('Raw Data - STAIS PANAS Modif.'!F1632:F1641)</f>
        <v>24</v>
      </c>
      <c r="F156" s="6">
        <f>AVERAGE('Raw Data - STAIS PANAS Modif.'!G1632:G1641)</f>
        <v>36</v>
      </c>
      <c r="G156" s="6">
        <f>IFERROR(AVERAGE('Raw Data - STAIS PANAS Modif.'!H1632:H1641), "")</f>
        <v>7.9</v>
      </c>
      <c r="H156" s="6">
        <f>IFERROR(AVERAGE('Raw Data - STAIS PANAS Modif.'!I1632:I1641), "")</f>
        <v>28.1</v>
      </c>
      <c r="I156" s="6">
        <f t="shared" si="20"/>
        <v>8</v>
      </c>
      <c r="J156" s="5" t="str">
        <f>'Raw Data - STAIS PANAS Modif.'!J1632</f>
        <v>0.56</v>
      </c>
      <c r="K156" s="6">
        <f>'Raw Data - STAIS PANAS Modif.'!N1635+'Raw Data - STAIS PANAS Modif.'!P1635+'Raw Data - STAIS PANAS Modif.'!R1635+'Raw Data - STAIS PANAS Modif.'!V1635+'Raw Data - STAIS PANAS Modif.'!W1635+'Raw Data - STAIS PANAS Modif.'!Y1635+'Raw Data - STAIS PANAS Modif.'!AA1635+'Raw Data - STAIS PANAS Modif.'!AC1635+'Raw Data - STAIS PANAS Modif.'!AD1635+'Raw Data - STAIS PANAS Modif.'!AF1635-'Raw Data - STAIS PANAS Modif.'!O1635-'Raw Data - STAIS PANAS Modif.'!Q1635-'Raw Data - STAIS PANAS Modif.'!S1635-'Raw Data - STAIS PANAS Modif.'!T1635-'Raw Data - STAIS PANAS Modif.'!U1635-'Raw Data - STAIS PANAS Modif.'!X1635-'Raw Data - STAIS PANAS Modif.'!Z1635-'Raw Data - STAIS PANAS Modif.'!AB1635-'Raw Data - STAIS PANAS Modif.'!AE1635-'Raw Data - STAIS PANAS Modif.'!AG1635</f>
        <v>4</v>
      </c>
      <c r="L156" s="6">
        <f>'Raw Data - STAIS PANAS Modif.'!N1636+'Raw Data - STAIS PANAS Modif.'!P1636+'Raw Data - STAIS PANAS Modif.'!R1636+'Raw Data - STAIS PANAS Modif.'!V1636+'Raw Data - STAIS PANAS Modif.'!W1636+'Raw Data - STAIS PANAS Modif.'!Y1636+'Raw Data - STAIS PANAS Modif.'!AA1636+'Raw Data - STAIS PANAS Modif.'!AC1636+'Raw Data - STAIS PANAS Modif.'!AD1636+'Raw Data - STAIS PANAS Modif.'!AF1636-'Raw Data - STAIS PANAS Modif.'!O1636-'Raw Data - STAIS PANAS Modif.'!Q1636-'Raw Data - STAIS PANAS Modif.'!S1636-'Raw Data - STAIS PANAS Modif.'!T1636-'Raw Data - STAIS PANAS Modif.'!U1636-'Raw Data - STAIS PANAS Modif.'!X1636-'Raw Data - STAIS PANAS Modif.'!Z1636-'Raw Data - STAIS PANAS Modif.'!AB1636-'Raw Data - STAIS PANAS Modif.'!AE1636-'Raw Data - STAIS PANAS Modif.'!AG1636</f>
        <v>6</v>
      </c>
      <c r="M156" s="6">
        <f>SUM('Raw Data - STAIS PANAS Modif.'!AH1633:AQ1633)</f>
        <v>15</v>
      </c>
      <c r="N156" s="6">
        <f>SUM('Raw Data - STAIS PANAS Modif.'!AH1634:AQ1634)</f>
        <v>20</v>
      </c>
      <c r="O156" s="6">
        <f>AVERAGE('Raw Data - STAIS PANAS Modif.'!AR1632:BA1632)</f>
        <v>2.8</v>
      </c>
      <c r="P156" s="6">
        <f t="shared" si="21"/>
        <v>2</v>
      </c>
      <c r="Q156" s="6">
        <f t="shared" si="22"/>
        <v>5</v>
      </c>
      <c r="R156" s="6">
        <f t="shared" si="25"/>
        <v>-4</v>
      </c>
      <c r="S156" s="6">
        <f t="shared" si="26"/>
        <v>8</v>
      </c>
      <c r="T156" t="str">
        <f>VLOOKUP($A156,'Demographic Data'!$B:$U,11,0)</f>
        <v>English</v>
      </c>
      <c r="U156">
        <f>VLOOKUP($A156,'Demographic Data'!$B:$U,12,0)</f>
        <v>20</v>
      </c>
      <c r="V156" t="str">
        <f>VLOOKUP($A156,'Demographic Data'!$B:$U,13,0)</f>
        <v>Male</v>
      </c>
      <c r="W156" t="str">
        <f>VLOOKUP($A156,'Demographic Data'!$B:$U,14,0)</f>
        <v>Mixed</v>
      </c>
      <c r="X156" t="str">
        <f>VLOOKUP($A156,'Demographic Data'!$B:$U,15,0)</f>
        <v>United Kingdom</v>
      </c>
      <c r="Y156" s="5" t="str">
        <f>VLOOKUP($A156,'Demographic Data'!$B:$U,16,0)</f>
        <v>United Kingdom</v>
      </c>
      <c r="Z156" t="str">
        <f>VLOOKUP($A156,'Demographic Data'!$B:$U,17,0)</f>
        <v>United Kingdom</v>
      </c>
    </row>
    <row r="157" spans="1:26" x14ac:dyDescent="0.2">
      <c r="A157" s="12" t="str">
        <f>'Raw Data - STAIS PANAS Modif.'!C1642</f>
        <v>5e70bd5480f43a0009625d4c</v>
      </c>
      <c r="B157" s="5" t="str">
        <f>'Raw Data - STAIS PANAS Modif.'!D1642</f>
        <v>TG</v>
      </c>
      <c r="C157" s="5" t="str">
        <f>IF('Raw Data - STAIS PANAS Modif.'!F1552=12,"Low start",IF('Raw Data - STAIS PANAS Modif.'!F1552=33,"Low end","Low middle"))</f>
        <v>Low middle</v>
      </c>
      <c r="D157" s="5">
        <f>'Raw Data - STAIS PANAS Modif.'!E1642</f>
        <v>4</v>
      </c>
      <c r="E157" s="5">
        <f>AVERAGE('Raw Data - STAIS PANAS Modif.'!F1642:F1651)</f>
        <v>24</v>
      </c>
      <c r="F157" s="6">
        <f>AVERAGE('Raw Data - STAIS PANAS Modif.'!G1642:G1651)</f>
        <v>36</v>
      </c>
      <c r="G157" s="6">
        <f>IFERROR(AVERAGE('Raw Data - STAIS PANAS Modif.'!H1642:H1651), "")</f>
        <v>4.8</v>
      </c>
      <c r="H157" s="6">
        <f>IFERROR(AVERAGE('Raw Data - STAIS PANAS Modif.'!I1642:I1651), "")</f>
        <v>31.2</v>
      </c>
      <c r="I157" s="6">
        <f t="shared" si="20"/>
        <v>8</v>
      </c>
      <c r="J157" s="5" t="str">
        <f>'Raw Data - STAIS PANAS Modif.'!J1642</f>
        <v>0.62</v>
      </c>
      <c r="K157" s="6">
        <f>'Raw Data - STAIS PANAS Modif.'!N1645+'Raw Data - STAIS PANAS Modif.'!P1645+'Raw Data - STAIS PANAS Modif.'!R1645+'Raw Data - STAIS PANAS Modif.'!V1645+'Raw Data - STAIS PANAS Modif.'!W1645+'Raw Data - STAIS PANAS Modif.'!Y1645+'Raw Data - STAIS PANAS Modif.'!AA1645+'Raw Data - STAIS PANAS Modif.'!AC1645+'Raw Data - STAIS PANAS Modif.'!AD1645+'Raw Data - STAIS PANAS Modif.'!AF1645-'Raw Data - STAIS PANAS Modif.'!O1645-'Raw Data - STAIS PANAS Modif.'!Q1645-'Raw Data - STAIS PANAS Modif.'!S1645-'Raw Data - STAIS PANAS Modif.'!T1645-'Raw Data - STAIS PANAS Modif.'!U1645-'Raw Data - STAIS PANAS Modif.'!X1645-'Raw Data - STAIS PANAS Modif.'!Z1645-'Raw Data - STAIS PANAS Modif.'!AB1645-'Raw Data - STAIS PANAS Modif.'!AE1645-'Raw Data - STAIS PANAS Modif.'!AG1645</f>
        <v>10</v>
      </c>
      <c r="L157" s="6">
        <f>'Raw Data - STAIS PANAS Modif.'!N1646+'Raw Data - STAIS PANAS Modif.'!P1646+'Raw Data - STAIS PANAS Modif.'!R1646+'Raw Data - STAIS PANAS Modif.'!V1646+'Raw Data - STAIS PANAS Modif.'!W1646+'Raw Data - STAIS PANAS Modif.'!Y1646+'Raw Data - STAIS PANAS Modif.'!AA1646+'Raw Data - STAIS PANAS Modif.'!AC1646+'Raw Data - STAIS PANAS Modif.'!AD1646+'Raw Data - STAIS PANAS Modif.'!AF1646-'Raw Data - STAIS PANAS Modif.'!O1646-'Raw Data - STAIS PANAS Modif.'!Q1646-'Raw Data - STAIS PANAS Modif.'!S1646-'Raw Data - STAIS PANAS Modif.'!T1646-'Raw Data - STAIS PANAS Modif.'!U1646-'Raw Data - STAIS PANAS Modif.'!X1646-'Raw Data - STAIS PANAS Modif.'!Z1646-'Raw Data - STAIS PANAS Modif.'!AB1646-'Raw Data - STAIS PANAS Modif.'!AE1646-'Raw Data - STAIS PANAS Modif.'!AG1646</f>
        <v>18</v>
      </c>
      <c r="M157" s="6">
        <f>SUM('Raw Data - STAIS PANAS Modif.'!AH1643:AQ1643)</f>
        <v>22</v>
      </c>
      <c r="N157" s="6">
        <f>SUM('Raw Data - STAIS PANAS Modif.'!AH1644:AQ1644)</f>
        <v>18</v>
      </c>
      <c r="O157" s="6">
        <f>AVERAGE('Raw Data - STAIS PANAS Modif.'!AR1642:BA1642)</f>
        <v>3.4</v>
      </c>
      <c r="P157" s="6">
        <f t="shared" si="21"/>
        <v>8</v>
      </c>
      <c r="Q157" s="6">
        <f t="shared" si="22"/>
        <v>-4</v>
      </c>
      <c r="R157" s="6">
        <f t="shared" si="25"/>
        <v>4</v>
      </c>
      <c r="S157" s="6">
        <f t="shared" si="26"/>
        <v>8</v>
      </c>
      <c r="T157" t="str">
        <f>VLOOKUP($A157,'Demographic Data'!$B:$U,11,0)</f>
        <v>English</v>
      </c>
      <c r="U157">
        <f>VLOOKUP($A157,'Demographic Data'!$B:$U,12,0)</f>
        <v>25</v>
      </c>
      <c r="V157" t="str">
        <f>VLOOKUP($A157,'Demographic Data'!$B:$U,13,0)</f>
        <v>Male</v>
      </c>
      <c r="W157" t="str">
        <f>VLOOKUP($A157,'Demographic Data'!$B:$U,14,0)</f>
        <v>White</v>
      </c>
      <c r="X157" t="str">
        <f>VLOOKUP($A157,'Demographic Data'!$B:$U,15,0)</f>
        <v>United Kingdom</v>
      </c>
      <c r="Y157" s="5" t="str">
        <f>VLOOKUP($A157,'Demographic Data'!$B:$U,16,0)</f>
        <v>United Kingdom</v>
      </c>
      <c r="Z157" t="str">
        <f>VLOOKUP($A157,'Demographic Data'!$B:$U,17,0)</f>
        <v>United Kingdom</v>
      </c>
    </row>
    <row r="158" spans="1:26" x14ac:dyDescent="0.2">
      <c r="A158" s="12" t="str">
        <f>'Raw Data - STAIS PANAS Modif.'!C1652</f>
        <v>5ea9d8084fd4251207546151</v>
      </c>
      <c r="B158" s="5" t="str">
        <f>'Raw Data - STAIS PANAS Modif.'!D1652</f>
        <v>TG</v>
      </c>
      <c r="C158" s="5" t="str">
        <f>IF('Raw Data - STAIS PANAS Modif.'!F1562=12,"Low start",IF('Raw Data - STAIS PANAS Modif.'!F1562=33,"Low end","Low middle"))</f>
        <v>Low start</v>
      </c>
      <c r="D158" s="5">
        <f>'Raw Data - STAIS PANAS Modif.'!E1652</f>
        <v>12</v>
      </c>
      <c r="E158" s="5">
        <f>AVERAGE('Raw Data - STAIS PANAS Modif.'!F1652:F1661)</f>
        <v>24</v>
      </c>
      <c r="F158" s="6">
        <f>AVERAGE('Raw Data - STAIS PANAS Modif.'!G1652:G1661)</f>
        <v>36</v>
      </c>
      <c r="G158" s="6">
        <f>IFERROR(AVERAGE('Raw Data - STAIS PANAS Modif.'!H1652:H1661), "")</f>
        <v>14.2</v>
      </c>
      <c r="H158" s="6">
        <f>IFERROR(AVERAGE('Raw Data - STAIS PANAS Modif.'!I1652:I1661), "")</f>
        <v>21.8</v>
      </c>
      <c r="I158" s="6">
        <f t="shared" si="20"/>
        <v>8</v>
      </c>
      <c r="J158" s="5" t="str">
        <f>'Raw Data - STAIS PANAS Modif.'!J1652</f>
        <v>0.44</v>
      </c>
      <c r="K158" s="6">
        <f>'Raw Data - STAIS PANAS Modif.'!N1655+'Raw Data - STAIS PANAS Modif.'!P1655+'Raw Data - STAIS PANAS Modif.'!R1655+'Raw Data - STAIS PANAS Modif.'!V1655+'Raw Data - STAIS PANAS Modif.'!W1655+'Raw Data - STAIS PANAS Modif.'!Y1655+'Raw Data - STAIS PANAS Modif.'!AA1655+'Raw Data - STAIS PANAS Modif.'!AC1655+'Raw Data - STAIS PANAS Modif.'!AD1655+'Raw Data - STAIS PANAS Modif.'!AF1655-'Raw Data - STAIS PANAS Modif.'!O1655-'Raw Data - STAIS PANAS Modif.'!Q1655-'Raw Data - STAIS PANAS Modif.'!S1655-'Raw Data - STAIS PANAS Modif.'!T1655-'Raw Data - STAIS PANAS Modif.'!U1655-'Raw Data - STAIS PANAS Modif.'!X1655-'Raw Data - STAIS PANAS Modif.'!Z1655-'Raw Data - STAIS PANAS Modif.'!AB1655-'Raw Data - STAIS PANAS Modif.'!AE1655-'Raw Data - STAIS PANAS Modif.'!AG1655</f>
        <v>17</v>
      </c>
      <c r="L158" s="6">
        <f>'Raw Data - STAIS PANAS Modif.'!N1656+'Raw Data - STAIS PANAS Modif.'!P1656+'Raw Data - STAIS PANAS Modif.'!R1656+'Raw Data - STAIS PANAS Modif.'!V1656+'Raw Data - STAIS PANAS Modif.'!W1656+'Raw Data - STAIS PANAS Modif.'!Y1656+'Raw Data - STAIS PANAS Modif.'!AA1656+'Raw Data - STAIS PANAS Modif.'!AC1656+'Raw Data - STAIS PANAS Modif.'!AD1656+'Raw Data - STAIS PANAS Modif.'!AF1656-'Raw Data - STAIS PANAS Modif.'!O1656-'Raw Data - STAIS PANAS Modif.'!Q1656-'Raw Data - STAIS PANAS Modif.'!S1656-'Raw Data - STAIS PANAS Modif.'!T1656-'Raw Data - STAIS PANAS Modif.'!U1656-'Raw Data - STAIS PANAS Modif.'!X1656-'Raw Data - STAIS PANAS Modif.'!Z1656-'Raw Data - STAIS PANAS Modif.'!AB1656-'Raw Data - STAIS PANAS Modif.'!AE1656-'Raw Data - STAIS PANAS Modif.'!AG1656</f>
        <v>23</v>
      </c>
      <c r="M158" s="6">
        <f>SUM('Raw Data - STAIS PANAS Modif.'!AH1653:AQ1653)</f>
        <v>16</v>
      </c>
      <c r="N158" s="6">
        <f>SUM('Raw Data - STAIS PANAS Modif.'!AH1654:AQ1654)</f>
        <v>16</v>
      </c>
      <c r="O158" s="6">
        <f>AVERAGE('Raw Data - STAIS PANAS Modif.'!AR1652:BA1652)</f>
        <v>3.6</v>
      </c>
      <c r="P158" s="6">
        <f t="shared" si="21"/>
        <v>6</v>
      </c>
      <c r="Q158" s="6">
        <f t="shared" si="22"/>
        <v>0</v>
      </c>
      <c r="R158" s="6">
        <f t="shared" si="25"/>
        <v>-4</v>
      </c>
      <c r="S158" s="6">
        <f t="shared" si="26"/>
        <v>8</v>
      </c>
      <c r="T158" t="str">
        <f>VLOOKUP($A158,'Demographic Data'!$B:$U,11,0)</f>
        <v>English</v>
      </c>
      <c r="U158">
        <f>VLOOKUP($A158,'Demographic Data'!$B:$U,12,0)</f>
        <v>23</v>
      </c>
      <c r="V158" t="str">
        <f>VLOOKUP($A158,'Demographic Data'!$B:$U,13,0)</f>
        <v>Female</v>
      </c>
      <c r="W158" t="str">
        <f>VLOOKUP($A158,'Demographic Data'!$B:$U,14,0)</f>
        <v>White</v>
      </c>
      <c r="X158" t="str">
        <f>VLOOKUP($A158,'Demographic Data'!$B:$U,15,0)</f>
        <v>United Kingdom</v>
      </c>
      <c r="Y158" s="5" t="str">
        <f>VLOOKUP($A158,'Demographic Data'!$B:$U,16,0)</f>
        <v>United Kingdom</v>
      </c>
      <c r="Z158" t="str">
        <f>VLOOKUP($A158,'Demographic Data'!$B:$U,17,0)</f>
        <v>United Kingdom</v>
      </c>
    </row>
    <row r="159" spans="1:26" x14ac:dyDescent="0.2">
      <c r="A159" s="12" t="str">
        <f>'Raw Data - STAIS PANAS Modif.'!C1662</f>
        <v>5ecf36da6c860334c1606977</v>
      </c>
      <c r="B159" s="5" t="str">
        <f>'Raw Data - STAIS PANAS Modif.'!D1662</f>
        <v>TG</v>
      </c>
      <c r="C159" s="5" t="str">
        <f>IF('Raw Data - STAIS PANAS Modif.'!F1572=12,"Low start",IF('Raw Data - STAIS PANAS Modif.'!F1572=33,"Low end","Low middle"))</f>
        <v>Low start</v>
      </c>
      <c r="D159" s="5">
        <f>'Raw Data - STAIS PANAS Modif.'!E1662</f>
        <v>8</v>
      </c>
      <c r="E159" s="5">
        <f>AVERAGE('Raw Data - STAIS PANAS Modif.'!F1662:F1671)</f>
        <v>24</v>
      </c>
      <c r="F159" s="6">
        <f>AVERAGE('Raw Data - STAIS PANAS Modif.'!G1662:G1671)</f>
        <v>36</v>
      </c>
      <c r="G159" s="6">
        <f>IFERROR(AVERAGE('Raw Data - STAIS PANAS Modif.'!H1662:H1671), "")</f>
        <v>8.1</v>
      </c>
      <c r="H159" s="6">
        <f>IFERROR(AVERAGE('Raw Data - STAIS PANAS Modif.'!I1662:I1671), "")</f>
        <v>27.9</v>
      </c>
      <c r="I159" s="6">
        <f t="shared" si="20"/>
        <v>8</v>
      </c>
      <c r="J159" s="5" t="str">
        <f>'Raw Data - STAIS PANAS Modif.'!J1662</f>
        <v>0.56</v>
      </c>
      <c r="K159" s="6">
        <f>'Raw Data - STAIS PANAS Modif.'!N1665+'Raw Data - STAIS PANAS Modif.'!P1665+'Raw Data - STAIS PANAS Modif.'!R1665+'Raw Data - STAIS PANAS Modif.'!V1665+'Raw Data - STAIS PANAS Modif.'!W1665+'Raw Data - STAIS PANAS Modif.'!Y1665+'Raw Data - STAIS PANAS Modif.'!AA1665+'Raw Data - STAIS PANAS Modif.'!AC1665+'Raw Data - STAIS PANAS Modif.'!AD1665+'Raw Data - STAIS PANAS Modif.'!AF1665-'Raw Data - STAIS PANAS Modif.'!O1665-'Raw Data - STAIS PANAS Modif.'!Q1665-'Raw Data - STAIS PANAS Modif.'!S1665-'Raw Data - STAIS PANAS Modif.'!T1665-'Raw Data - STAIS PANAS Modif.'!U1665-'Raw Data - STAIS PANAS Modif.'!X1665-'Raw Data - STAIS PANAS Modif.'!Z1665-'Raw Data - STAIS PANAS Modif.'!AB1665-'Raw Data - STAIS PANAS Modif.'!AE1665-'Raw Data - STAIS PANAS Modif.'!AG1665</f>
        <v>22</v>
      </c>
      <c r="L159" s="6">
        <f>'Raw Data - STAIS PANAS Modif.'!N1666+'Raw Data - STAIS PANAS Modif.'!P1666+'Raw Data - STAIS PANAS Modif.'!R1666+'Raw Data - STAIS PANAS Modif.'!V1666+'Raw Data - STAIS PANAS Modif.'!W1666+'Raw Data - STAIS PANAS Modif.'!Y1666+'Raw Data - STAIS PANAS Modif.'!AA1666+'Raw Data - STAIS PANAS Modif.'!AC1666+'Raw Data - STAIS PANAS Modif.'!AD1666+'Raw Data - STAIS PANAS Modif.'!AF1666-'Raw Data - STAIS PANAS Modif.'!O1666-'Raw Data - STAIS PANAS Modif.'!Q1666-'Raw Data - STAIS PANAS Modif.'!S1666-'Raw Data - STAIS PANAS Modif.'!T1666-'Raw Data - STAIS PANAS Modif.'!U1666-'Raw Data - STAIS PANAS Modif.'!X1666-'Raw Data - STAIS PANAS Modif.'!Z1666-'Raw Data - STAIS PANAS Modif.'!AB1666-'Raw Data - STAIS PANAS Modif.'!AE1666-'Raw Data - STAIS PANAS Modif.'!AG1666</f>
        <v>11</v>
      </c>
      <c r="M159" s="6">
        <f>SUM('Raw Data - STAIS PANAS Modif.'!AH1663:AQ1663)</f>
        <v>20</v>
      </c>
      <c r="N159" s="6">
        <f>SUM('Raw Data - STAIS PANAS Modif.'!AH1664:AQ1664)</f>
        <v>19</v>
      </c>
      <c r="O159" s="6">
        <f>AVERAGE('Raw Data - STAIS PANAS Modif.'!AR1662:BA1662)</f>
        <v>3</v>
      </c>
      <c r="P159" s="6">
        <f t="shared" si="21"/>
        <v>-11</v>
      </c>
      <c r="Q159" s="6">
        <f t="shared" si="22"/>
        <v>-1</v>
      </c>
      <c r="R159" s="6">
        <f t="shared" si="25"/>
        <v>0</v>
      </c>
      <c r="S159" s="6">
        <f t="shared" si="26"/>
        <v>8</v>
      </c>
      <c r="T159" t="str">
        <f>VLOOKUP($A159,'Demographic Data'!$B:$U,11,0)</f>
        <v>English</v>
      </c>
      <c r="U159">
        <f>VLOOKUP($A159,'Demographic Data'!$B:$U,12,0)</f>
        <v>31</v>
      </c>
      <c r="V159" t="str">
        <f>VLOOKUP($A159,'Demographic Data'!$B:$U,13,0)</f>
        <v>Male</v>
      </c>
      <c r="W159" t="str">
        <f>VLOOKUP($A159,'Demographic Data'!$B:$U,14,0)</f>
        <v>White</v>
      </c>
      <c r="X159" t="str">
        <f>VLOOKUP($A159,'Demographic Data'!$B:$U,15,0)</f>
        <v>United Kingdom</v>
      </c>
      <c r="Y159" s="5" t="str">
        <f>VLOOKUP($A159,'Demographic Data'!$B:$U,16,0)</f>
        <v>United Kingdom</v>
      </c>
      <c r="Z159" t="str">
        <f>VLOOKUP($A159,'Demographic Data'!$B:$U,17,0)</f>
        <v>United Kingdom</v>
      </c>
    </row>
    <row r="160" spans="1:26" x14ac:dyDescent="0.2">
      <c r="A160" s="12" t="str">
        <f>'Raw Data - STAIS PANAS Modif.'!C1672</f>
        <v>5f3a7e7b3a55e009ff81175e</v>
      </c>
      <c r="B160" s="5" t="str">
        <f>'Raw Data - STAIS PANAS Modif.'!D1672</f>
        <v>TG</v>
      </c>
      <c r="C160" s="5" t="str">
        <f>IF('Raw Data - STAIS PANAS Modif.'!F1582=12,"Low start",IF('Raw Data - STAIS PANAS Modif.'!F1582=33,"Low end","Low middle"))</f>
        <v>Low middle</v>
      </c>
      <c r="D160" s="5">
        <f>'Raw Data - STAIS PANAS Modif.'!E1672</f>
        <v>6</v>
      </c>
      <c r="E160" s="5">
        <f>AVERAGE('Raw Data - STAIS PANAS Modif.'!F1672:F1681)</f>
        <v>24</v>
      </c>
      <c r="F160" s="6">
        <f>AVERAGE('Raw Data - STAIS PANAS Modif.'!G1672:G1681)</f>
        <v>36</v>
      </c>
      <c r="G160" s="6">
        <f>IFERROR(AVERAGE('Raw Data - STAIS PANAS Modif.'!H1672:H1681), "")</f>
        <v>26.8</v>
      </c>
      <c r="H160" s="6">
        <f>IFERROR(AVERAGE('Raw Data - STAIS PANAS Modif.'!I1672:I1681), "")</f>
        <v>9.1999999999999993</v>
      </c>
      <c r="I160" s="6">
        <f t="shared" si="20"/>
        <v>8</v>
      </c>
      <c r="J160" s="5" t="str">
        <f>'Raw Data - STAIS PANAS Modif.'!J1672</f>
        <v>0.18</v>
      </c>
      <c r="K160" s="6">
        <f>'Raw Data - STAIS PANAS Modif.'!N1675+'Raw Data - STAIS PANAS Modif.'!P1675+'Raw Data - STAIS PANAS Modif.'!R1675+'Raw Data - STAIS PANAS Modif.'!V1675+'Raw Data - STAIS PANAS Modif.'!W1675+'Raw Data - STAIS PANAS Modif.'!Y1675+'Raw Data - STAIS PANAS Modif.'!AA1675+'Raw Data - STAIS PANAS Modif.'!AC1675+'Raw Data - STAIS PANAS Modif.'!AD1675+'Raw Data - STAIS PANAS Modif.'!AF1675-'Raw Data - STAIS PANAS Modif.'!O1675-'Raw Data - STAIS PANAS Modif.'!Q1675-'Raw Data - STAIS PANAS Modif.'!S1675-'Raw Data - STAIS PANAS Modif.'!T1675-'Raw Data - STAIS PANAS Modif.'!U1675-'Raw Data - STAIS PANAS Modif.'!X1675-'Raw Data - STAIS PANAS Modif.'!Z1675-'Raw Data - STAIS PANAS Modif.'!AB1675-'Raw Data - STAIS PANAS Modif.'!AE1675-'Raw Data - STAIS PANAS Modif.'!AG1675</f>
        <v>12</v>
      </c>
      <c r="L160" s="6">
        <f>'Raw Data - STAIS PANAS Modif.'!N1676+'Raw Data - STAIS PANAS Modif.'!P1676+'Raw Data - STAIS PANAS Modif.'!R1676+'Raw Data - STAIS PANAS Modif.'!V1676+'Raw Data - STAIS PANAS Modif.'!W1676+'Raw Data - STAIS PANAS Modif.'!Y1676+'Raw Data - STAIS PANAS Modif.'!AA1676+'Raw Data - STAIS PANAS Modif.'!AC1676+'Raw Data - STAIS PANAS Modif.'!AD1676+'Raw Data - STAIS PANAS Modif.'!AF1676-'Raw Data - STAIS PANAS Modif.'!O1676-'Raw Data - STAIS PANAS Modif.'!Q1676-'Raw Data - STAIS PANAS Modif.'!S1676-'Raw Data - STAIS PANAS Modif.'!T1676-'Raw Data - STAIS PANAS Modif.'!U1676-'Raw Data - STAIS PANAS Modif.'!X1676-'Raw Data - STAIS PANAS Modif.'!Z1676-'Raw Data - STAIS PANAS Modif.'!AB1676-'Raw Data - STAIS PANAS Modif.'!AE1676-'Raw Data - STAIS PANAS Modif.'!AG1676</f>
        <v>15</v>
      </c>
      <c r="M160" s="6">
        <f>SUM('Raw Data - STAIS PANAS Modif.'!AH1673:AQ1673)</f>
        <v>20</v>
      </c>
      <c r="N160" s="6">
        <f>SUM('Raw Data - STAIS PANAS Modif.'!AH1674:AQ1674)</f>
        <v>20</v>
      </c>
      <c r="O160" s="6">
        <f>AVERAGE('Raw Data - STAIS PANAS Modif.'!AR1672:BA1672)</f>
        <v>2.1</v>
      </c>
      <c r="P160" s="6">
        <f t="shared" si="21"/>
        <v>3</v>
      </c>
      <c r="Q160" s="6">
        <f t="shared" si="22"/>
        <v>0</v>
      </c>
      <c r="R160" s="6">
        <f t="shared" si="25"/>
        <v>2</v>
      </c>
      <c r="S160" s="6">
        <f t="shared" si="26"/>
        <v>8</v>
      </c>
      <c r="T160" t="str">
        <f>VLOOKUP($A160,'Demographic Data'!$B:$U,11,0)</f>
        <v>English</v>
      </c>
      <c r="U160">
        <f>VLOOKUP($A160,'Demographic Data'!$B:$U,12,0)</f>
        <v>33</v>
      </c>
      <c r="V160" t="str">
        <f>VLOOKUP($A160,'Demographic Data'!$B:$U,13,0)</f>
        <v>Female</v>
      </c>
      <c r="W160" t="str">
        <f>VLOOKUP($A160,'Demographic Data'!$B:$U,14,0)</f>
        <v>White</v>
      </c>
      <c r="X160" t="str">
        <f>VLOOKUP($A160,'Demographic Data'!$B:$U,15,0)</f>
        <v>United Kingdom</v>
      </c>
      <c r="Y160" s="5" t="str">
        <f>VLOOKUP($A160,'Demographic Data'!$B:$U,16,0)</f>
        <v>United Kingdom</v>
      </c>
      <c r="Z160" t="str">
        <f>VLOOKUP($A160,'Demographic Data'!$B:$U,17,0)</f>
        <v>United Kingdom</v>
      </c>
    </row>
    <row r="161" spans="1:26" x14ac:dyDescent="0.2">
      <c r="A161" s="12" t="str">
        <f>'Raw Data - STAIS PANAS Modif.'!C1682</f>
        <v>60153b4ae37848341a5215ca</v>
      </c>
      <c r="B161" s="5" t="str">
        <f>'Raw Data - STAIS PANAS Modif.'!D1682</f>
        <v>DG</v>
      </c>
      <c r="C161" s="5" t="str">
        <f>IF('Raw Data - STAIS PANAS Modif.'!F1592=12,"Low start",IF('Raw Data - STAIS PANAS Modif.'!F1592=33,"Low end","Low middle"))</f>
        <v>Low start</v>
      </c>
      <c r="D161" s="5">
        <f>'Raw Data - STAIS PANAS Modif.'!E1682</f>
        <v>4</v>
      </c>
      <c r="E161" s="5">
        <f>AVERAGE('Raw Data - STAIS PANAS Modif.'!F1682:F1691)</f>
        <v>24</v>
      </c>
      <c r="F161" s="6">
        <f>AVERAGE('Raw Data - STAIS PANAS Modif.'!G1682:G1691)</f>
        <v>36</v>
      </c>
      <c r="G161" s="6" t="str">
        <f>IFERROR(AVERAGE('Raw Data - STAIS PANAS Modif.'!H1682:H1691), "")</f>
        <v/>
      </c>
      <c r="H161" s="6">
        <f>IFERROR(AVERAGE('Raw Data - STAIS PANAS Modif.'!I1682:I1691), "")</f>
        <v>36</v>
      </c>
      <c r="I161" s="6">
        <f t="shared" si="20"/>
        <v>8</v>
      </c>
      <c r="J161" s="5" t="str">
        <f>'Raw Data - STAIS PANAS Modif.'!J1682</f>
        <v>0.72</v>
      </c>
      <c r="K161" s="6">
        <f>'Raw Data - STAIS PANAS Modif.'!N1685+'Raw Data - STAIS PANAS Modif.'!P1685+'Raw Data - STAIS PANAS Modif.'!R1685+'Raw Data - STAIS PANAS Modif.'!V1685+'Raw Data - STAIS PANAS Modif.'!W1685+'Raw Data - STAIS PANAS Modif.'!Y1685+'Raw Data - STAIS PANAS Modif.'!AA1685+'Raw Data - STAIS PANAS Modif.'!AC1685+'Raw Data - STAIS PANAS Modif.'!AD1685+'Raw Data - STAIS PANAS Modif.'!AF1685-'Raw Data - STAIS PANAS Modif.'!O1685-'Raw Data - STAIS PANAS Modif.'!Q1685-'Raw Data - STAIS PANAS Modif.'!S1685-'Raw Data - STAIS PANAS Modif.'!T1685-'Raw Data - STAIS PANAS Modif.'!U1685-'Raw Data - STAIS PANAS Modif.'!X1685-'Raw Data - STAIS PANAS Modif.'!Z1685-'Raw Data - STAIS PANAS Modif.'!AB1685-'Raw Data - STAIS PANAS Modif.'!AE1685-'Raw Data - STAIS PANAS Modif.'!AG1685</f>
        <v>3</v>
      </c>
      <c r="L161" s="6">
        <f>'Raw Data - STAIS PANAS Modif.'!N1686+'Raw Data - STAIS PANAS Modif.'!P1686+'Raw Data - STAIS PANAS Modif.'!R1686+'Raw Data - STAIS PANAS Modif.'!V1686+'Raw Data - STAIS PANAS Modif.'!W1686+'Raw Data - STAIS PANAS Modif.'!Y1686+'Raw Data - STAIS PANAS Modif.'!AA1686+'Raw Data - STAIS PANAS Modif.'!AC1686+'Raw Data - STAIS PANAS Modif.'!AD1686+'Raw Data - STAIS PANAS Modif.'!AF1686-'Raw Data - STAIS PANAS Modif.'!O1686-'Raw Data - STAIS PANAS Modif.'!Q1686-'Raw Data - STAIS PANAS Modif.'!S1686-'Raw Data - STAIS PANAS Modif.'!T1686-'Raw Data - STAIS PANAS Modif.'!U1686-'Raw Data - STAIS PANAS Modif.'!X1686-'Raw Data - STAIS PANAS Modif.'!Z1686-'Raw Data - STAIS PANAS Modif.'!AB1686-'Raw Data - STAIS PANAS Modif.'!AE1686-'Raw Data - STAIS PANAS Modif.'!AG1686</f>
        <v>2</v>
      </c>
      <c r="M161" s="6">
        <f>SUM('Raw Data - STAIS PANAS Modif.'!AH1683:AQ1683)</f>
        <v>18</v>
      </c>
      <c r="N161" s="6">
        <f>SUM('Raw Data - STAIS PANAS Modif.'!AH1684:AQ1684)</f>
        <v>22</v>
      </c>
      <c r="O161" s="6">
        <f>AVERAGE('Raw Data - STAIS PANAS Modif.'!AR1682:BA1682)</f>
        <v>1.6</v>
      </c>
      <c r="P161" s="6">
        <f t="shared" si="21"/>
        <v>-1</v>
      </c>
      <c r="Q161" s="6">
        <f t="shared" si="22"/>
        <v>4</v>
      </c>
      <c r="R161" s="6">
        <f t="shared" si="25"/>
        <v>4</v>
      </c>
      <c r="S161" s="6">
        <f t="shared" si="26"/>
        <v>8</v>
      </c>
      <c r="T161" t="str">
        <f>VLOOKUP($A161,'Demographic Data'!$B:$U,11,0)</f>
        <v>English</v>
      </c>
      <c r="U161">
        <f>VLOOKUP($A161,'Demographic Data'!$B:$U,12,0)</f>
        <v>26</v>
      </c>
      <c r="V161" t="str">
        <f>VLOOKUP($A161,'Demographic Data'!$B:$U,13,0)</f>
        <v>Female</v>
      </c>
      <c r="W161" t="str">
        <f>VLOOKUP($A161,'Demographic Data'!$B:$U,14,0)</f>
        <v>White</v>
      </c>
      <c r="X161" t="str">
        <f>VLOOKUP($A161,'Demographic Data'!$B:$U,15,0)</f>
        <v>United Kingdom</v>
      </c>
      <c r="Y161" s="5" t="str">
        <f>VLOOKUP($A161,'Demographic Data'!$B:$U,16,0)</f>
        <v>United Kingdom</v>
      </c>
      <c r="Z161" t="str">
        <f>VLOOKUP($A161,'Demographic Data'!$B:$U,17,0)</f>
        <v>United Kingdom</v>
      </c>
    </row>
    <row r="162" spans="1:26" x14ac:dyDescent="0.2">
      <c r="A162" s="12" t="str">
        <f>'Raw Data - STAIS PANAS Modif.'!C1692</f>
        <v>601c277aabe00c6bc759bf69</v>
      </c>
      <c r="B162" s="5" t="str">
        <f>'Raw Data - STAIS PANAS Modif.'!D1692</f>
        <v>TG</v>
      </c>
      <c r="C162" s="5" t="str">
        <f>IF('Raw Data - STAIS PANAS Modif.'!F1602=12,"Low start",IF('Raw Data - STAIS PANAS Modif.'!F1602=33,"Low end","Low middle"))</f>
        <v>Low end</v>
      </c>
      <c r="D162" s="5">
        <f>'Raw Data - STAIS PANAS Modif.'!E1692</f>
        <v>6</v>
      </c>
      <c r="E162" s="5">
        <f>AVERAGE('Raw Data - STAIS PANAS Modif.'!F1692:F1701)</f>
        <v>24</v>
      </c>
      <c r="F162" s="6">
        <f>AVERAGE('Raw Data - STAIS PANAS Modif.'!G1692:G1701)</f>
        <v>36</v>
      </c>
      <c r="G162" s="6">
        <f>IFERROR(AVERAGE('Raw Data - STAIS PANAS Modif.'!H1692:H1701), "")</f>
        <v>13.6</v>
      </c>
      <c r="H162" s="6">
        <f>IFERROR(AVERAGE('Raw Data - STAIS PANAS Modif.'!I1692:I1701), "")</f>
        <v>22.4</v>
      </c>
      <c r="I162" s="6">
        <f t="shared" si="20"/>
        <v>8</v>
      </c>
      <c r="J162" s="5" t="str">
        <f>'Raw Data - STAIS PANAS Modif.'!J1692</f>
        <v>0.45</v>
      </c>
      <c r="K162" s="6">
        <f>'Raw Data - STAIS PANAS Modif.'!N1695+'Raw Data - STAIS PANAS Modif.'!P1695+'Raw Data - STAIS PANAS Modif.'!R1695+'Raw Data - STAIS PANAS Modif.'!V1695+'Raw Data - STAIS PANAS Modif.'!W1695+'Raw Data - STAIS PANAS Modif.'!Y1695+'Raw Data - STAIS PANAS Modif.'!AA1695+'Raw Data - STAIS PANAS Modif.'!AC1695+'Raw Data - STAIS PANAS Modif.'!AD1695+'Raw Data - STAIS PANAS Modif.'!AF1695-'Raw Data - STAIS PANAS Modif.'!O1695-'Raw Data - STAIS PANAS Modif.'!Q1695-'Raw Data - STAIS PANAS Modif.'!S1695-'Raw Data - STAIS PANAS Modif.'!T1695-'Raw Data - STAIS PANAS Modif.'!U1695-'Raw Data - STAIS PANAS Modif.'!X1695-'Raw Data - STAIS PANAS Modif.'!Z1695-'Raw Data - STAIS PANAS Modif.'!AB1695-'Raw Data - STAIS PANAS Modif.'!AE1695-'Raw Data - STAIS PANAS Modif.'!AG1695</f>
        <v>1</v>
      </c>
      <c r="L162" s="6">
        <f>'Raw Data - STAIS PANAS Modif.'!N1696+'Raw Data - STAIS PANAS Modif.'!P1696+'Raw Data - STAIS PANAS Modif.'!R1696+'Raw Data - STAIS PANAS Modif.'!V1696+'Raw Data - STAIS PANAS Modif.'!W1696+'Raw Data - STAIS PANAS Modif.'!Y1696+'Raw Data - STAIS PANAS Modif.'!AA1696+'Raw Data - STAIS PANAS Modif.'!AC1696+'Raw Data - STAIS PANAS Modif.'!AD1696+'Raw Data - STAIS PANAS Modif.'!AF1696-'Raw Data - STAIS PANAS Modif.'!O1696-'Raw Data - STAIS PANAS Modif.'!Q1696-'Raw Data - STAIS PANAS Modif.'!S1696-'Raw Data - STAIS PANAS Modif.'!T1696-'Raw Data - STAIS PANAS Modif.'!U1696-'Raw Data - STAIS PANAS Modif.'!X1696-'Raw Data - STAIS PANAS Modif.'!Z1696-'Raw Data - STAIS PANAS Modif.'!AB1696-'Raw Data - STAIS PANAS Modif.'!AE1696-'Raw Data - STAIS PANAS Modif.'!AG1696</f>
        <v>12</v>
      </c>
      <c r="M162" s="6">
        <f>SUM('Raw Data - STAIS PANAS Modif.'!AH1693:AQ1693)</f>
        <v>28</v>
      </c>
      <c r="N162" s="6">
        <f>SUM('Raw Data - STAIS PANAS Modif.'!AH1694:AQ1694)</f>
        <v>27</v>
      </c>
      <c r="O162" s="6">
        <f>AVERAGE('Raw Data - STAIS PANAS Modif.'!AR1692:BA1692)</f>
        <v>2.8</v>
      </c>
      <c r="P162" s="6">
        <f t="shared" si="21"/>
        <v>11</v>
      </c>
      <c r="Q162" s="6">
        <f t="shared" si="22"/>
        <v>-1</v>
      </c>
      <c r="R162" s="6">
        <f t="shared" si="25"/>
        <v>2</v>
      </c>
      <c r="S162" s="6">
        <f t="shared" si="26"/>
        <v>8</v>
      </c>
      <c r="T162" t="str">
        <f>VLOOKUP($A162,'Demographic Data'!$B:$U,11,0)</f>
        <v>English</v>
      </c>
      <c r="U162">
        <f>VLOOKUP($A162,'Demographic Data'!$B:$U,12,0)</f>
        <v>29</v>
      </c>
      <c r="V162" t="str">
        <f>VLOOKUP($A162,'Demographic Data'!$B:$U,13,0)</f>
        <v>Male</v>
      </c>
      <c r="W162" t="str">
        <f>VLOOKUP($A162,'Demographic Data'!$B:$U,14,0)</f>
        <v>White</v>
      </c>
      <c r="X162" t="str">
        <f>VLOOKUP($A162,'Demographic Data'!$B:$U,15,0)</f>
        <v>United Kingdom</v>
      </c>
      <c r="Y162" s="5" t="str">
        <f>VLOOKUP($A162,'Demographic Data'!$B:$U,16,0)</f>
        <v>United Kingdom</v>
      </c>
      <c r="Z162" t="str">
        <f>VLOOKUP($A162,'Demographic Data'!$B:$U,17,0)</f>
        <v>United Kingdom</v>
      </c>
    </row>
    <row r="163" spans="1:26" x14ac:dyDescent="0.2">
      <c r="A163" s="12" t="str">
        <f>'Raw Data - STAIS PANAS Modif.'!C1702</f>
        <v>60e0613b1f66b6b6868ebe22</v>
      </c>
      <c r="B163" s="5" t="str">
        <f>'Raw Data - STAIS PANAS Modif.'!D1702</f>
        <v>TG</v>
      </c>
      <c r="C163" s="5" t="str">
        <f>IF('Raw Data - STAIS PANAS Modif.'!F1612=12,"Low start",IF('Raw Data - STAIS PANAS Modif.'!F1612=33,"Low end","Low middle"))</f>
        <v>Low middle</v>
      </c>
      <c r="D163" s="5">
        <f>'Raw Data - STAIS PANAS Modif.'!E1702</f>
        <v>6</v>
      </c>
      <c r="E163" s="5">
        <f>AVERAGE('Raw Data - STAIS PANAS Modif.'!F1702:F1711)</f>
        <v>24</v>
      </c>
      <c r="F163" s="6">
        <f>AVERAGE('Raw Data - STAIS PANAS Modif.'!G1702:G1711)</f>
        <v>36</v>
      </c>
      <c r="G163" s="6">
        <f>IFERROR(AVERAGE('Raw Data - STAIS PANAS Modif.'!H1702:H1711), "")</f>
        <v>15.5</v>
      </c>
      <c r="H163" s="6">
        <f>IFERROR(AVERAGE('Raw Data - STAIS PANAS Modif.'!I1702:I1711), "")</f>
        <v>20.5</v>
      </c>
      <c r="I163" s="6">
        <f t="shared" si="20"/>
        <v>8</v>
      </c>
      <c r="J163" s="5" t="str">
        <f>'Raw Data - STAIS PANAS Modif.'!J1702</f>
        <v>0.41</v>
      </c>
      <c r="K163" s="6">
        <f>'Raw Data - STAIS PANAS Modif.'!N1705+'Raw Data - STAIS PANAS Modif.'!P1705+'Raw Data - STAIS PANAS Modif.'!R1705+'Raw Data - STAIS PANAS Modif.'!V1705+'Raw Data - STAIS PANAS Modif.'!W1705+'Raw Data - STAIS PANAS Modif.'!Y1705+'Raw Data - STAIS PANAS Modif.'!AA1705+'Raw Data - STAIS PANAS Modif.'!AC1705+'Raw Data - STAIS PANAS Modif.'!AD1705+'Raw Data - STAIS PANAS Modif.'!AF1705-'Raw Data - STAIS PANAS Modif.'!O1705-'Raw Data - STAIS PANAS Modif.'!Q1705-'Raw Data - STAIS PANAS Modif.'!S1705-'Raw Data - STAIS PANAS Modif.'!T1705-'Raw Data - STAIS PANAS Modif.'!U1705-'Raw Data - STAIS PANAS Modif.'!X1705-'Raw Data - STAIS PANAS Modif.'!Z1705-'Raw Data - STAIS PANAS Modif.'!AB1705-'Raw Data - STAIS PANAS Modif.'!AE1705-'Raw Data - STAIS PANAS Modif.'!AG1705</f>
        <v>1</v>
      </c>
      <c r="L163" s="6">
        <f>'Raw Data - STAIS PANAS Modif.'!N1706+'Raw Data - STAIS PANAS Modif.'!P1706+'Raw Data - STAIS PANAS Modif.'!R1706+'Raw Data - STAIS PANAS Modif.'!V1706+'Raw Data - STAIS PANAS Modif.'!W1706+'Raw Data - STAIS PANAS Modif.'!Y1706+'Raw Data - STAIS PANAS Modif.'!AA1706+'Raw Data - STAIS PANAS Modif.'!AC1706+'Raw Data - STAIS PANAS Modif.'!AD1706+'Raw Data - STAIS PANAS Modif.'!AF1706-'Raw Data - STAIS PANAS Modif.'!O1706-'Raw Data - STAIS PANAS Modif.'!Q1706-'Raw Data - STAIS PANAS Modif.'!S1706-'Raw Data - STAIS PANAS Modif.'!T1706-'Raw Data - STAIS PANAS Modif.'!U1706-'Raw Data - STAIS PANAS Modif.'!X1706-'Raw Data - STAIS PANAS Modif.'!Z1706-'Raw Data - STAIS PANAS Modif.'!AB1706-'Raw Data - STAIS PANAS Modif.'!AE1706-'Raw Data - STAIS PANAS Modif.'!AG1706</f>
        <v>4</v>
      </c>
      <c r="M163" s="6">
        <f>SUM('Raw Data - STAIS PANAS Modif.'!AH1703:AQ1703)</f>
        <v>20</v>
      </c>
      <c r="N163" s="6">
        <f>SUM('Raw Data - STAIS PANAS Modif.'!AH1704:AQ1704)</f>
        <v>20</v>
      </c>
      <c r="O163" s="6">
        <f>AVERAGE('Raw Data - STAIS PANAS Modif.'!AR1702:BA1702)</f>
        <v>2.2999999999999998</v>
      </c>
      <c r="P163" s="6">
        <f t="shared" si="21"/>
        <v>3</v>
      </c>
      <c r="Q163" s="6">
        <f t="shared" si="22"/>
        <v>0</v>
      </c>
      <c r="R163" s="6">
        <f t="shared" si="25"/>
        <v>2</v>
      </c>
      <c r="S163" s="6">
        <f t="shared" si="26"/>
        <v>8</v>
      </c>
      <c r="T163" t="str">
        <f>VLOOKUP($A163,'Demographic Data'!$B:$U,11,0)</f>
        <v>English</v>
      </c>
      <c r="U163">
        <f>VLOOKUP($A163,'Demographic Data'!$B:$U,12,0)</f>
        <v>23</v>
      </c>
      <c r="V163" t="str">
        <f>VLOOKUP($A163,'Demographic Data'!$B:$U,13,0)</f>
        <v>Female</v>
      </c>
      <c r="W163" t="str">
        <f>VLOOKUP($A163,'Demographic Data'!$B:$U,14,0)</f>
        <v>White</v>
      </c>
      <c r="X163" t="str">
        <f>VLOOKUP($A163,'Demographic Data'!$B:$U,15,0)</f>
        <v>United Kingdom</v>
      </c>
      <c r="Y163" s="5" t="str">
        <f>VLOOKUP($A163,'Demographic Data'!$B:$U,16,0)</f>
        <v>United Kingdom</v>
      </c>
      <c r="Z163" t="str">
        <f>VLOOKUP($A163,'Demographic Data'!$B:$U,17,0)</f>
        <v>United Kingdom</v>
      </c>
    </row>
    <row r="164" spans="1:26" x14ac:dyDescent="0.2">
      <c r="A164" s="12" t="str">
        <f>'Raw Data - STAIS PANAS Modif.'!C1712</f>
        <v>627a76b96bea55210aecbba9</v>
      </c>
      <c r="B164" s="5" t="str">
        <f>'Raw Data - STAIS PANAS Modif.'!D1712</f>
        <v>TG</v>
      </c>
      <c r="C164" s="5" t="str">
        <f>IF('Raw Data - STAIS PANAS Modif.'!F1622=12,"Low start",IF('Raw Data - STAIS PANAS Modif.'!F1622=33,"Low end","Low middle"))</f>
        <v>Low middle</v>
      </c>
      <c r="D164" s="5">
        <f>'Raw Data - STAIS PANAS Modif.'!E1712</f>
        <v>3</v>
      </c>
      <c r="E164" s="5">
        <f>AVERAGE('Raw Data - STAIS PANAS Modif.'!F1712:F1721)</f>
        <v>24</v>
      </c>
      <c r="F164" s="6">
        <f>AVERAGE('Raw Data - STAIS PANAS Modif.'!G1712:G1721)</f>
        <v>36</v>
      </c>
      <c r="G164" s="6">
        <f>IFERROR(AVERAGE('Raw Data - STAIS PANAS Modif.'!H1712:H1721), "")</f>
        <v>12.3</v>
      </c>
      <c r="H164" s="6">
        <f>IFERROR(AVERAGE('Raw Data - STAIS PANAS Modif.'!I1712:I1721), "")</f>
        <v>23.7</v>
      </c>
      <c r="I164" s="6">
        <f t="shared" si="20"/>
        <v>8</v>
      </c>
      <c r="J164" s="5" t="str">
        <f>'Raw Data - STAIS PANAS Modif.'!J1712</f>
        <v>0.47</v>
      </c>
      <c r="K164" s="6">
        <f>'Raw Data - STAIS PANAS Modif.'!N1715+'Raw Data - STAIS PANAS Modif.'!P1715+'Raw Data - STAIS PANAS Modif.'!R1715+'Raw Data - STAIS PANAS Modif.'!V1715+'Raw Data - STAIS PANAS Modif.'!W1715+'Raw Data - STAIS PANAS Modif.'!Y1715+'Raw Data - STAIS PANAS Modif.'!AA1715+'Raw Data - STAIS PANAS Modif.'!AC1715+'Raw Data - STAIS PANAS Modif.'!AD1715+'Raw Data - STAIS PANAS Modif.'!AF1715-'Raw Data - STAIS PANAS Modif.'!O1715-'Raw Data - STAIS PANAS Modif.'!Q1715-'Raw Data - STAIS PANAS Modif.'!S1715-'Raw Data - STAIS PANAS Modif.'!T1715-'Raw Data - STAIS PANAS Modif.'!U1715-'Raw Data - STAIS PANAS Modif.'!X1715-'Raw Data - STAIS PANAS Modif.'!Z1715-'Raw Data - STAIS PANAS Modif.'!AB1715-'Raw Data - STAIS PANAS Modif.'!AE1715-'Raw Data - STAIS PANAS Modif.'!AG1715</f>
        <v>-5</v>
      </c>
      <c r="L164" s="6">
        <f>'Raw Data - STAIS PANAS Modif.'!N1716+'Raw Data - STAIS PANAS Modif.'!P1716+'Raw Data - STAIS PANAS Modif.'!R1716+'Raw Data - STAIS PANAS Modif.'!V1716+'Raw Data - STAIS PANAS Modif.'!W1716+'Raw Data - STAIS PANAS Modif.'!Y1716+'Raw Data - STAIS PANAS Modif.'!AA1716+'Raw Data - STAIS PANAS Modif.'!AC1716+'Raw Data - STAIS PANAS Modif.'!AD1716+'Raw Data - STAIS PANAS Modif.'!AF1716-'Raw Data - STAIS PANAS Modif.'!O1716-'Raw Data - STAIS PANAS Modif.'!Q1716-'Raw Data - STAIS PANAS Modif.'!S1716-'Raw Data - STAIS PANAS Modif.'!T1716-'Raw Data - STAIS PANAS Modif.'!U1716-'Raw Data - STAIS PANAS Modif.'!X1716-'Raw Data - STAIS PANAS Modif.'!Z1716-'Raw Data - STAIS PANAS Modif.'!AB1716-'Raw Data - STAIS PANAS Modif.'!AE1716-'Raw Data - STAIS PANAS Modif.'!AG1716</f>
        <v>0</v>
      </c>
      <c r="M164" s="6">
        <f>SUM('Raw Data - STAIS PANAS Modif.'!AH1713:AQ1713)</f>
        <v>27</v>
      </c>
      <c r="N164" s="6">
        <f>SUM('Raw Data - STAIS PANAS Modif.'!AH1714:AQ1714)</f>
        <v>26</v>
      </c>
      <c r="O164" s="6">
        <f>AVERAGE('Raw Data - STAIS PANAS Modif.'!AR1712:BA1712)</f>
        <v>2.4</v>
      </c>
      <c r="P164" s="6">
        <f t="shared" si="21"/>
        <v>5</v>
      </c>
      <c r="Q164" s="6">
        <f t="shared" si="22"/>
        <v>-1</v>
      </c>
      <c r="R164" s="6">
        <f t="shared" si="25"/>
        <v>5</v>
      </c>
      <c r="S164" s="6">
        <f t="shared" si="26"/>
        <v>8</v>
      </c>
      <c r="T164" t="str">
        <f>VLOOKUP($A164,'Demographic Data'!$B:$U,11,0)</f>
        <v>English</v>
      </c>
      <c r="U164">
        <f>VLOOKUP($A164,'Demographic Data'!$B:$U,12,0)</f>
        <v>34</v>
      </c>
      <c r="V164" t="str">
        <f>VLOOKUP($A164,'Demographic Data'!$B:$U,13,0)</f>
        <v>Female</v>
      </c>
      <c r="W164" t="str">
        <f>VLOOKUP($A164,'Demographic Data'!$B:$U,14,0)</f>
        <v>White</v>
      </c>
      <c r="X164" t="str">
        <f>VLOOKUP($A164,'Demographic Data'!$B:$U,15,0)</f>
        <v>United Kingdom</v>
      </c>
      <c r="Y164" s="5" t="str">
        <f>VLOOKUP($A164,'Demographic Data'!$B:$U,16,0)</f>
        <v>United Kingdom</v>
      </c>
      <c r="Z164" t="str">
        <f>VLOOKUP($A164,'Demographic Data'!$B:$U,17,0)</f>
        <v>United Kingdom</v>
      </c>
    </row>
    <row r="165" spans="1:26" x14ac:dyDescent="0.2">
      <c r="A165" s="12" t="str">
        <f>'Raw Data - STAIS PANAS Modif.'!C1722</f>
        <v>628b938b2a14e5c3e9ede879</v>
      </c>
      <c r="B165" s="5" t="str">
        <f>'Raw Data - STAIS PANAS Modif.'!D1722</f>
        <v>DG</v>
      </c>
      <c r="C165" s="5" t="str">
        <f>IF('Raw Data - STAIS PANAS Modif.'!F1632=12,"Low start",IF('Raw Data - STAIS PANAS Modif.'!F1632=33,"Low end","Low middle"))</f>
        <v>Low start</v>
      </c>
      <c r="D165" s="5">
        <f>'Raw Data - STAIS PANAS Modif.'!E1722</f>
        <v>2</v>
      </c>
      <c r="E165" s="5">
        <f>AVERAGE('Raw Data - STAIS PANAS Modif.'!F1722:F1731)</f>
        <v>24</v>
      </c>
      <c r="F165" s="6">
        <f>AVERAGE('Raw Data - STAIS PANAS Modif.'!G1722:G1731)</f>
        <v>36</v>
      </c>
      <c r="G165" s="6" t="str">
        <f>IFERROR(AVERAGE('Raw Data - STAIS PANAS Modif.'!H1722:H1731), "")</f>
        <v/>
      </c>
      <c r="H165" s="6">
        <f>IFERROR(AVERAGE('Raw Data - STAIS PANAS Modif.'!I1722:I1731), "")</f>
        <v>36</v>
      </c>
      <c r="I165" s="6">
        <f t="shared" si="20"/>
        <v>8</v>
      </c>
      <c r="J165" s="5" t="str">
        <f>'Raw Data - STAIS PANAS Modif.'!J1722</f>
        <v>0.72</v>
      </c>
      <c r="K165" s="6">
        <f>'Raw Data - STAIS PANAS Modif.'!N1725+'Raw Data - STAIS PANAS Modif.'!P1725+'Raw Data - STAIS PANAS Modif.'!R1725+'Raw Data - STAIS PANAS Modif.'!V1725+'Raw Data - STAIS PANAS Modif.'!W1725+'Raw Data - STAIS PANAS Modif.'!Y1725+'Raw Data - STAIS PANAS Modif.'!AA1725+'Raw Data - STAIS PANAS Modif.'!AC1725+'Raw Data - STAIS PANAS Modif.'!AD1725+'Raw Data - STAIS PANAS Modif.'!AF1725-'Raw Data - STAIS PANAS Modif.'!O1725-'Raw Data - STAIS PANAS Modif.'!Q1725-'Raw Data - STAIS PANAS Modif.'!S1725-'Raw Data - STAIS PANAS Modif.'!T1725-'Raw Data - STAIS PANAS Modif.'!U1725-'Raw Data - STAIS PANAS Modif.'!X1725-'Raw Data - STAIS PANAS Modif.'!Z1725-'Raw Data - STAIS PANAS Modif.'!AB1725-'Raw Data - STAIS PANAS Modif.'!AE1725-'Raw Data - STAIS PANAS Modif.'!AG1725</f>
        <v>24</v>
      </c>
      <c r="L165" s="6">
        <f>'Raw Data - STAIS PANAS Modif.'!N1726+'Raw Data - STAIS PANAS Modif.'!P1726+'Raw Data - STAIS PANAS Modif.'!R1726+'Raw Data - STAIS PANAS Modif.'!V1726+'Raw Data - STAIS PANAS Modif.'!W1726+'Raw Data - STAIS PANAS Modif.'!Y1726+'Raw Data - STAIS PANAS Modif.'!AA1726+'Raw Data - STAIS PANAS Modif.'!AC1726+'Raw Data - STAIS PANAS Modif.'!AD1726+'Raw Data - STAIS PANAS Modif.'!AF1726-'Raw Data - STAIS PANAS Modif.'!O1726-'Raw Data - STAIS PANAS Modif.'!Q1726-'Raw Data - STAIS PANAS Modif.'!S1726-'Raw Data - STAIS PANAS Modif.'!T1726-'Raw Data - STAIS PANAS Modif.'!U1726-'Raw Data - STAIS PANAS Modif.'!X1726-'Raw Data - STAIS PANAS Modif.'!Z1726-'Raw Data - STAIS PANAS Modif.'!AB1726-'Raw Data - STAIS PANAS Modif.'!AE1726-'Raw Data - STAIS PANAS Modif.'!AG1726</f>
        <v>21</v>
      </c>
      <c r="M165" s="6">
        <f>SUM('Raw Data - STAIS PANAS Modif.'!AH1723:AQ1723)</f>
        <v>15</v>
      </c>
      <c r="N165" s="6">
        <f>SUM('Raw Data - STAIS PANAS Modif.'!AH1724:AQ1724)</f>
        <v>14</v>
      </c>
      <c r="O165" s="6">
        <f>AVERAGE('Raw Data - STAIS PANAS Modif.'!AR1722:BA1722)</f>
        <v>2.8</v>
      </c>
      <c r="P165" s="6">
        <f t="shared" si="21"/>
        <v>-3</v>
      </c>
      <c r="Q165" s="6">
        <f t="shared" si="22"/>
        <v>-1</v>
      </c>
      <c r="R165" s="6">
        <f t="shared" si="25"/>
        <v>6</v>
      </c>
      <c r="S165" s="6">
        <f t="shared" si="26"/>
        <v>8</v>
      </c>
      <c r="T165" t="str">
        <f>VLOOKUP($A165,'Demographic Data'!$B:$U,11,0)</f>
        <v>English</v>
      </c>
      <c r="U165">
        <f>VLOOKUP($A165,'Demographic Data'!$B:$U,12,0)</f>
        <v>28</v>
      </c>
      <c r="V165" t="str">
        <f>VLOOKUP($A165,'Demographic Data'!$B:$U,13,0)</f>
        <v>Female</v>
      </c>
      <c r="W165" t="str">
        <f>VLOOKUP($A165,'Demographic Data'!$B:$U,14,0)</f>
        <v>White</v>
      </c>
      <c r="X165" t="str">
        <f>VLOOKUP($A165,'Demographic Data'!$B:$U,15,0)</f>
        <v>United Kingdom</v>
      </c>
      <c r="Y165" s="5" t="str">
        <f>VLOOKUP($A165,'Demographic Data'!$B:$U,16,0)</f>
        <v>United Kingdom</v>
      </c>
      <c r="Z165" t="str">
        <f>VLOOKUP($A165,'Demographic Data'!$B:$U,17,0)</f>
        <v>United Kingdom</v>
      </c>
    </row>
    <row r="166" spans="1:26" x14ac:dyDescent="0.2">
      <c r="A166" s="12" t="str">
        <f>'Raw Data - STAIS PANAS Modif.'!C1732</f>
        <v>62aa33eec600b41d4dc4b4e8</v>
      </c>
      <c r="B166" s="5" t="str">
        <f>'Raw Data - STAIS PANAS Modif.'!D1732</f>
        <v>DG</v>
      </c>
      <c r="C166" s="5" t="str">
        <f>IF('Raw Data - STAIS PANAS Modif.'!F1642=12,"Low start",IF('Raw Data - STAIS PANAS Modif.'!F1642=33,"Low end","Low middle"))</f>
        <v>Low start</v>
      </c>
      <c r="D166" s="5">
        <f>'Raw Data - STAIS PANAS Modif.'!E1732</f>
        <v>12</v>
      </c>
      <c r="E166" s="5">
        <f>AVERAGE('Raw Data - STAIS PANAS Modif.'!F1732:F1741)</f>
        <v>24</v>
      </c>
      <c r="F166" s="6">
        <f>AVERAGE('Raw Data - STAIS PANAS Modif.'!G1732:G1741)</f>
        <v>36</v>
      </c>
      <c r="G166" s="6" t="str">
        <f>IFERROR(AVERAGE('Raw Data - STAIS PANAS Modif.'!H1732:H1741), "")</f>
        <v/>
      </c>
      <c r="H166" s="6">
        <f>IFERROR(AVERAGE('Raw Data - STAIS PANAS Modif.'!I1732:I1741), "")</f>
        <v>36</v>
      </c>
      <c r="I166" s="6">
        <f t="shared" si="20"/>
        <v>8</v>
      </c>
      <c r="J166" s="5" t="str">
        <f>'Raw Data - STAIS PANAS Modif.'!J1732</f>
        <v>0.72</v>
      </c>
      <c r="K166" s="6">
        <f>'Raw Data - STAIS PANAS Modif.'!N1735+'Raw Data - STAIS PANAS Modif.'!P1735+'Raw Data - STAIS PANAS Modif.'!R1735+'Raw Data - STAIS PANAS Modif.'!V1735+'Raw Data - STAIS PANAS Modif.'!W1735+'Raw Data - STAIS PANAS Modif.'!Y1735+'Raw Data - STAIS PANAS Modif.'!AA1735+'Raw Data - STAIS PANAS Modif.'!AC1735+'Raw Data - STAIS PANAS Modif.'!AD1735+'Raw Data - STAIS PANAS Modif.'!AF1735-'Raw Data - STAIS PANAS Modif.'!O1735-'Raw Data - STAIS PANAS Modif.'!Q1735-'Raw Data - STAIS PANAS Modif.'!S1735-'Raw Data - STAIS PANAS Modif.'!T1735-'Raw Data - STAIS PANAS Modif.'!U1735-'Raw Data - STAIS PANAS Modif.'!X1735-'Raw Data - STAIS PANAS Modif.'!Z1735-'Raw Data - STAIS PANAS Modif.'!AB1735-'Raw Data - STAIS PANAS Modif.'!AE1735-'Raw Data - STAIS PANAS Modif.'!AG1735</f>
        <v>19</v>
      </c>
      <c r="L166" s="6">
        <f>'Raw Data - STAIS PANAS Modif.'!N1736+'Raw Data - STAIS PANAS Modif.'!P1736+'Raw Data - STAIS PANAS Modif.'!R1736+'Raw Data - STAIS PANAS Modif.'!V1736+'Raw Data - STAIS PANAS Modif.'!W1736+'Raw Data - STAIS PANAS Modif.'!Y1736+'Raw Data - STAIS PANAS Modif.'!AA1736+'Raw Data - STAIS PANAS Modif.'!AC1736+'Raw Data - STAIS PANAS Modif.'!AD1736+'Raw Data - STAIS PANAS Modif.'!AF1736-'Raw Data - STAIS PANAS Modif.'!O1736-'Raw Data - STAIS PANAS Modif.'!Q1736-'Raw Data - STAIS PANAS Modif.'!S1736-'Raw Data - STAIS PANAS Modif.'!T1736-'Raw Data - STAIS PANAS Modif.'!U1736-'Raw Data - STAIS PANAS Modif.'!X1736-'Raw Data - STAIS PANAS Modif.'!Z1736-'Raw Data - STAIS PANAS Modif.'!AB1736-'Raw Data - STAIS PANAS Modif.'!AE1736-'Raw Data - STAIS PANAS Modif.'!AG1736</f>
        <v>19</v>
      </c>
      <c r="M166" s="6">
        <f>SUM('Raw Data - STAIS PANAS Modif.'!AH1733:AQ1733)</f>
        <v>11</v>
      </c>
      <c r="N166" s="6">
        <f>SUM('Raw Data - STAIS PANAS Modif.'!AH1734:AQ1734)</f>
        <v>12</v>
      </c>
      <c r="O166" s="6">
        <f>AVERAGE('Raw Data - STAIS PANAS Modif.'!AR1732:BA1732)</f>
        <v>2.6</v>
      </c>
      <c r="P166" s="6">
        <f t="shared" si="21"/>
        <v>0</v>
      </c>
      <c r="Q166" s="6">
        <f t="shared" si="22"/>
        <v>1</v>
      </c>
      <c r="R166" s="6">
        <f t="shared" si="25"/>
        <v>-4</v>
      </c>
      <c r="S166" s="6">
        <f t="shared" si="26"/>
        <v>8</v>
      </c>
      <c r="T166" t="str">
        <f>VLOOKUP($A166,'Demographic Data'!$B:$U,11,0)</f>
        <v>English</v>
      </c>
      <c r="U166">
        <f>VLOOKUP($A166,'Demographic Data'!$B:$U,12,0)</f>
        <v>28</v>
      </c>
      <c r="V166" t="str">
        <f>VLOOKUP($A166,'Demographic Data'!$B:$U,13,0)</f>
        <v>Male</v>
      </c>
      <c r="W166" t="str">
        <f>VLOOKUP($A166,'Demographic Data'!$B:$U,14,0)</f>
        <v>White</v>
      </c>
      <c r="X166" t="str">
        <f>VLOOKUP($A166,'Demographic Data'!$B:$U,15,0)</f>
        <v>United Kingdom</v>
      </c>
      <c r="Y166" s="5" t="str">
        <f>VLOOKUP($A166,'Demographic Data'!$B:$U,16,0)</f>
        <v>United Kingdom</v>
      </c>
      <c r="Z166" t="str">
        <f>VLOOKUP($A166,'Demographic Data'!$B:$U,17,0)</f>
        <v>United Kingdom</v>
      </c>
    </row>
    <row r="167" spans="1:26" x14ac:dyDescent="0.2">
      <c r="A167" s="12" t="str">
        <f>'Raw Data - STAIS PANAS Modif.'!C1742</f>
        <v>62aa591a476ebabe28612a92</v>
      </c>
      <c r="B167" s="5" t="str">
        <f>'Raw Data - STAIS PANAS Modif.'!D1742</f>
        <v>DG</v>
      </c>
      <c r="C167" s="5" t="str">
        <f>IF('Raw Data - STAIS PANAS Modif.'!F1652=12,"Low start",IF('Raw Data - STAIS PANAS Modif.'!F1652=33,"Low end","Low middle"))</f>
        <v>Low end</v>
      </c>
      <c r="D167" s="5">
        <f>'Raw Data - STAIS PANAS Modif.'!E1742</f>
        <v>6</v>
      </c>
      <c r="E167" s="5">
        <f>AVERAGE('Raw Data - STAIS PANAS Modif.'!F1742:F1751)</f>
        <v>24</v>
      </c>
      <c r="F167" s="6">
        <f>AVERAGE('Raw Data - STAIS PANAS Modif.'!G1742:G1751)</f>
        <v>36</v>
      </c>
      <c r="G167" s="6" t="str">
        <f>IFERROR(AVERAGE('Raw Data - STAIS PANAS Modif.'!H1742:H1751), "")</f>
        <v/>
      </c>
      <c r="H167" s="6">
        <f>IFERROR(AVERAGE('Raw Data - STAIS PANAS Modif.'!I1742:I1751), "")</f>
        <v>36</v>
      </c>
      <c r="I167" s="6">
        <f t="shared" si="20"/>
        <v>8</v>
      </c>
      <c r="J167" s="5" t="str">
        <f>'Raw Data - STAIS PANAS Modif.'!J1742</f>
        <v>0.72</v>
      </c>
      <c r="K167" s="6">
        <f>'Raw Data - STAIS PANAS Modif.'!N1745+'Raw Data - STAIS PANAS Modif.'!P1745+'Raw Data - STAIS PANAS Modif.'!R1745+'Raw Data - STAIS PANAS Modif.'!V1745+'Raw Data - STAIS PANAS Modif.'!W1745+'Raw Data - STAIS PANAS Modif.'!Y1745+'Raw Data - STAIS PANAS Modif.'!AA1745+'Raw Data - STAIS PANAS Modif.'!AC1745+'Raw Data - STAIS PANAS Modif.'!AD1745+'Raw Data - STAIS PANAS Modif.'!AF1745-'Raw Data - STAIS PANAS Modif.'!O1745-'Raw Data - STAIS PANAS Modif.'!Q1745-'Raw Data - STAIS PANAS Modif.'!S1745-'Raw Data - STAIS PANAS Modif.'!T1745-'Raw Data - STAIS PANAS Modif.'!U1745-'Raw Data - STAIS PANAS Modif.'!X1745-'Raw Data - STAIS PANAS Modif.'!Z1745-'Raw Data - STAIS PANAS Modif.'!AB1745-'Raw Data - STAIS PANAS Modif.'!AE1745-'Raw Data - STAIS PANAS Modif.'!AG1745</f>
        <v>24</v>
      </c>
      <c r="L167" s="6">
        <f>'Raw Data - STAIS PANAS Modif.'!N1746+'Raw Data - STAIS PANAS Modif.'!P1746+'Raw Data - STAIS PANAS Modif.'!R1746+'Raw Data - STAIS PANAS Modif.'!V1746+'Raw Data - STAIS PANAS Modif.'!W1746+'Raw Data - STAIS PANAS Modif.'!Y1746+'Raw Data - STAIS PANAS Modif.'!AA1746+'Raw Data - STAIS PANAS Modif.'!AC1746+'Raw Data - STAIS PANAS Modif.'!AD1746+'Raw Data - STAIS PANAS Modif.'!AF1746-'Raw Data - STAIS PANAS Modif.'!O1746-'Raw Data - STAIS PANAS Modif.'!Q1746-'Raw Data - STAIS PANAS Modif.'!S1746-'Raw Data - STAIS PANAS Modif.'!T1746-'Raw Data - STAIS PANAS Modif.'!U1746-'Raw Data - STAIS PANAS Modif.'!X1746-'Raw Data - STAIS PANAS Modif.'!Z1746-'Raw Data - STAIS PANAS Modif.'!AB1746-'Raw Data - STAIS PANAS Modif.'!AE1746-'Raw Data - STAIS PANAS Modif.'!AG1746</f>
        <v>30</v>
      </c>
      <c r="M167" s="6">
        <f>SUM('Raw Data - STAIS PANAS Modif.'!AH1743:AQ1743)</f>
        <v>10</v>
      </c>
      <c r="N167" s="6">
        <f>SUM('Raw Data - STAIS PANAS Modif.'!AH1744:AQ1744)</f>
        <v>11</v>
      </c>
      <c r="O167" s="6">
        <f>AVERAGE('Raw Data - STAIS PANAS Modif.'!AR1742:BA1742)</f>
        <v>4</v>
      </c>
      <c r="P167" s="6">
        <f t="shared" si="21"/>
        <v>6</v>
      </c>
      <c r="Q167" s="6">
        <f t="shared" si="22"/>
        <v>1</v>
      </c>
      <c r="R167" s="6">
        <f t="shared" si="25"/>
        <v>2</v>
      </c>
      <c r="S167" s="6">
        <f t="shared" si="26"/>
        <v>8</v>
      </c>
      <c r="T167" t="str">
        <f>VLOOKUP($A167,'Demographic Data'!$B:$U,11,0)</f>
        <v>English</v>
      </c>
      <c r="U167">
        <f>VLOOKUP($A167,'Demographic Data'!$B:$U,12,0)</f>
        <v>35</v>
      </c>
      <c r="V167" t="str">
        <f>VLOOKUP($A167,'Demographic Data'!$B:$U,13,0)</f>
        <v>Male</v>
      </c>
      <c r="W167" t="str">
        <f>VLOOKUP($A167,'Demographic Data'!$B:$U,14,0)</f>
        <v>White</v>
      </c>
      <c r="X167" t="str">
        <f>VLOOKUP($A167,'Demographic Data'!$B:$U,15,0)</f>
        <v>United Kingdom</v>
      </c>
      <c r="Y167" s="5" t="str">
        <f>VLOOKUP($A167,'Demographic Data'!$B:$U,16,0)</f>
        <v>United Kingdom</v>
      </c>
      <c r="Z167" t="str">
        <f>VLOOKUP($A167,'Demographic Data'!$B:$U,17,0)</f>
        <v>United Kingdom</v>
      </c>
    </row>
    <row r="168" spans="1:26" x14ac:dyDescent="0.2">
      <c r="A168" s="12" t="str">
        <f>'Raw Data - STAIS PANAS Modif.'!C1752</f>
        <v>62cbf0028db66fbb9a89e1ca</v>
      </c>
      <c r="B168" s="5" t="str">
        <f>'Raw Data - STAIS PANAS Modif.'!D1752</f>
        <v>TG</v>
      </c>
      <c r="C168" s="5" t="str">
        <f>IF('Raw Data - STAIS PANAS Modif.'!F1662=12,"Low start",IF('Raw Data - STAIS PANAS Modif.'!F1662=33,"Low end","Low middle"))</f>
        <v>Low end</v>
      </c>
      <c r="D168" s="5">
        <f>'Raw Data - STAIS PANAS Modif.'!E1752</f>
        <v>3</v>
      </c>
      <c r="E168" s="5">
        <f>AVERAGE('Raw Data - STAIS PANAS Modif.'!F1752:F1761)</f>
        <v>24</v>
      </c>
      <c r="F168" s="6">
        <f>AVERAGE('Raw Data - STAIS PANAS Modif.'!G1752:G1761)</f>
        <v>36</v>
      </c>
      <c r="G168" s="6">
        <f>IFERROR(AVERAGE('Raw Data - STAIS PANAS Modif.'!H1752:H1761), "")</f>
        <v>11.6</v>
      </c>
      <c r="H168" s="6">
        <f>IFERROR(AVERAGE('Raw Data - STAIS PANAS Modif.'!I1752:I1761), "")</f>
        <v>24.4</v>
      </c>
      <c r="I168" s="6">
        <f t="shared" si="20"/>
        <v>8</v>
      </c>
      <c r="J168" s="5" t="str">
        <f>'Raw Data - STAIS PANAS Modif.'!J1752</f>
        <v>0.49</v>
      </c>
      <c r="K168" s="6">
        <f>'Raw Data - STAIS PANAS Modif.'!N1755+'Raw Data - STAIS PANAS Modif.'!P1755+'Raw Data - STAIS PANAS Modif.'!R1755+'Raw Data - STAIS PANAS Modif.'!V1755+'Raw Data - STAIS PANAS Modif.'!W1755+'Raw Data - STAIS PANAS Modif.'!Y1755+'Raw Data - STAIS PANAS Modif.'!AA1755+'Raw Data - STAIS PANAS Modif.'!AC1755+'Raw Data - STAIS PANAS Modif.'!AD1755+'Raw Data - STAIS PANAS Modif.'!AF1755-'Raw Data - STAIS PANAS Modif.'!O1755-'Raw Data - STAIS PANAS Modif.'!Q1755-'Raw Data - STAIS PANAS Modif.'!S1755-'Raw Data - STAIS PANAS Modif.'!T1755-'Raw Data - STAIS PANAS Modif.'!U1755-'Raw Data - STAIS PANAS Modif.'!X1755-'Raw Data - STAIS PANAS Modif.'!Z1755-'Raw Data - STAIS PANAS Modif.'!AB1755-'Raw Data - STAIS PANAS Modif.'!AE1755-'Raw Data - STAIS PANAS Modif.'!AG1755</f>
        <v>20</v>
      </c>
      <c r="L168" s="6">
        <f>'Raw Data - STAIS PANAS Modif.'!N1756+'Raw Data - STAIS PANAS Modif.'!P1756+'Raw Data - STAIS PANAS Modif.'!R1756+'Raw Data - STAIS PANAS Modif.'!V1756+'Raw Data - STAIS PANAS Modif.'!W1756+'Raw Data - STAIS PANAS Modif.'!Y1756+'Raw Data - STAIS PANAS Modif.'!AA1756+'Raw Data - STAIS PANAS Modif.'!AC1756+'Raw Data - STAIS PANAS Modif.'!AD1756+'Raw Data - STAIS PANAS Modif.'!AF1756-'Raw Data - STAIS PANAS Modif.'!O1756-'Raw Data - STAIS PANAS Modif.'!Q1756-'Raw Data - STAIS PANAS Modif.'!S1756-'Raw Data - STAIS PANAS Modif.'!T1756-'Raw Data - STAIS PANAS Modif.'!U1756-'Raw Data - STAIS PANAS Modif.'!X1756-'Raw Data - STAIS PANAS Modif.'!Z1756-'Raw Data - STAIS PANAS Modif.'!AB1756-'Raw Data - STAIS PANAS Modif.'!AE1756-'Raw Data - STAIS PANAS Modif.'!AG1756</f>
        <v>22</v>
      </c>
      <c r="M168" s="6">
        <f>SUM('Raw Data - STAIS PANAS Modif.'!AH1753:AQ1753)</f>
        <v>10</v>
      </c>
      <c r="N168" s="6">
        <f>SUM('Raw Data - STAIS PANAS Modif.'!AH1754:AQ1754)</f>
        <v>12</v>
      </c>
      <c r="O168" s="6">
        <f>AVERAGE('Raw Data - STAIS PANAS Modif.'!AR1752:BA1752)</f>
        <v>2.9</v>
      </c>
      <c r="P168" s="6">
        <f t="shared" si="21"/>
        <v>2</v>
      </c>
      <c r="Q168" s="6">
        <f t="shared" si="22"/>
        <v>2</v>
      </c>
      <c r="R168" s="6">
        <f t="shared" si="25"/>
        <v>5</v>
      </c>
      <c r="S168" s="6">
        <f t="shared" si="26"/>
        <v>8</v>
      </c>
      <c r="T168" t="str">
        <f>VLOOKUP($A168,'Demographic Data'!$B:$U,11,0)</f>
        <v>English</v>
      </c>
      <c r="U168">
        <f>VLOOKUP($A168,'Demographic Data'!$B:$U,12,0)</f>
        <v>30</v>
      </c>
      <c r="V168" t="str">
        <f>VLOOKUP($A168,'Demographic Data'!$B:$U,13,0)</f>
        <v>Male</v>
      </c>
      <c r="W168" t="str">
        <f>VLOOKUP($A168,'Demographic Data'!$B:$U,14,0)</f>
        <v>White</v>
      </c>
      <c r="X168" t="str">
        <f>VLOOKUP($A168,'Demographic Data'!$B:$U,15,0)</f>
        <v>United Kingdom</v>
      </c>
      <c r="Y168" s="5" t="str">
        <f>VLOOKUP($A168,'Demographic Data'!$B:$U,16,0)</f>
        <v>United Kingdom</v>
      </c>
      <c r="Z168" t="str">
        <f>VLOOKUP($A168,'Demographic Data'!$B:$U,17,0)</f>
        <v>United Kingdom</v>
      </c>
    </row>
    <row r="169" spans="1:26" x14ac:dyDescent="0.2">
      <c r="A169" s="12" t="str">
        <f>'Raw Data - STAIS PANAS Modif.'!C1762</f>
        <v>62e25115fb932baf4a93173f</v>
      </c>
      <c r="B169" s="5" t="str">
        <f>'Raw Data - STAIS PANAS Modif.'!D1762</f>
        <v>TG</v>
      </c>
      <c r="C169" s="5" t="str">
        <f>IF('Raw Data - STAIS PANAS Modif.'!F1672=12,"Low start",IF('Raw Data - STAIS PANAS Modif.'!F1672=33,"Low end","Low middle"))</f>
        <v>Low end</v>
      </c>
      <c r="D169" s="5">
        <f>'Raw Data - STAIS PANAS Modif.'!E1762</f>
        <v>4</v>
      </c>
      <c r="E169" s="5">
        <f>AVERAGE('Raw Data - STAIS PANAS Modif.'!F1762:F1771)</f>
        <v>20.100000000000001</v>
      </c>
      <c r="F169" s="6">
        <f>AVERAGE('Raw Data - STAIS PANAS Modif.'!G1762:G1771)</f>
        <v>32.1</v>
      </c>
      <c r="G169" s="6">
        <f>IFERROR(AVERAGE('Raw Data - STAIS PANAS Modif.'!H1762:H1771), "")</f>
        <v>4.3</v>
      </c>
      <c r="H169" s="6">
        <f>IFERROR(AVERAGE('Raw Data - STAIS PANAS Modif.'!I1762:I1771), "")</f>
        <v>27.8</v>
      </c>
      <c r="I169" s="6">
        <f t="shared" si="20"/>
        <v>6.7</v>
      </c>
      <c r="J169" s="5" t="str">
        <f>'Raw Data - STAIS PANAS Modif.'!J1762</f>
        <v>0.56</v>
      </c>
      <c r="K169" s="6">
        <f>'Raw Data - STAIS PANAS Modif.'!N1765+'Raw Data - STAIS PANAS Modif.'!P1765+'Raw Data - STAIS PANAS Modif.'!R1765+'Raw Data - STAIS PANAS Modif.'!V1765+'Raw Data - STAIS PANAS Modif.'!W1765+'Raw Data - STAIS PANAS Modif.'!Y1765+'Raw Data - STAIS PANAS Modif.'!AA1765+'Raw Data - STAIS PANAS Modif.'!AC1765+'Raw Data - STAIS PANAS Modif.'!AD1765+'Raw Data - STAIS PANAS Modif.'!AF1765-'Raw Data - STAIS PANAS Modif.'!O1765-'Raw Data - STAIS PANAS Modif.'!Q1765-'Raw Data - STAIS PANAS Modif.'!S1765-'Raw Data - STAIS PANAS Modif.'!T1765-'Raw Data - STAIS PANAS Modif.'!U1765-'Raw Data - STAIS PANAS Modif.'!X1765-'Raw Data - STAIS PANAS Modif.'!Z1765-'Raw Data - STAIS PANAS Modif.'!AB1765-'Raw Data - STAIS PANAS Modif.'!AE1765-'Raw Data - STAIS PANAS Modif.'!AG1765</f>
        <v>24</v>
      </c>
      <c r="L169" s="6">
        <f>'Raw Data - STAIS PANAS Modif.'!N1766+'Raw Data - STAIS PANAS Modif.'!P1766+'Raw Data - STAIS PANAS Modif.'!R1766+'Raw Data - STAIS PANAS Modif.'!V1766+'Raw Data - STAIS PANAS Modif.'!W1766+'Raw Data - STAIS PANAS Modif.'!Y1766+'Raw Data - STAIS PANAS Modif.'!AA1766+'Raw Data - STAIS PANAS Modif.'!AC1766+'Raw Data - STAIS PANAS Modif.'!AD1766+'Raw Data - STAIS PANAS Modif.'!AF1766-'Raw Data - STAIS PANAS Modif.'!O1766-'Raw Data - STAIS PANAS Modif.'!Q1766-'Raw Data - STAIS PANAS Modif.'!S1766-'Raw Data - STAIS PANAS Modif.'!T1766-'Raw Data - STAIS PANAS Modif.'!U1766-'Raw Data - STAIS PANAS Modif.'!X1766-'Raw Data - STAIS PANAS Modif.'!Z1766-'Raw Data - STAIS PANAS Modif.'!AB1766-'Raw Data - STAIS PANAS Modif.'!AE1766-'Raw Data - STAIS PANAS Modif.'!AG1766</f>
        <v>20</v>
      </c>
      <c r="M169" s="6">
        <f>SUM('Raw Data - STAIS PANAS Modif.'!AH1763:AQ1763)</f>
        <v>10</v>
      </c>
      <c r="N169" s="6">
        <f>SUM('Raw Data - STAIS PANAS Modif.'!AH1764:AQ1764)</f>
        <v>10</v>
      </c>
      <c r="O169" s="6">
        <f>AVERAGE('Raw Data - STAIS PANAS Modif.'!AR1762:BA1762)</f>
        <v>2.7</v>
      </c>
      <c r="P169" s="6">
        <f t="shared" si="21"/>
        <v>-4</v>
      </c>
      <c r="Q169" s="6">
        <f t="shared" si="22"/>
        <v>0</v>
      </c>
      <c r="R169" s="6">
        <f t="shared" si="25"/>
        <v>2.7</v>
      </c>
      <c r="S169" s="6">
        <f t="shared" si="26"/>
        <v>6.7</v>
      </c>
      <c r="T169" t="str">
        <f>VLOOKUP($A169,'Demographic Data'!$B:$U,11,0)</f>
        <v>English</v>
      </c>
      <c r="U169">
        <f>VLOOKUP($A169,'Demographic Data'!$B:$U,12,0)</f>
        <v>33</v>
      </c>
      <c r="V169" t="str">
        <f>VLOOKUP($A169,'Demographic Data'!$B:$U,13,0)</f>
        <v>Male</v>
      </c>
      <c r="W169" t="str">
        <f>VLOOKUP($A169,'Demographic Data'!$B:$U,14,0)</f>
        <v>White</v>
      </c>
      <c r="X169" t="str">
        <f>VLOOKUP($A169,'Demographic Data'!$B:$U,15,0)</f>
        <v>United Kingdom</v>
      </c>
      <c r="Y169" s="5" t="str">
        <f>VLOOKUP($A169,'Demographic Data'!$B:$U,16,0)</f>
        <v>United Kingdom</v>
      </c>
      <c r="Z169" t="str">
        <f>VLOOKUP($A169,'Demographic Data'!$B:$U,17,0)</f>
        <v>United Kingdom</v>
      </c>
    </row>
    <row r="170" spans="1:26" x14ac:dyDescent="0.2">
      <c r="A170" s="12" t="str">
        <f>'Raw Data - STAIS PANAS Modif.'!C1772</f>
        <v>637e81c7412aa8b5096fb176</v>
      </c>
      <c r="B170" s="5" t="str">
        <f>'Raw Data - STAIS PANAS Modif.'!D1772</f>
        <v>TG</v>
      </c>
      <c r="C170" s="5" t="str">
        <f>IF('Raw Data - STAIS PANAS Modif.'!F1682=12,"Low start",IF('Raw Data - STAIS PANAS Modif.'!F1682=33,"Low end","Low middle"))</f>
        <v>Low middle</v>
      </c>
      <c r="D170" s="5">
        <f>'Raw Data - STAIS PANAS Modif.'!E1772</f>
        <v>6</v>
      </c>
      <c r="E170" s="5">
        <f>AVERAGE('Raw Data - STAIS PANAS Modif.'!F1772:F1781)</f>
        <v>24</v>
      </c>
      <c r="F170" s="6">
        <f>AVERAGE('Raw Data - STAIS PANAS Modif.'!G1772:G1781)</f>
        <v>36</v>
      </c>
      <c r="G170" s="6">
        <f>IFERROR(AVERAGE('Raw Data - STAIS PANAS Modif.'!H1772:H1781), "")</f>
        <v>8.3000000000000007</v>
      </c>
      <c r="H170" s="6">
        <f>IFERROR(AVERAGE('Raw Data - STAIS PANAS Modif.'!I1772:I1781), "")</f>
        <v>27.7</v>
      </c>
      <c r="I170" s="6">
        <f t="shared" si="20"/>
        <v>8</v>
      </c>
      <c r="J170" s="5" t="str">
        <f>'Raw Data - STAIS PANAS Modif.'!J1772</f>
        <v>0.55</v>
      </c>
      <c r="K170" s="6">
        <f>'Raw Data - STAIS PANAS Modif.'!N1775+'Raw Data - STAIS PANAS Modif.'!P1775+'Raw Data - STAIS PANAS Modif.'!R1775+'Raw Data - STAIS PANAS Modif.'!V1775+'Raw Data - STAIS PANAS Modif.'!W1775+'Raw Data - STAIS PANAS Modif.'!Y1775+'Raw Data - STAIS PANAS Modif.'!AA1775+'Raw Data - STAIS PANAS Modif.'!AC1775+'Raw Data - STAIS PANAS Modif.'!AD1775+'Raw Data - STAIS PANAS Modif.'!AF1775-'Raw Data - STAIS PANAS Modif.'!O1775-'Raw Data - STAIS PANAS Modif.'!Q1775-'Raw Data - STAIS PANAS Modif.'!S1775-'Raw Data - STAIS PANAS Modif.'!T1775-'Raw Data - STAIS PANAS Modif.'!U1775-'Raw Data - STAIS PANAS Modif.'!X1775-'Raw Data - STAIS PANAS Modif.'!Z1775-'Raw Data - STAIS PANAS Modif.'!AB1775-'Raw Data - STAIS PANAS Modif.'!AE1775-'Raw Data - STAIS PANAS Modif.'!AG1775</f>
        <v>33</v>
      </c>
      <c r="L170" s="6">
        <f>'Raw Data - STAIS PANAS Modif.'!N1776+'Raw Data - STAIS PANAS Modif.'!P1776+'Raw Data - STAIS PANAS Modif.'!R1776+'Raw Data - STAIS PANAS Modif.'!V1776+'Raw Data - STAIS PANAS Modif.'!W1776+'Raw Data - STAIS PANAS Modif.'!Y1776+'Raw Data - STAIS PANAS Modif.'!AA1776+'Raw Data - STAIS PANAS Modif.'!AC1776+'Raw Data - STAIS PANAS Modif.'!AD1776+'Raw Data - STAIS PANAS Modif.'!AF1776-'Raw Data - STAIS PANAS Modif.'!O1776-'Raw Data - STAIS PANAS Modif.'!Q1776-'Raw Data - STAIS PANAS Modif.'!S1776-'Raw Data - STAIS PANAS Modif.'!T1776-'Raw Data - STAIS PANAS Modif.'!U1776-'Raw Data - STAIS PANAS Modif.'!X1776-'Raw Data - STAIS PANAS Modif.'!Z1776-'Raw Data - STAIS PANAS Modif.'!AB1776-'Raw Data - STAIS PANAS Modif.'!AE1776-'Raw Data - STAIS PANAS Modif.'!AG1776</f>
        <v>38</v>
      </c>
      <c r="M170" s="6">
        <f>SUM('Raw Data - STAIS PANAS Modif.'!AH1773:AQ1773)</f>
        <v>12</v>
      </c>
      <c r="N170" s="6">
        <f>SUM('Raw Data - STAIS PANAS Modif.'!AH1774:AQ1774)</f>
        <v>10</v>
      </c>
      <c r="O170" s="6">
        <f>AVERAGE('Raw Data - STAIS PANAS Modif.'!AR1772:BA1772)</f>
        <v>3.9</v>
      </c>
      <c r="P170" s="6">
        <f t="shared" si="21"/>
        <v>5</v>
      </c>
      <c r="Q170" s="6">
        <f t="shared" si="22"/>
        <v>-2</v>
      </c>
      <c r="R170" s="6">
        <f t="shared" si="25"/>
        <v>2</v>
      </c>
      <c r="S170" s="6">
        <f t="shared" si="26"/>
        <v>8</v>
      </c>
      <c r="T170" t="str">
        <f>VLOOKUP($A170,'Demographic Data'!$B:$U,11,0)</f>
        <v>English</v>
      </c>
      <c r="U170">
        <f>VLOOKUP($A170,'Demographic Data'!$B:$U,12,0)</f>
        <v>30</v>
      </c>
      <c r="V170" t="str">
        <f>VLOOKUP($A170,'Demographic Data'!$B:$U,13,0)</f>
        <v>Female</v>
      </c>
      <c r="W170" t="str">
        <f>VLOOKUP($A170,'Demographic Data'!$B:$U,14,0)</f>
        <v>White</v>
      </c>
      <c r="X170" t="str">
        <f>VLOOKUP($A170,'Demographic Data'!$B:$U,15,0)</f>
        <v>United Kingdom</v>
      </c>
      <c r="Y170" s="5" t="str">
        <f>VLOOKUP($A170,'Demographic Data'!$B:$U,16,0)</f>
        <v>United Kingdom</v>
      </c>
      <c r="Z170" t="str">
        <f>VLOOKUP($A170,'Demographic Data'!$B:$U,17,0)</f>
        <v>United Kingdom</v>
      </c>
    </row>
    <row r="171" spans="1:26" x14ac:dyDescent="0.2">
      <c r="A171" s="12" t="str">
        <f>'Raw Data - STAIS PANAS Modif.'!C1782</f>
        <v>6426cfe964863ee2ff26642f</v>
      </c>
      <c r="B171" s="5" t="str">
        <f>'Raw Data - STAIS PANAS Modif.'!D1782</f>
        <v>TG</v>
      </c>
      <c r="C171" s="5" t="str">
        <f>IF('Raw Data - STAIS PANAS Modif.'!F1692=12,"Low start",IF('Raw Data - STAIS PANAS Modif.'!F1692=33,"Low end","Low middle"))</f>
        <v>Low middle</v>
      </c>
      <c r="D171" s="5">
        <f>'Raw Data - STAIS PANAS Modif.'!E1782</f>
        <v>6</v>
      </c>
      <c r="E171" s="5">
        <f>AVERAGE('Raw Data - STAIS PANAS Modif.'!F1782:F1791)</f>
        <v>24</v>
      </c>
      <c r="F171" s="6">
        <f>AVERAGE('Raw Data - STAIS PANAS Modif.'!G1782:G1791)</f>
        <v>36</v>
      </c>
      <c r="G171" s="6">
        <f>IFERROR(AVERAGE('Raw Data - STAIS PANAS Modif.'!H1782:H1791), "")</f>
        <v>8</v>
      </c>
      <c r="H171" s="6">
        <f>IFERROR(AVERAGE('Raw Data - STAIS PANAS Modif.'!I1782:I1791), "")</f>
        <v>28</v>
      </c>
      <c r="I171" s="6">
        <f t="shared" si="20"/>
        <v>8</v>
      </c>
      <c r="J171" s="5" t="str">
        <f>'Raw Data - STAIS PANAS Modif.'!J1782</f>
        <v>0.56</v>
      </c>
      <c r="K171" s="6">
        <f>'Raw Data - STAIS PANAS Modif.'!N1785+'Raw Data - STAIS PANAS Modif.'!P1785+'Raw Data - STAIS PANAS Modif.'!R1785+'Raw Data - STAIS PANAS Modif.'!V1785+'Raw Data - STAIS PANAS Modif.'!W1785+'Raw Data - STAIS PANAS Modif.'!Y1785+'Raw Data - STAIS PANAS Modif.'!AA1785+'Raw Data - STAIS PANAS Modif.'!AC1785+'Raw Data - STAIS PANAS Modif.'!AD1785+'Raw Data - STAIS PANAS Modif.'!AF1785-'Raw Data - STAIS PANAS Modif.'!O1785-'Raw Data - STAIS PANAS Modif.'!Q1785-'Raw Data - STAIS PANAS Modif.'!S1785-'Raw Data - STAIS PANAS Modif.'!T1785-'Raw Data - STAIS PANAS Modif.'!U1785-'Raw Data - STAIS PANAS Modif.'!X1785-'Raw Data - STAIS PANAS Modif.'!Z1785-'Raw Data - STAIS PANAS Modif.'!AB1785-'Raw Data - STAIS PANAS Modif.'!AE1785-'Raw Data - STAIS PANAS Modif.'!AG1785</f>
        <v>23</v>
      </c>
      <c r="L171" s="6">
        <f>'Raw Data - STAIS PANAS Modif.'!N1786+'Raw Data - STAIS PANAS Modif.'!P1786+'Raw Data - STAIS PANAS Modif.'!R1786+'Raw Data - STAIS PANAS Modif.'!V1786+'Raw Data - STAIS PANAS Modif.'!W1786+'Raw Data - STAIS PANAS Modif.'!Y1786+'Raw Data - STAIS PANAS Modif.'!AA1786+'Raw Data - STAIS PANAS Modif.'!AC1786+'Raw Data - STAIS PANAS Modif.'!AD1786+'Raw Data - STAIS PANAS Modif.'!AF1786-'Raw Data - STAIS PANAS Modif.'!O1786-'Raw Data - STAIS PANAS Modif.'!Q1786-'Raw Data - STAIS PANAS Modif.'!S1786-'Raw Data - STAIS PANAS Modif.'!T1786-'Raw Data - STAIS PANAS Modif.'!U1786-'Raw Data - STAIS PANAS Modif.'!X1786-'Raw Data - STAIS PANAS Modif.'!Z1786-'Raw Data - STAIS PANAS Modif.'!AB1786-'Raw Data - STAIS PANAS Modif.'!AE1786-'Raw Data - STAIS PANAS Modif.'!AG1786</f>
        <v>28</v>
      </c>
      <c r="M171" s="6">
        <f>SUM('Raw Data - STAIS PANAS Modif.'!AH1783:AQ1783)</f>
        <v>15</v>
      </c>
      <c r="N171" s="6">
        <f>SUM('Raw Data - STAIS PANAS Modif.'!AH1784:AQ1784)</f>
        <v>11</v>
      </c>
      <c r="O171" s="6">
        <f>AVERAGE('Raw Data - STAIS PANAS Modif.'!AR1782:BA1782)</f>
        <v>4</v>
      </c>
      <c r="P171" s="6">
        <f t="shared" si="21"/>
        <v>5</v>
      </c>
      <c r="Q171" s="6">
        <f t="shared" si="22"/>
        <v>-4</v>
      </c>
      <c r="R171" s="6">
        <f t="shared" si="25"/>
        <v>2</v>
      </c>
      <c r="S171" s="6">
        <f t="shared" si="26"/>
        <v>8</v>
      </c>
      <c r="T171" t="str">
        <f>VLOOKUP($A171,'Demographic Data'!$B:$U,11,0)</f>
        <v>English</v>
      </c>
      <c r="U171">
        <f>VLOOKUP($A171,'Demographic Data'!$B:$U,12,0)</f>
        <v>31</v>
      </c>
      <c r="V171" t="str">
        <f>VLOOKUP($A171,'Demographic Data'!$B:$U,13,0)</f>
        <v>Male</v>
      </c>
      <c r="W171" t="str">
        <f>VLOOKUP($A171,'Demographic Data'!$B:$U,14,0)</f>
        <v>White</v>
      </c>
      <c r="X171" t="str">
        <f>VLOOKUP($A171,'Demographic Data'!$B:$U,15,0)</f>
        <v>United Kingdom</v>
      </c>
      <c r="Y171" s="5" t="str">
        <f>VLOOKUP($A171,'Demographic Data'!$B:$U,16,0)</f>
        <v>United Kingdom</v>
      </c>
      <c r="Z171" t="str">
        <f>VLOOKUP($A171,'Demographic Data'!$B:$U,17,0)</f>
        <v>United Kingdom</v>
      </c>
    </row>
    <row r="172" spans="1:26" x14ac:dyDescent="0.2">
      <c r="A172" s="12" t="str">
        <f>'Raw Data - STAIS PANAS Modif.'!C1792</f>
        <v>664d1836e3fcacd468ac361d</v>
      </c>
      <c r="B172" s="5" t="str">
        <f>'Raw Data - STAIS PANAS Modif.'!D1792</f>
        <v>TG</v>
      </c>
      <c r="C172" s="5" t="str">
        <f>IF('Raw Data - STAIS PANAS Modif.'!F1702=12,"Low start",IF('Raw Data - STAIS PANAS Modif.'!F1702=33,"Low end","Low middle"))</f>
        <v>Low end</v>
      </c>
      <c r="D172" s="5">
        <f>'Raw Data - STAIS PANAS Modif.'!E1792</f>
        <v>6</v>
      </c>
      <c r="E172" s="5">
        <f>AVERAGE('Raw Data - STAIS PANAS Modif.'!F1792:F1801)</f>
        <v>24</v>
      </c>
      <c r="F172" s="6">
        <f>AVERAGE('Raw Data - STAIS PANAS Modif.'!G1792:G1801)</f>
        <v>36</v>
      </c>
      <c r="G172" s="6">
        <f>IFERROR(AVERAGE('Raw Data - STAIS PANAS Modif.'!H1792:H1801), "")</f>
        <v>13</v>
      </c>
      <c r="H172" s="6">
        <f>IFERROR(AVERAGE('Raw Data - STAIS PANAS Modif.'!I1792:I1801), "")</f>
        <v>23</v>
      </c>
      <c r="I172" s="6">
        <f t="shared" si="20"/>
        <v>8</v>
      </c>
      <c r="J172" s="5" t="str">
        <f>'Raw Data - STAIS PANAS Modif.'!J1792</f>
        <v>0.46</v>
      </c>
      <c r="K172" s="6">
        <f>'Raw Data - STAIS PANAS Modif.'!N1795+'Raw Data - STAIS PANAS Modif.'!P1795+'Raw Data - STAIS PANAS Modif.'!R1795+'Raw Data - STAIS PANAS Modif.'!V1795+'Raw Data - STAIS PANAS Modif.'!W1795+'Raw Data - STAIS PANAS Modif.'!Y1795+'Raw Data - STAIS PANAS Modif.'!AA1795+'Raw Data - STAIS PANAS Modif.'!AC1795+'Raw Data - STAIS PANAS Modif.'!AD1795+'Raw Data - STAIS PANAS Modif.'!AF1795-'Raw Data - STAIS PANAS Modif.'!O1795-'Raw Data - STAIS PANAS Modif.'!Q1795-'Raw Data - STAIS PANAS Modif.'!S1795-'Raw Data - STAIS PANAS Modif.'!T1795-'Raw Data - STAIS PANAS Modif.'!U1795-'Raw Data - STAIS PANAS Modif.'!X1795-'Raw Data - STAIS PANAS Modif.'!Z1795-'Raw Data - STAIS PANAS Modif.'!AB1795-'Raw Data - STAIS PANAS Modif.'!AE1795-'Raw Data - STAIS PANAS Modif.'!AG1795</f>
        <v>21</v>
      </c>
      <c r="L172" s="6">
        <f>'Raw Data - STAIS PANAS Modif.'!N1796+'Raw Data - STAIS PANAS Modif.'!P1796+'Raw Data - STAIS PANAS Modif.'!R1796+'Raw Data - STAIS PANAS Modif.'!V1796+'Raw Data - STAIS PANAS Modif.'!W1796+'Raw Data - STAIS PANAS Modif.'!Y1796+'Raw Data - STAIS PANAS Modif.'!AA1796+'Raw Data - STAIS PANAS Modif.'!AC1796+'Raw Data - STAIS PANAS Modif.'!AD1796+'Raw Data - STAIS PANAS Modif.'!AF1796-'Raw Data - STAIS PANAS Modif.'!O1796-'Raw Data - STAIS PANAS Modif.'!Q1796-'Raw Data - STAIS PANAS Modif.'!S1796-'Raw Data - STAIS PANAS Modif.'!T1796-'Raw Data - STAIS PANAS Modif.'!U1796-'Raw Data - STAIS PANAS Modif.'!X1796-'Raw Data - STAIS PANAS Modif.'!Z1796-'Raw Data - STAIS PANAS Modif.'!AB1796-'Raw Data - STAIS PANAS Modif.'!AE1796-'Raw Data - STAIS PANAS Modif.'!AG1796</f>
        <v>23</v>
      </c>
      <c r="M172" s="6">
        <f>SUM('Raw Data - STAIS PANAS Modif.'!AH1793:AQ1793)</f>
        <v>13</v>
      </c>
      <c r="N172" s="6">
        <f>SUM('Raw Data - STAIS PANAS Modif.'!AH1794:AQ1794)</f>
        <v>14</v>
      </c>
      <c r="O172" s="6">
        <f>AVERAGE('Raw Data - STAIS PANAS Modif.'!AR1792:BA1792)</f>
        <v>3.8</v>
      </c>
      <c r="P172" s="6">
        <f t="shared" si="21"/>
        <v>2</v>
      </c>
      <c r="Q172" s="6">
        <f t="shared" si="22"/>
        <v>1</v>
      </c>
      <c r="R172" s="6">
        <f t="shared" si="25"/>
        <v>2</v>
      </c>
      <c r="S172" s="6">
        <f t="shared" si="26"/>
        <v>8</v>
      </c>
      <c r="T172" t="str">
        <f>VLOOKUP($A172,'Demographic Data'!$B:$U,11,0)</f>
        <v>English, Urdu, Punjabi</v>
      </c>
      <c r="U172">
        <f>VLOOKUP($A172,'Demographic Data'!$B:$U,12,0)</f>
        <v>27</v>
      </c>
      <c r="V172" t="str">
        <f>VLOOKUP($A172,'Demographic Data'!$B:$U,13,0)</f>
        <v>Female</v>
      </c>
      <c r="W172" t="str">
        <f>VLOOKUP($A172,'Demographic Data'!$B:$U,14,0)</f>
        <v>Asian</v>
      </c>
      <c r="X172" t="str">
        <f>VLOOKUP($A172,'Demographic Data'!$B:$U,15,0)</f>
        <v>Pakistan</v>
      </c>
      <c r="Y172" s="5" t="str">
        <f>VLOOKUP($A172,'Demographic Data'!$B:$U,16,0)</f>
        <v>United Kingdom</v>
      </c>
      <c r="Z172" t="str">
        <f>VLOOKUP($A172,'Demographic Data'!$B:$U,17,0)</f>
        <v>United Kingdom</v>
      </c>
    </row>
    <row r="173" spans="1:26" x14ac:dyDescent="0.2">
      <c r="A173" s="12" t="str">
        <f>'Raw Data - STAIS PANAS Modif.'!C1802</f>
        <v>6658b1b56a1df274ee633fdc</v>
      </c>
      <c r="B173" s="5" t="str">
        <f>'Raw Data - STAIS PANAS Modif.'!D1802</f>
        <v>TG</v>
      </c>
      <c r="C173" s="5" t="str">
        <f>IF('Raw Data - STAIS PANAS Modif.'!F1712=12,"Low start",IF('Raw Data - STAIS PANAS Modif.'!F1712=33,"Low end","Low middle"))</f>
        <v>Low end</v>
      </c>
      <c r="D173" s="5">
        <f>'Raw Data - STAIS PANAS Modif.'!E1802</f>
        <v>4</v>
      </c>
      <c r="E173" s="5">
        <f>AVERAGE('Raw Data - STAIS PANAS Modif.'!F1802:F1811)</f>
        <v>24</v>
      </c>
      <c r="F173" s="6">
        <f>AVERAGE('Raw Data - STAIS PANAS Modif.'!G1802:G1811)</f>
        <v>36</v>
      </c>
      <c r="G173" s="6">
        <f>IFERROR(AVERAGE('Raw Data - STAIS PANAS Modif.'!H1802:H1811), "")</f>
        <v>0</v>
      </c>
      <c r="H173" s="6">
        <f>IFERROR(AVERAGE('Raw Data - STAIS PANAS Modif.'!I1802:I1811), "")</f>
        <v>36</v>
      </c>
      <c r="I173" s="6">
        <f t="shared" si="20"/>
        <v>8</v>
      </c>
      <c r="J173" s="5" t="str">
        <f>'Raw Data - STAIS PANAS Modif.'!J1802</f>
        <v>0.72</v>
      </c>
      <c r="K173" s="6">
        <f>'Raw Data - STAIS PANAS Modif.'!N1805+'Raw Data - STAIS PANAS Modif.'!P1805+'Raw Data - STAIS PANAS Modif.'!R1805+'Raw Data - STAIS PANAS Modif.'!V1805+'Raw Data - STAIS PANAS Modif.'!W1805+'Raw Data - STAIS PANAS Modif.'!Y1805+'Raw Data - STAIS PANAS Modif.'!AA1805+'Raw Data - STAIS PANAS Modif.'!AC1805+'Raw Data - STAIS PANAS Modif.'!AD1805+'Raw Data - STAIS PANAS Modif.'!AF1805-'Raw Data - STAIS PANAS Modif.'!O1805-'Raw Data - STAIS PANAS Modif.'!Q1805-'Raw Data - STAIS PANAS Modif.'!S1805-'Raw Data - STAIS PANAS Modif.'!T1805-'Raw Data - STAIS PANAS Modif.'!U1805-'Raw Data - STAIS PANAS Modif.'!X1805-'Raw Data - STAIS PANAS Modif.'!Z1805-'Raw Data - STAIS PANAS Modif.'!AB1805-'Raw Data - STAIS PANAS Modif.'!AE1805-'Raw Data - STAIS PANAS Modif.'!AG1805</f>
        <v>14</v>
      </c>
      <c r="L173" s="6">
        <f>'Raw Data - STAIS PANAS Modif.'!N1806+'Raw Data - STAIS PANAS Modif.'!P1806+'Raw Data - STAIS PANAS Modif.'!R1806+'Raw Data - STAIS PANAS Modif.'!V1806+'Raw Data - STAIS PANAS Modif.'!W1806+'Raw Data - STAIS PANAS Modif.'!Y1806+'Raw Data - STAIS PANAS Modif.'!AA1806+'Raw Data - STAIS PANAS Modif.'!AC1806+'Raw Data - STAIS PANAS Modif.'!AD1806+'Raw Data - STAIS PANAS Modif.'!AF1806-'Raw Data - STAIS PANAS Modif.'!O1806-'Raw Data - STAIS PANAS Modif.'!Q1806-'Raw Data - STAIS PANAS Modif.'!S1806-'Raw Data - STAIS PANAS Modif.'!T1806-'Raw Data - STAIS PANAS Modif.'!U1806-'Raw Data - STAIS PANAS Modif.'!X1806-'Raw Data - STAIS PANAS Modif.'!Z1806-'Raw Data - STAIS PANAS Modif.'!AB1806-'Raw Data - STAIS PANAS Modif.'!AE1806-'Raw Data - STAIS PANAS Modif.'!AG1806</f>
        <v>21</v>
      </c>
      <c r="M173" s="6">
        <f>SUM('Raw Data - STAIS PANAS Modif.'!AH1803:AQ1803)</f>
        <v>12</v>
      </c>
      <c r="N173" s="6">
        <f>SUM('Raw Data - STAIS PANAS Modif.'!AH1804:AQ1804)</f>
        <v>10</v>
      </c>
      <c r="O173" s="6">
        <f>AVERAGE('Raw Data - STAIS PANAS Modif.'!AR1802:BA1802)</f>
        <v>1.8</v>
      </c>
      <c r="P173" s="6">
        <f t="shared" si="21"/>
        <v>7</v>
      </c>
      <c r="Q173" s="6">
        <f t="shared" si="22"/>
        <v>-2</v>
      </c>
      <c r="R173" s="6">
        <f t="shared" si="25"/>
        <v>4</v>
      </c>
      <c r="S173" s="6">
        <f t="shared" si="26"/>
        <v>8</v>
      </c>
      <c r="T173" t="str">
        <f>VLOOKUP($A173,'Demographic Data'!$B:$U,11,0)</f>
        <v>English</v>
      </c>
      <c r="U173">
        <f>VLOOKUP($A173,'Demographic Data'!$B:$U,12,0)</f>
        <v>20</v>
      </c>
      <c r="V173" t="str">
        <f>VLOOKUP($A173,'Demographic Data'!$B:$U,13,0)</f>
        <v>Male</v>
      </c>
      <c r="W173" t="str">
        <f>VLOOKUP($A173,'Demographic Data'!$B:$U,14,0)</f>
        <v>White</v>
      </c>
      <c r="X173" t="str">
        <f>VLOOKUP($A173,'Demographic Data'!$B:$U,15,0)</f>
        <v>United Kingdom</v>
      </c>
      <c r="Y173" s="5" t="str">
        <f>VLOOKUP($A173,'Demographic Data'!$B:$U,16,0)</f>
        <v>United Kingdom</v>
      </c>
      <c r="Z173" t="str">
        <f>VLOOKUP($A173,'Demographic Data'!$B:$U,17,0)</f>
        <v>United Kingdom</v>
      </c>
    </row>
    <row r="174" spans="1:26" x14ac:dyDescent="0.2">
      <c r="A174" s="12" t="str">
        <f>'Raw Data - STAIS PANAS Modif.'!C1812</f>
        <v>666ee5994b49ad9236867a62</v>
      </c>
      <c r="B174" s="5" t="str">
        <f>'Raw Data - STAIS PANAS Modif.'!D1812</f>
        <v>TG</v>
      </c>
      <c r="C174" s="5" t="str">
        <f>IF('Raw Data - STAIS PANAS Modif.'!F1722=12,"Low start",IF('Raw Data - STAIS PANAS Modif.'!F1722=33,"Low end","Low middle"))</f>
        <v>Low middle</v>
      </c>
      <c r="D174" s="5">
        <f>'Raw Data - STAIS PANAS Modif.'!E1812</f>
        <v>6</v>
      </c>
      <c r="E174" s="5">
        <f>AVERAGE('Raw Data - STAIS PANAS Modif.'!F1812:F1821)</f>
        <v>24</v>
      </c>
      <c r="F174" s="6">
        <f>AVERAGE('Raw Data - STAIS PANAS Modif.'!G1812:G1821)</f>
        <v>36</v>
      </c>
      <c r="G174" s="6">
        <f>IFERROR(AVERAGE('Raw Data - STAIS PANAS Modif.'!H1812:H1821), "")</f>
        <v>17.5</v>
      </c>
      <c r="H174" s="6">
        <f>IFERROR(AVERAGE('Raw Data - STAIS PANAS Modif.'!I1812:I1821), "")</f>
        <v>18.5</v>
      </c>
      <c r="I174" s="6">
        <f t="shared" si="20"/>
        <v>8</v>
      </c>
      <c r="J174" s="5" t="str">
        <f>'Raw Data - STAIS PANAS Modif.'!J1812</f>
        <v>0.37</v>
      </c>
      <c r="K174" s="6">
        <f>'Raw Data - STAIS PANAS Modif.'!N1815+'Raw Data - STAIS PANAS Modif.'!P1815+'Raw Data - STAIS PANAS Modif.'!R1815+'Raw Data - STAIS PANAS Modif.'!V1815+'Raw Data - STAIS PANAS Modif.'!W1815+'Raw Data - STAIS PANAS Modif.'!Y1815+'Raw Data - STAIS PANAS Modif.'!AA1815+'Raw Data - STAIS PANAS Modif.'!AC1815+'Raw Data - STAIS PANAS Modif.'!AD1815+'Raw Data - STAIS PANAS Modif.'!AF1815-'Raw Data - STAIS PANAS Modif.'!O1815-'Raw Data - STAIS PANAS Modif.'!Q1815-'Raw Data - STAIS PANAS Modif.'!S1815-'Raw Data - STAIS PANAS Modif.'!T1815-'Raw Data - STAIS PANAS Modif.'!U1815-'Raw Data - STAIS PANAS Modif.'!X1815-'Raw Data - STAIS PANAS Modif.'!Z1815-'Raw Data - STAIS PANAS Modif.'!AB1815-'Raw Data - STAIS PANAS Modif.'!AE1815-'Raw Data - STAIS PANAS Modif.'!AG1815</f>
        <v>21</v>
      </c>
      <c r="L174" s="6">
        <f>'Raw Data - STAIS PANAS Modif.'!N1816+'Raw Data - STAIS PANAS Modif.'!P1816+'Raw Data - STAIS PANAS Modif.'!R1816+'Raw Data - STAIS PANAS Modif.'!V1816+'Raw Data - STAIS PANAS Modif.'!W1816+'Raw Data - STAIS PANAS Modif.'!Y1816+'Raw Data - STAIS PANAS Modif.'!AA1816+'Raw Data - STAIS PANAS Modif.'!AC1816+'Raw Data - STAIS PANAS Modif.'!AD1816+'Raw Data - STAIS PANAS Modif.'!AF1816-'Raw Data - STAIS PANAS Modif.'!O1816-'Raw Data - STAIS PANAS Modif.'!Q1816-'Raw Data - STAIS PANAS Modif.'!S1816-'Raw Data - STAIS PANAS Modif.'!T1816-'Raw Data - STAIS PANAS Modif.'!U1816-'Raw Data - STAIS PANAS Modif.'!X1816-'Raw Data - STAIS PANAS Modif.'!Z1816-'Raw Data - STAIS PANAS Modif.'!AB1816-'Raw Data - STAIS PANAS Modif.'!AE1816-'Raw Data - STAIS PANAS Modif.'!AG1816</f>
        <v>15</v>
      </c>
      <c r="M174" s="6">
        <f>SUM('Raw Data - STAIS PANAS Modif.'!AH1813:AQ1813)</f>
        <v>16</v>
      </c>
      <c r="N174" s="6">
        <f>SUM('Raw Data - STAIS PANAS Modif.'!AH1814:AQ1814)</f>
        <v>15</v>
      </c>
      <c r="O174" s="6">
        <f>AVERAGE('Raw Data - STAIS PANAS Modif.'!AR1812:BA1812)</f>
        <v>3.2</v>
      </c>
      <c r="P174" s="6">
        <f t="shared" si="21"/>
        <v>-6</v>
      </c>
      <c r="Q174" s="6">
        <f t="shared" si="22"/>
        <v>-1</v>
      </c>
      <c r="R174" s="6">
        <f t="shared" si="25"/>
        <v>2</v>
      </c>
      <c r="S174" s="6">
        <f t="shared" si="26"/>
        <v>8</v>
      </c>
      <c r="T174" t="str">
        <f>VLOOKUP($A174,'Demographic Data'!$B:$U,11,0)</f>
        <v>English, French, German, Greek, Italian, Portuguese, Scots, Spanish, Tagalog-Filipino, Welsh</v>
      </c>
      <c r="U174">
        <f>VLOOKUP($A174,'Demographic Data'!$B:$U,12,0)</f>
        <v>28</v>
      </c>
      <c r="V174" t="str">
        <f>VLOOKUP($A174,'Demographic Data'!$B:$U,13,0)</f>
        <v>Female</v>
      </c>
      <c r="W174" t="str">
        <f>VLOOKUP($A174,'Demographic Data'!$B:$U,14,0)</f>
        <v>White</v>
      </c>
      <c r="X174" t="str">
        <f>VLOOKUP($A174,'Demographic Data'!$B:$U,15,0)</f>
        <v>United Kingdom</v>
      </c>
      <c r="Y174" s="5" t="str">
        <f>VLOOKUP($A174,'Demographic Data'!$B:$U,16,0)</f>
        <v>United Kingdom</v>
      </c>
      <c r="Z174" t="str">
        <f>VLOOKUP($A174,'Demographic Data'!$B:$U,17,0)</f>
        <v>United Kingdom</v>
      </c>
    </row>
    <row r="175" spans="1:26" x14ac:dyDescent="0.2">
      <c r="A175" s="12" t="str">
        <f>'Raw Data - STAIS PANAS Modif.'!C1822</f>
        <v>6717d1d0d323342f71f132bd</v>
      </c>
      <c r="B175" s="5" t="str">
        <f>'Raw Data - STAIS PANAS Modif.'!D1822</f>
        <v>TG</v>
      </c>
      <c r="C175" s="5" t="str">
        <f>IF('Raw Data - STAIS PANAS Modif.'!F1732=12,"Low start",IF('Raw Data - STAIS PANAS Modif.'!F1732=33,"Low end","Low middle"))</f>
        <v>Low end</v>
      </c>
      <c r="D175" s="5">
        <f>'Raw Data - STAIS PANAS Modif.'!E1822</f>
        <v>0</v>
      </c>
      <c r="E175" s="5">
        <f>AVERAGE('Raw Data - STAIS PANAS Modif.'!F1822:F1831)</f>
        <v>24</v>
      </c>
      <c r="F175" s="6">
        <f>AVERAGE('Raw Data - STAIS PANAS Modif.'!G1822:G1831)</f>
        <v>36</v>
      </c>
      <c r="G175" s="6">
        <f>IFERROR(AVERAGE('Raw Data - STAIS PANAS Modif.'!H1822:H1831), "")</f>
        <v>15</v>
      </c>
      <c r="H175" s="6">
        <f>IFERROR(AVERAGE('Raw Data - STAIS PANAS Modif.'!I1822:I1831), "")</f>
        <v>21</v>
      </c>
      <c r="I175" s="6">
        <f t="shared" si="20"/>
        <v>8</v>
      </c>
      <c r="J175" s="5" t="str">
        <f>'Raw Data - STAIS PANAS Modif.'!J1822</f>
        <v>0.42</v>
      </c>
      <c r="K175" s="6">
        <f>'Raw Data - STAIS PANAS Modif.'!N1825+'Raw Data - STAIS PANAS Modif.'!P1825+'Raw Data - STAIS PANAS Modif.'!R1825+'Raw Data - STAIS PANAS Modif.'!V1825+'Raw Data - STAIS PANAS Modif.'!W1825+'Raw Data - STAIS PANAS Modif.'!Y1825+'Raw Data - STAIS PANAS Modif.'!AA1825+'Raw Data - STAIS PANAS Modif.'!AC1825+'Raw Data - STAIS PANAS Modif.'!AD1825+'Raw Data - STAIS PANAS Modif.'!AF1825-'Raw Data - STAIS PANAS Modif.'!O1825-'Raw Data - STAIS PANAS Modif.'!Q1825-'Raw Data - STAIS PANAS Modif.'!S1825-'Raw Data - STAIS PANAS Modif.'!T1825-'Raw Data - STAIS PANAS Modif.'!U1825-'Raw Data - STAIS PANAS Modif.'!X1825-'Raw Data - STAIS PANAS Modif.'!Z1825-'Raw Data - STAIS PANAS Modif.'!AB1825-'Raw Data - STAIS PANAS Modif.'!AE1825-'Raw Data - STAIS PANAS Modif.'!AG1825</f>
        <v>16</v>
      </c>
      <c r="L175" s="6">
        <f>'Raw Data - STAIS PANAS Modif.'!N1826+'Raw Data - STAIS PANAS Modif.'!P1826+'Raw Data - STAIS PANAS Modif.'!R1826+'Raw Data - STAIS PANAS Modif.'!V1826+'Raw Data - STAIS PANAS Modif.'!W1826+'Raw Data - STAIS PANAS Modif.'!Y1826+'Raw Data - STAIS PANAS Modif.'!AA1826+'Raw Data - STAIS PANAS Modif.'!AC1826+'Raw Data - STAIS PANAS Modif.'!AD1826+'Raw Data - STAIS PANAS Modif.'!AF1826-'Raw Data - STAIS PANAS Modif.'!O1826-'Raw Data - STAIS PANAS Modif.'!Q1826-'Raw Data - STAIS PANAS Modif.'!S1826-'Raw Data - STAIS PANAS Modif.'!T1826-'Raw Data - STAIS PANAS Modif.'!U1826-'Raw Data - STAIS PANAS Modif.'!X1826-'Raw Data - STAIS PANAS Modif.'!Z1826-'Raw Data - STAIS PANAS Modif.'!AB1826-'Raw Data - STAIS PANAS Modif.'!AE1826-'Raw Data - STAIS PANAS Modif.'!AG1826</f>
        <v>18</v>
      </c>
      <c r="M175" s="6">
        <f>SUM('Raw Data - STAIS PANAS Modif.'!AH1823:AQ1823)</f>
        <v>16</v>
      </c>
      <c r="N175" s="6">
        <f>SUM('Raw Data - STAIS PANAS Modif.'!AH1824:AQ1824)</f>
        <v>17</v>
      </c>
      <c r="O175" s="6">
        <f>AVERAGE('Raw Data - STAIS PANAS Modif.'!AR1822:BA1822)</f>
        <v>2.8</v>
      </c>
      <c r="P175" s="6">
        <f t="shared" si="21"/>
        <v>2</v>
      </c>
      <c r="Q175" s="6">
        <f t="shared" si="22"/>
        <v>1</v>
      </c>
      <c r="R175" s="6">
        <f t="shared" si="25"/>
        <v>8</v>
      </c>
      <c r="S175" s="6">
        <f t="shared" si="26"/>
        <v>8</v>
      </c>
      <c r="T175" t="str">
        <f>VLOOKUP($A175,'Demographic Data'!$B:$U,11,0)</f>
        <v>English</v>
      </c>
      <c r="U175">
        <f>VLOOKUP($A175,'Demographic Data'!$B:$U,12,0)</f>
        <v>27</v>
      </c>
      <c r="V175" t="str">
        <f>VLOOKUP($A175,'Demographic Data'!$B:$U,13,0)</f>
        <v>Female</v>
      </c>
      <c r="W175" t="str">
        <f>VLOOKUP($A175,'Demographic Data'!$B:$U,14,0)</f>
        <v>White</v>
      </c>
      <c r="X175" t="str">
        <f>VLOOKUP($A175,'Demographic Data'!$B:$U,15,0)</f>
        <v>United Kingdom</v>
      </c>
      <c r="Y175" s="5" t="str">
        <f>VLOOKUP($A175,'Demographic Data'!$B:$U,16,0)</f>
        <v>United Kingdom</v>
      </c>
      <c r="Z175" t="str">
        <f>VLOOKUP($A175,'Demographic Data'!$B:$U,17,0)</f>
        <v>United Kingdom</v>
      </c>
    </row>
    <row r="176" spans="1:26" x14ac:dyDescent="0.2">
      <c r="A176" s="12" t="str">
        <f>'Raw Data - STAIS PANAS Modif.'!C1832</f>
        <v>67606392711c56c57996d9c0</v>
      </c>
      <c r="B176" s="5" t="str">
        <f>'Raw Data - STAIS PANAS Modif.'!D1832</f>
        <v>TG</v>
      </c>
      <c r="C176" s="5" t="str">
        <f>IF('Raw Data - STAIS PANAS Modif.'!F1742=12,"Low start",IF('Raw Data - STAIS PANAS Modif.'!F1742=33,"Low end","Low middle"))</f>
        <v>Low end</v>
      </c>
      <c r="D176" s="5">
        <f>'Raw Data - STAIS PANAS Modif.'!E1832</f>
        <v>0</v>
      </c>
      <c r="E176" s="5">
        <f>AVERAGE('Raw Data - STAIS PANAS Modif.'!F1832:F1841)</f>
        <v>26.7</v>
      </c>
      <c r="F176" s="6">
        <f>AVERAGE('Raw Data - STAIS PANAS Modif.'!G1832:G1841)</f>
        <v>38.700000000000003</v>
      </c>
      <c r="G176" s="6">
        <f>IFERROR(AVERAGE('Raw Data - STAIS PANAS Modif.'!H1832:H1841), "")</f>
        <v>8.1</v>
      </c>
      <c r="H176" s="6">
        <f>IFERROR(AVERAGE('Raw Data - STAIS PANAS Modif.'!I1832:I1841), "")</f>
        <v>30.6</v>
      </c>
      <c r="I176" s="6">
        <f t="shared" si="20"/>
        <v>8.9</v>
      </c>
      <c r="J176" s="5" t="str">
        <f>'Raw Data - STAIS PANAS Modif.'!J1832</f>
        <v>0.61</v>
      </c>
      <c r="K176" s="6">
        <f>'Raw Data - STAIS PANAS Modif.'!N1835+'Raw Data - STAIS PANAS Modif.'!P1835+'Raw Data - STAIS PANAS Modif.'!R1835+'Raw Data - STAIS PANAS Modif.'!V1835+'Raw Data - STAIS PANAS Modif.'!W1835+'Raw Data - STAIS PANAS Modif.'!Y1835+'Raw Data - STAIS PANAS Modif.'!AA1835+'Raw Data - STAIS PANAS Modif.'!AC1835+'Raw Data - STAIS PANAS Modif.'!AD1835+'Raw Data - STAIS PANAS Modif.'!AF1835-'Raw Data - STAIS PANAS Modif.'!O1835-'Raw Data - STAIS PANAS Modif.'!Q1835-'Raw Data - STAIS PANAS Modif.'!S1835-'Raw Data - STAIS PANAS Modif.'!T1835-'Raw Data - STAIS PANAS Modif.'!U1835-'Raw Data - STAIS PANAS Modif.'!X1835-'Raw Data - STAIS PANAS Modif.'!Z1835-'Raw Data - STAIS PANAS Modif.'!AB1835-'Raw Data - STAIS PANAS Modif.'!AE1835-'Raw Data - STAIS PANAS Modif.'!AG1835</f>
        <v>2</v>
      </c>
      <c r="L176" s="6">
        <f>'Raw Data - STAIS PANAS Modif.'!N1836+'Raw Data - STAIS PANAS Modif.'!P1836+'Raw Data - STAIS PANAS Modif.'!R1836+'Raw Data - STAIS PANAS Modif.'!V1836+'Raw Data - STAIS PANAS Modif.'!W1836+'Raw Data - STAIS PANAS Modif.'!Y1836+'Raw Data - STAIS PANAS Modif.'!AA1836+'Raw Data - STAIS PANAS Modif.'!AC1836+'Raw Data - STAIS PANAS Modif.'!AD1836+'Raw Data - STAIS PANAS Modif.'!AF1836-'Raw Data - STAIS PANAS Modif.'!O1836-'Raw Data - STAIS PANAS Modif.'!Q1836-'Raw Data - STAIS PANAS Modif.'!S1836-'Raw Data - STAIS PANAS Modif.'!T1836-'Raw Data - STAIS PANAS Modif.'!U1836-'Raw Data - STAIS PANAS Modif.'!X1836-'Raw Data - STAIS PANAS Modif.'!Z1836-'Raw Data - STAIS PANAS Modif.'!AB1836-'Raw Data - STAIS PANAS Modif.'!AE1836-'Raw Data - STAIS PANAS Modif.'!AG1836</f>
        <v>5</v>
      </c>
      <c r="M176" s="6">
        <f>SUM('Raw Data - STAIS PANAS Modif.'!AH1833:AQ1833)</f>
        <v>23</v>
      </c>
      <c r="N176" s="6">
        <f>SUM('Raw Data - STAIS PANAS Modif.'!AH1834:AQ1834)</f>
        <v>25</v>
      </c>
      <c r="O176" s="6">
        <f>AVERAGE('Raw Data - STAIS PANAS Modif.'!AR1832:BA1832)</f>
        <v>3.3</v>
      </c>
      <c r="P176" s="6">
        <f t="shared" si="21"/>
        <v>3</v>
      </c>
      <c r="Q176" s="6">
        <f t="shared" si="22"/>
        <v>2</v>
      </c>
      <c r="R176" s="6">
        <f t="shared" si="25"/>
        <v>8.9</v>
      </c>
      <c r="S176" s="6">
        <f t="shared" si="26"/>
        <v>8.9</v>
      </c>
      <c r="T176" t="str">
        <f>VLOOKUP($A176,'Demographic Data'!$B:$U,11,0)</f>
        <v>English</v>
      </c>
      <c r="U176">
        <f>VLOOKUP($A176,'Demographic Data'!$B:$U,12,0)</f>
        <v>18</v>
      </c>
      <c r="V176" t="str">
        <f>VLOOKUP($A176,'Demographic Data'!$B:$U,13,0)</f>
        <v>Female</v>
      </c>
      <c r="W176" t="str">
        <f>VLOOKUP($A176,'Demographic Data'!$B:$U,14,0)</f>
        <v>White</v>
      </c>
      <c r="X176" t="str">
        <f>VLOOKUP($A176,'Demographic Data'!$B:$U,15,0)</f>
        <v>United Kingdom</v>
      </c>
      <c r="Y176" s="5" t="str">
        <f>VLOOKUP($A176,'Demographic Data'!$B:$U,16,0)</f>
        <v>United Kingdom</v>
      </c>
      <c r="Z176" t="str">
        <f>VLOOKUP($A176,'Demographic Data'!$B:$U,17,0)</f>
        <v>United Kingdom</v>
      </c>
    </row>
    <row r="177" spans="1:26" x14ac:dyDescent="0.2">
      <c r="A177" s="12" t="str">
        <f>'Raw Data - STAIS PANAS Modif.'!C1842</f>
        <v>67645f08789bda1a81f357b5</v>
      </c>
      <c r="B177" s="5" t="str">
        <f>'Raw Data - STAIS PANAS Modif.'!D1842</f>
        <v>TG</v>
      </c>
      <c r="C177" s="5" t="str">
        <f>IF('Raw Data - STAIS PANAS Modif.'!F1752=12,"Low start",IF('Raw Data - STAIS PANAS Modif.'!F1752=33,"Low end","Low middle"))</f>
        <v>Low start</v>
      </c>
      <c r="D177" s="5">
        <f>'Raw Data - STAIS PANAS Modif.'!E1842</f>
        <v>6</v>
      </c>
      <c r="E177" s="5">
        <f>AVERAGE('Raw Data - STAIS PANAS Modif.'!F1842:F1851)</f>
        <v>24</v>
      </c>
      <c r="F177" s="6">
        <f>AVERAGE('Raw Data - STAIS PANAS Modif.'!G1842:G1851)</f>
        <v>36</v>
      </c>
      <c r="G177" s="6">
        <f>IFERROR(AVERAGE('Raw Data - STAIS PANAS Modif.'!H1842:H1851), "")</f>
        <v>16</v>
      </c>
      <c r="H177" s="6">
        <f>IFERROR(AVERAGE('Raw Data - STAIS PANAS Modif.'!I1842:I1851), "")</f>
        <v>20</v>
      </c>
      <c r="I177" s="6">
        <f t="shared" si="20"/>
        <v>8</v>
      </c>
      <c r="J177" s="5" t="str">
        <f>'Raw Data - STAIS PANAS Modif.'!J1842</f>
        <v>0.4</v>
      </c>
      <c r="K177" s="6">
        <f>'Raw Data - STAIS PANAS Modif.'!N1845+'Raw Data - STAIS PANAS Modif.'!P1845+'Raw Data - STAIS PANAS Modif.'!R1845+'Raw Data - STAIS PANAS Modif.'!V1845+'Raw Data - STAIS PANAS Modif.'!W1845+'Raw Data - STAIS PANAS Modif.'!Y1845+'Raw Data - STAIS PANAS Modif.'!AA1845+'Raw Data - STAIS PANAS Modif.'!AC1845+'Raw Data - STAIS PANAS Modif.'!AD1845+'Raw Data - STAIS PANAS Modif.'!AF1845-'Raw Data - STAIS PANAS Modif.'!O1845-'Raw Data - STAIS PANAS Modif.'!Q1845-'Raw Data - STAIS PANAS Modif.'!S1845-'Raw Data - STAIS PANAS Modif.'!T1845-'Raw Data - STAIS PANAS Modif.'!U1845-'Raw Data - STAIS PANAS Modif.'!X1845-'Raw Data - STAIS PANAS Modif.'!Z1845-'Raw Data - STAIS PANAS Modif.'!AB1845-'Raw Data - STAIS PANAS Modif.'!AE1845-'Raw Data - STAIS PANAS Modif.'!AG1845</f>
        <v>30</v>
      </c>
      <c r="L177" s="6">
        <f>'Raw Data - STAIS PANAS Modif.'!N1846+'Raw Data - STAIS PANAS Modif.'!P1846+'Raw Data - STAIS PANAS Modif.'!R1846+'Raw Data - STAIS PANAS Modif.'!V1846+'Raw Data - STAIS PANAS Modif.'!W1846+'Raw Data - STAIS PANAS Modif.'!Y1846+'Raw Data - STAIS PANAS Modif.'!AA1846+'Raw Data - STAIS PANAS Modif.'!AC1846+'Raw Data - STAIS PANAS Modif.'!AD1846+'Raw Data - STAIS PANAS Modif.'!AF1846-'Raw Data - STAIS PANAS Modif.'!O1846-'Raw Data - STAIS PANAS Modif.'!Q1846-'Raw Data - STAIS PANAS Modif.'!S1846-'Raw Data - STAIS PANAS Modif.'!T1846-'Raw Data - STAIS PANAS Modif.'!U1846-'Raw Data - STAIS PANAS Modif.'!X1846-'Raw Data - STAIS PANAS Modif.'!Z1846-'Raw Data - STAIS PANAS Modif.'!AB1846-'Raw Data - STAIS PANAS Modif.'!AE1846-'Raw Data - STAIS PANAS Modif.'!AG1846</f>
        <v>31</v>
      </c>
      <c r="M177" s="6">
        <f>SUM('Raw Data - STAIS PANAS Modif.'!AH1843:AQ1843)</f>
        <v>14</v>
      </c>
      <c r="N177" s="6">
        <f>SUM('Raw Data - STAIS PANAS Modif.'!AH1844:AQ1844)</f>
        <v>14</v>
      </c>
      <c r="O177" s="6">
        <f>AVERAGE('Raw Data - STAIS PANAS Modif.'!AR1842:BA1842)</f>
        <v>2.6</v>
      </c>
      <c r="P177" s="6">
        <f t="shared" si="21"/>
        <v>1</v>
      </c>
      <c r="Q177" s="6">
        <f t="shared" si="22"/>
        <v>0</v>
      </c>
      <c r="R177" s="6">
        <f t="shared" si="25"/>
        <v>2</v>
      </c>
      <c r="S177" s="6">
        <f t="shared" si="26"/>
        <v>8</v>
      </c>
      <c r="T177" t="str">
        <f>VLOOKUP($A177,'Demographic Data'!$B:$U,11,0)</f>
        <v>English</v>
      </c>
      <c r="U177">
        <f>VLOOKUP($A177,'Demographic Data'!$B:$U,12,0)</f>
        <v>35</v>
      </c>
      <c r="V177" t="str">
        <f>VLOOKUP($A177,'Demographic Data'!$B:$U,13,0)</f>
        <v>Male</v>
      </c>
      <c r="W177" t="str">
        <f>VLOOKUP($A177,'Demographic Data'!$B:$U,14,0)</f>
        <v>White</v>
      </c>
      <c r="X177" t="str">
        <f>VLOOKUP($A177,'Demographic Data'!$B:$U,15,0)</f>
        <v>United Kingdom</v>
      </c>
      <c r="Y177" s="5" t="str">
        <f>VLOOKUP($A177,'Demographic Data'!$B:$U,16,0)</f>
        <v>United Kingdom</v>
      </c>
      <c r="Z177" t="str">
        <f>VLOOKUP($A177,'Demographic Data'!$B:$U,17,0)</f>
        <v>United Kingdom</v>
      </c>
    </row>
    <row r="178" spans="1:26" x14ac:dyDescent="0.2">
      <c r="A178" s="12" t="str">
        <f>'Raw Data - STAIS PANAS Modif.'!C1852</f>
        <v>6765829a949d1203926e1ade</v>
      </c>
      <c r="B178" s="5" t="str">
        <f>'Raw Data - STAIS PANAS Modif.'!D1852</f>
        <v>DG</v>
      </c>
      <c r="C178" s="5" t="str">
        <f>IF('Raw Data - STAIS PANAS Modif.'!F1762=12,"Low start",IF('Raw Data - STAIS PANAS Modif.'!F1762=33,"Low end","Low middle"))</f>
        <v>Low start</v>
      </c>
      <c r="D178" s="5">
        <f>'Raw Data - STAIS PANAS Modif.'!E1852</f>
        <v>6</v>
      </c>
      <c r="E178" s="5">
        <f>AVERAGE('Raw Data - STAIS PANAS Modif.'!F1852:F1861)</f>
        <v>24</v>
      </c>
      <c r="F178" s="6">
        <f>AVERAGE('Raw Data - STAIS PANAS Modif.'!G1852:G1861)</f>
        <v>36</v>
      </c>
      <c r="G178" s="6" t="str">
        <f>IFERROR(AVERAGE('Raw Data - STAIS PANAS Modif.'!H1852:H1861), "")</f>
        <v/>
      </c>
      <c r="H178" s="6">
        <f>IFERROR(AVERAGE('Raw Data - STAIS PANAS Modif.'!I1852:I1861), "")</f>
        <v>36</v>
      </c>
      <c r="I178" s="6">
        <f t="shared" si="20"/>
        <v>8</v>
      </c>
      <c r="J178" s="5" t="str">
        <f>'Raw Data - STAIS PANAS Modif.'!J1852</f>
        <v>0.72</v>
      </c>
      <c r="K178" s="6">
        <f>'Raw Data - STAIS PANAS Modif.'!N1855+'Raw Data - STAIS PANAS Modif.'!P1855+'Raw Data - STAIS PANAS Modif.'!R1855+'Raw Data - STAIS PANAS Modif.'!V1855+'Raw Data - STAIS PANAS Modif.'!W1855+'Raw Data - STAIS PANAS Modif.'!Y1855+'Raw Data - STAIS PANAS Modif.'!AA1855+'Raw Data - STAIS PANAS Modif.'!AC1855+'Raw Data - STAIS PANAS Modif.'!AD1855+'Raw Data - STAIS PANAS Modif.'!AF1855-'Raw Data - STAIS PANAS Modif.'!O1855-'Raw Data - STAIS PANAS Modif.'!Q1855-'Raw Data - STAIS PANAS Modif.'!S1855-'Raw Data - STAIS PANAS Modif.'!T1855-'Raw Data - STAIS PANAS Modif.'!U1855-'Raw Data - STAIS PANAS Modif.'!X1855-'Raw Data - STAIS PANAS Modif.'!Z1855-'Raw Data - STAIS PANAS Modif.'!AB1855-'Raw Data - STAIS PANAS Modif.'!AE1855-'Raw Data - STAIS PANAS Modif.'!AG1855</f>
        <v>12</v>
      </c>
      <c r="L178" s="6">
        <f>'Raw Data - STAIS PANAS Modif.'!N1856+'Raw Data - STAIS PANAS Modif.'!P1856+'Raw Data - STAIS PANAS Modif.'!R1856+'Raw Data - STAIS PANAS Modif.'!V1856+'Raw Data - STAIS PANAS Modif.'!W1856+'Raw Data - STAIS PANAS Modif.'!Y1856+'Raw Data - STAIS PANAS Modif.'!AA1856+'Raw Data - STAIS PANAS Modif.'!AC1856+'Raw Data - STAIS PANAS Modif.'!AD1856+'Raw Data - STAIS PANAS Modif.'!AF1856-'Raw Data - STAIS PANAS Modif.'!O1856-'Raw Data - STAIS PANAS Modif.'!Q1856-'Raw Data - STAIS PANAS Modif.'!S1856-'Raw Data - STAIS PANAS Modif.'!T1856-'Raw Data - STAIS PANAS Modif.'!U1856-'Raw Data - STAIS PANAS Modif.'!X1856-'Raw Data - STAIS PANAS Modif.'!Z1856-'Raw Data - STAIS PANAS Modif.'!AB1856-'Raw Data - STAIS PANAS Modif.'!AE1856-'Raw Data - STAIS PANAS Modif.'!AG1856</f>
        <v>24</v>
      </c>
      <c r="M178" s="6">
        <f>SUM('Raw Data - STAIS PANAS Modif.'!AH1853:AQ1853)</f>
        <v>20</v>
      </c>
      <c r="N178" s="6">
        <f>SUM('Raw Data - STAIS PANAS Modif.'!AH1854:AQ1854)</f>
        <v>18</v>
      </c>
      <c r="O178" s="6">
        <f>AVERAGE('Raw Data - STAIS PANAS Modif.'!AR1852:BA1852)</f>
        <v>4.9000000000000004</v>
      </c>
      <c r="P178" s="6">
        <f t="shared" si="21"/>
        <v>12</v>
      </c>
      <c r="Q178" s="6">
        <f t="shared" si="22"/>
        <v>-2</v>
      </c>
      <c r="R178" s="6">
        <f t="shared" si="25"/>
        <v>2</v>
      </c>
      <c r="S178" s="6">
        <f t="shared" si="26"/>
        <v>8</v>
      </c>
      <c r="T178" t="str">
        <f>VLOOKUP($A178,'Demographic Data'!$B:$U,11,0)</f>
        <v>Chinese, English</v>
      </c>
      <c r="U178">
        <f>VLOOKUP($A178,'Demographic Data'!$B:$U,12,0)</f>
        <v>25</v>
      </c>
      <c r="V178" t="str">
        <f>VLOOKUP($A178,'Demographic Data'!$B:$U,13,0)</f>
        <v>Female</v>
      </c>
      <c r="W178" t="str">
        <f>VLOOKUP($A178,'Demographic Data'!$B:$U,14,0)</f>
        <v>Asian</v>
      </c>
      <c r="X178" t="str">
        <f>VLOOKUP($A178,'Demographic Data'!$B:$U,15,0)</f>
        <v>China</v>
      </c>
      <c r="Y178" s="5" t="str">
        <f>VLOOKUP($A178,'Demographic Data'!$B:$U,16,0)</f>
        <v>United Kingdom</v>
      </c>
      <c r="Z178" t="str">
        <f>VLOOKUP($A178,'Demographic Data'!$B:$U,17,0)</f>
        <v>United Kingdom</v>
      </c>
    </row>
    <row r="179" spans="1:26" x14ac:dyDescent="0.2">
      <c r="A179" s="12" t="str">
        <f>'Raw Data - STAIS PANAS Modif.'!C1862</f>
        <v>6787b34ef6db7f72402d1798</v>
      </c>
      <c r="B179" s="5" t="str">
        <f>'Raw Data - STAIS PANAS Modif.'!D1862</f>
        <v>TG</v>
      </c>
      <c r="C179" s="5" t="str">
        <f>IF('Raw Data - STAIS PANAS Modif.'!F1772=12,"Low start",IF('Raw Data - STAIS PANAS Modif.'!F1772=33,"Low end","Low middle"))</f>
        <v>Low middle</v>
      </c>
      <c r="D179" s="5">
        <f>'Raw Data - STAIS PANAS Modif.'!E1862</f>
        <v>3</v>
      </c>
      <c r="E179" s="5">
        <f>AVERAGE('Raw Data - STAIS PANAS Modif.'!F1862:F1871)</f>
        <v>24</v>
      </c>
      <c r="F179" s="6">
        <f>AVERAGE('Raw Data - STAIS PANAS Modif.'!G1862:G1871)</f>
        <v>36</v>
      </c>
      <c r="G179" s="6">
        <f>IFERROR(AVERAGE('Raw Data - STAIS PANAS Modif.'!H1862:H1871), "")</f>
        <v>15.7</v>
      </c>
      <c r="H179" s="6">
        <f>IFERROR(AVERAGE('Raw Data - STAIS PANAS Modif.'!I1862:I1871), "")</f>
        <v>20.3</v>
      </c>
      <c r="I179" s="6">
        <f t="shared" si="20"/>
        <v>8</v>
      </c>
      <c r="J179" s="5" t="str">
        <f>'Raw Data - STAIS PANAS Modif.'!J1862</f>
        <v>0.41</v>
      </c>
      <c r="K179" s="6">
        <f>'Raw Data - STAIS PANAS Modif.'!N1865+'Raw Data - STAIS PANAS Modif.'!P1865+'Raw Data - STAIS PANAS Modif.'!R1865+'Raw Data - STAIS PANAS Modif.'!V1865+'Raw Data - STAIS PANAS Modif.'!W1865+'Raw Data - STAIS PANAS Modif.'!Y1865+'Raw Data - STAIS PANAS Modif.'!AA1865+'Raw Data - STAIS PANAS Modif.'!AC1865+'Raw Data - STAIS PANAS Modif.'!AD1865+'Raw Data - STAIS PANAS Modif.'!AF1865-'Raw Data - STAIS PANAS Modif.'!O1865-'Raw Data - STAIS PANAS Modif.'!Q1865-'Raw Data - STAIS PANAS Modif.'!S1865-'Raw Data - STAIS PANAS Modif.'!T1865-'Raw Data - STAIS PANAS Modif.'!U1865-'Raw Data - STAIS PANAS Modif.'!X1865-'Raw Data - STAIS PANAS Modif.'!Z1865-'Raw Data - STAIS PANAS Modif.'!AB1865-'Raw Data - STAIS PANAS Modif.'!AE1865-'Raw Data - STAIS PANAS Modif.'!AG1865</f>
        <v>14</v>
      </c>
      <c r="L179" s="6">
        <f>'Raw Data - STAIS PANAS Modif.'!N1866+'Raw Data - STAIS PANAS Modif.'!P1866+'Raw Data - STAIS PANAS Modif.'!R1866+'Raw Data - STAIS PANAS Modif.'!V1866+'Raw Data - STAIS PANAS Modif.'!W1866+'Raw Data - STAIS PANAS Modif.'!Y1866+'Raw Data - STAIS PANAS Modif.'!AA1866+'Raw Data - STAIS PANAS Modif.'!AC1866+'Raw Data - STAIS PANAS Modif.'!AD1866+'Raw Data - STAIS PANAS Modif.'!AF1866-'Raw Data - STAIS PANAS Modif.'!O1866-'Raw Data - STAIS PANAS Modif.'!Q1866-'Raw Data - STAIS PANAS Modif.'!S1866-'Raw Data - STAIS PANAS Modif.'!T1866-'Raw Data - STAIS PANAS Modif.'!U1866-'Raw Data - STAIS PANAS Modif.'!X1866-'Raw Data - STAIS PANAS Modif.'!Z1866-'Raw Data - STAIS PANAS Modif.'!AB1866-'Raw Data - STAIS PANAS Modif.'!AE1866-'Raw Data - STAIS PANAS Modif.'!AG1866</f>
        <v>23</v>
      </c>
      <c r="M179" s="6">
        <f>SUM('Raw Data - STAIS PANAS Modif.'!AH1863:AQ1863)</f>
        <v>10</v>
      </c>
      <c r="N179" s="6">
        <f>SUM('Raw Data - STAIS PANAS Modif.'!AH1864:AQ1864)</f>
        <v>11</v>
      </c>
      <c r="O179" s="6">
        <f>AVERAGE('Raw Data - STAIS PANAS Modif.'!AR1862:BA1862)</f>
        <v>3.3</v>
      </c>
      <c r="P179" s="6">
        <f t="shared" si="21"/>
        <v>9</v>
      </c>
      <c r="Q179" s="6">
        <f t="shared" si="22"/>
        <v>1</v>
      </c>
      <c r="R179" s="6">
        <f t="shared" si="25"/>
        <v>5</v>
      </c>
      <c r="S179" s="6">
        <f t="shared" si="26"/>
        <v>8</v>
      </c>
      <c r="T179" t="str">
        <f>VLOOKUP($A179,'Demographic Data'!$B:$U,11,0)</f>
        <v>English</v>
      </c>
      <c r="U179">
        <f>VLOOKUP($A179,'Demographic Data'!$B:$U,12,0)</f>
        <v>32</v>
      </c>
      <c r="V179" t="str">
        <f>VLOOKUP($A179,'Demographic Data'!$B:$U,13,0)</f>
        <v>Female</v>
      </c>
      <c r="W179" t="str">
        <f>VLOOKUP($A179,'Demographic Data'!$B:$U,14,0)</f>
        <v>White</v>
      </c>
      <c r="X179" t="str">
        <f>VLOOKUP($A179,'Demographic Data'!$B:$U,15,0)</f>
        <v>United Kingdom</v>
      </c>
      <c r="Y179" s="5" t="str">
        <f>VLOOKUP($A179,'Demographic Data'!$B:$U,16,0)</f>
        <v>United Kingdom</v>
      </c>
      <c r="Z179" t="str">
        <f>VLOOKUP($A179,'Demographic Data'!$B:$U,17,0)</f>
        <v>United Kingdom</v>
      </c>
    </row>
    <row r="180" spans="1:26" x14ac:dyDescent="0.2">
      <c r="A180" s="12" t="str">
        <f>'Raw Data - STAIS PANAS Modif.'!C1872</f>
        <v>67a7393ea99d3b729631855c</v>
      </c>
      <c r="B180" s="5" t="str">
        <f>'Raw Data - STAIS PANAS Modif.'!D1872</f>
        <v>TG</v>
      </c>
      <c r="C180" s="5" t="str">
        <f>IF('Raw Data - STAIS PANAS Modif.'!F1782=12,"Low start",IF('Raw Data - STAIS PANAS Modif.'!F1782=33,"Low end","Low middle"))</f>
        <v>Low start</v>
      </c>
      <c r="D180" s="5">
        <f>'Raw Data - STAIS PANAS Modif.'!E1872</f>
        <v>6</v>
      </c>
      <c r="E180" s="5">
        <f>AVERAGE('Raw Data - STAIS PANAS Modif.'!F1872:F1881)</f>
        <v>24</v>
      </c>
      <c r="F180" s="6">
        <f>AVERAGE('Raw Data - STAIS PANAS Modif.'!G1872:G1881)</f>
        <v>36</v>
      </c>
      <c r="G180" s="6">
        <f>IFERROR(AVERAGE('Raw Data - STAIS PANAS Modif.'!H1872:H1881), "")</f>
        <v>3.5</v>
      </c>
      <c r="H180" s="6">
        <f>IFERROR(AVERAGE('Raw Data - STAIS PANAS Modif.'!I1872:I1881), "")</f>
        <v>32.5</v>
      </c>
      <c r="I180" s="6">
        <f t="shared" si="20"/>
        <v>8</v>
      </c>
      <c r="J180" s="5" t="str">
        <f>'Raw Data - STAIS PANAS Modif.'!J1872</f>
        <v>0.65</v>
      </c>
      <c r="K180" s="6">
        <f>'Raw Data - STAIS PANAS Modif.'!N1875+'Raw Data - STAIS PANAS Modif.'!P1875+'Raw Data - STAIS PANAS Modif.'!R1875+'Raw Data - STAIS PANAS Modif.'!V1875+'Raw Data - STAIS PANAS Modif.'!W1875+'Raw Data - STAIS PANAS Modif.'!Y1875+'Raw Data - STAIS PANAS Modif.'!AA1875+'Raw Data - STAIS PANAS Modif.'!AC1875+'Raw Data - STAIS PANAS Modif.'!AD1875+'Raw Data - STAIS PANAS Modif.'!AF1875-'Raw Data - STAIS PANAS Modif.'!O1875-'Raw Data - STAIS PANAS Modif.'!Q1875-'Raw Data - STAIS PANAS Modif.'!S1875-'Raw Data - STAIS PANAS Modif.'!T1875-'Raw Data - STAIS PANAS Modif.'!U1875-'Raw Data - STAIS PANAS Modif.'!X1875-'Raw Data - STAIS PANAS Modif.'!Z1875-'Raw Data - STAIS PANAS Modif.'!AB1875-'Raw Data - STAIS PANAS Modif.'!AE1875-'Raw Data - STAIS PANAS Modif.'!AG1875</f>
        <v>17</v>
      </c>
      <c r="L180" s="6">
        <f>'Raw Data - STAIS PANAS Modif.'!N1876+'Raw Data - STAIS PANAS Modif.'!P1876+'Raw Data - STAIS PANAS Modif.'!R1876+'Raw Data - STAIS PANAS Modif.'!V1876+'Raw Data - STAIS PANAS Modif.'!W1876+'Raw Data - STAIS PANAS Modif.'!Y1876+'Raw Data - STAIS PANAS Modif.'!AA1876+'Raw Data - STAIS PANAS Modif.'!AC1876+'Raw Data - STAIS PANAS Modif.'!AD1876+'Raw Data - STAIS PANAS Modif.'!AF1876-'Raw Data - STAIS PANAS Modif.'!O1876-'Raw Data - STAIS PANAS Modif.'!Q1876-'Raw Data - STAIS PANAS Modif.'!S1876-'Raw Data - STAIS PANAS Modif.'!T1876-'Raw Data - STAIS PANAS Modif.'!U1876-'Raw Data - STAIS PANAS Modif.'!X1876-'Raw Data - STAIS PANAS Modif.'!Z1876-'Raw Data - STAIS PANAS Modif.'!AB1876-'Raw Data - STAIS PANAS Modif.'!AE1876-'Raw Data - STAIS PANAS Modif.'!AG1876</f>
        <v>14</v>
      </c>
      <c r="M180" s="6">
        <f>SUM('Raw Data - STAIS PANAS Modif.'!AH1873:AQ1873)</f>
        <v>16</v>
      </c>
      <c r="N180" s="6">
        <f>SUM('Raw Data - STAIS PANAS Modif.'!AH1874:AQ1874)</f>
        <v>15</v>
      </c>
      <c r="O180" s="6">
        <f>AVERAGE('Raw Data - STAIS PANAS Modif.'!AR1872:BA1872)</f>
        <v>3.5</v>
      </c>
      <c r="P180" s="6">
        <f t="shared" si="21"/>
        <v>-3</v>
      </c>
      <c r="Q180" s="6">
        <f t="shared" si="22"/>
        <v>-1</v>
      </c>
      <c r="R180" s="6">
        <f t="shared" si="25"/>
        <v>2</v>
      </c>
      <c r="S180" s="6">
        <f t="shared" si="26"/>
        <v>8</v>
      </c>
      <c r="T180" t="str">
        <f>VLOOKUP($A180,'Demographic Data'!$B:$U,11,0)</f>
        <v>English</v>
      </c>
      <c r="U180">
        <f>VLOOKUP($A180,'Demographic Data'!$B:$U,12,0)</f>
        <v>27</v>
      </c>
      <c r="V180" t="str">
        <f>VLOOKUP($A180,'Demographic Data'!$B:$U,13,0)</f>
        <v>Female</v>
      </c>
      <c r="W180" t="str">
        <f>VLOOKUP($A180,'Demographic Data'!$B:$U,14,0)</f>
        <v>White</v>
      </c>
      <c r="X180" t="str">
        <f>VLOOKUP($A180,'Demographic Data'!$B:$U,15,0)</f>
        <v>United Kingdom</v>
      </c>
      <c r="Y180" s="5" t="str">
        <f>VLOOKUP($A180,'Demographic Data'!$B:$U,16,0)</f>
        <v>United Kingdom</v>
      </c>
      <c r="Z180" t="str">
        <f>VLOOKUP($A180,'Demographic Data'!$B:$U,17,0)</f>
        <v>United Kingdom</v>
      </c>
    </row>
    <row r="181" spans="1:26" x14ac:dyDescent="0.2">
      <c r="A181" s="12" t="str">
        <f>'Raw Data - STAIS PANAS Modif.'!C1882</f>
        <v>67c4cf035a34c6ef254906e2</v>
      </c>
      <c r="B181" s="5" t="str">
        <f>'Raw Data - STAIS PANAS Modif.'!D1882</f>
        <v>TG</v>
      </c>
      <c r="C181" s="5" t="str">
        <f>IF('Raw Data - STAIS PANAS Modif.'!F1792=12,"Low start",IF('Raw Data - STAIS PANAS Modif.'!F1792=33,"Low end","Low middle"))</f>
        <v>Low end</v>
      </c>
      <c r="D181" s="5">
        <f>'Raw Data - STAIS PANAS Modif.'!E1882</f>
        <v>10</v>
      </c>
      <c r="E181" s="5">
        <f>AVERAGE('Raw Data - STAIS PANAS Modif.'!F1882:F1891)</f>
        <v>23.7</v>
      </c>
      <c r="F181" s="6">
        <f>AVERAGE('Raw Data - STAIS PANAS Modif.'!G1882:G1891)</f>
        <v>35.700000000000003</v>
      </c>
      <c r="G181" s="6">
        <f>IFERROR(AVERAGE('Raw Data - STAIS PANAS Modif.'!H1882:H1891), "")</f>
        <v>11.2</v>
      </c>
      <c r="H181" s="6">
        <f>IFERROR(AVERAGE('Raw Data - STAIS PANAS Modif.'!I1882:I1891), "")</f>
        <v>24.5</v>
      </c>
      <c r="I181" s="6">
        <f t="shared" si="20"/>
        <v>7.8999999999999995</v>
      </c>
      <c r="J181" s="5" t="str">
        <f>'Raw Data - STAIS PANAS Modif.'!J1882</f>
        <v>0.56</v>
      </c>
      <c r="K181" s="6">
        <f>'Raw Data - STAIS PANAS Modif.'!N1885+'Raw Data - STAIS PANAS Modif.'!P1885+'Raw Data - STAIS PANAS Modif.'!R1885+'Raw Data - STAIS PANAS Modif.'!V1885+'Raw Data - STAIS PANAS Modif.'!W1885+'Raw Data - STAIS PANAS Modif.'!Y1885+'Raw Data - STAIS PANAS Modif.'!AA1885+'Raw Data - STAIS PANAS Modif.'!AC1885+'Raw Data - STAIS PANAS Modif.'!AD1885+'Raw Data - STAIS PANAS Modif.'!AF1885-'Raw Data - STAIS PANAS Modif.'!O1885-'Raw Data - STAIS PANAS Modif.'!Q1885-'Raw Data - STAIS PANAS Modif.'!S1885-'Raw Data - STAIS PANAS Modif.'!T1885-'Raw Data - STAIS PANAS Modif.'!U1885-'Raw Data - STAIS PANAS Modif.'!X1885-'Raw Data - STAIS PANAS Modif.'!Z1885-'Raw Data - STAIS PANAS Modif.'!AB1885-'Raw Data - STAIS PANAS Modif.'!AE1885-'Raw Data - STAIS PANAS Modif.'!AG1885</f>
        <v>5</v>
      </c>
      <c r="L181" s="6">
        <f>'Raw Data - STAIS PANAS Modif.'!N1886+'Raw Data - STAIS PANAS Modif.'!P1886+'Raw Data - STAIS PANAS Modif.'!R1886+'Raw Data - STAIS PANAS Modif.'!V1886+'Raw Data - STAIS PANAS Modif.'!W1886+'Raw Data - STAIS PANAS Modif.'!Y1886+'Raw Data - STAIS PANAS Modif.'!AA1886+'Raw Data - STAIS PANAS Modif.'!AC1886+'Raw Data - STAIS PANAS Modif.'!AD1886+'Raw Data - STAIS PANAS Modif.'!AF1886-'Raw Data - STAIS PANAS Modif.'!O1886-'Raw Data - STAIS PANAS Modif.'!Q1886-'Raw Data - STAIS PANAS Modif.'!S1886-'Raw Data - STAIS PANAS Modif.'!T1886-'Raw Data - STAIS PANAS Modif.'!U1886-'Raw Data - STAIS PANAS Modif.'!X1886-'Raw Data - STAIS PANAS Modif.'!Z1886-'Raw Data - STAIS PANAS Modif.'!AB1886-'Raw Data - STAIS PANAS Modif.'!AE1886-'Raw Data - STAIS PANAS Modif.'!AG1886</f>
        <v>0</v>
      </c>
      <c r="M181" s="6">
        <f>SUM('Raw Data - STAIS PANAS Modif.'!AH1883:AQ1883)</f>
        <v>23</v>
      </c>
      <c r="N181" s="6">
        <f>SUM('Raw Data - STAIS PANAS Modif.'!AH1884:AQ1884)</f>
        <v>26</v>
      </c>
      <c r="O181" s="6">
        <f>AVERAGE('Raw Data - STAIS PANAS Modif.'!AR1882:BA1882)</f>
        <v>3.5</v>
      </c>
      <c r="P181" s="6">
        <f t="shared" si="21"/>
        <v>-5</v>
      </c>
      <c r="Q181" s="6">
        <f t="shared" si="22"/>
        <v>3</v>
      </c>
      <c r="R181" s="6">
        <f t="shared" si="25"/>
        <v>-2.1000000000000005</v>
      </c>
      <c r="S181" s="6">
        <f t="shared" si="26"/>
        <v>7.8999999999999995</v>
      </c>
      <c r="T181" t="str">
        <f>VLOOKUP($A181,'Demographic Data'!$B:$U,11,0)</f>
        <v>English</v>
      </c>
      <c r="U181">
        <f>VLOOKUP($A181,'Demographic Data'!$B:$U,12,0)</f>
        <v>27</v>
      </c>
      <c r="V181" t="str">
        <f>VLOOKUP($A181,'Demographic Data'!$B:$U,13,0)</f>
        <v>Male</v>
      </c>
      <c r="W181" t="str">
        <f>VLOOKUP($A181,'Demographic Data'!$B:$U,14,0)</f>
        <v>Black</v>
      </c>
      <c r="X181" t="str">
        <f>VLOOKUP($A181,'Demographic Data'!$B:$U,15,0)</f>
        <v>DATA_EXPIRED</v>
      </c>
      <c r="Y181" s="5" t="str">
        <f>VLOOKUP($A181,'Demographic Data'!$B:$U,16,0)</f>
        <v>United Kingdom</v>
      </c>
      <c r="Z181" t="str">
        <f>VLOOKUP($A181,'Demographic Data'!$B:$U,17,0)</f>
        <v>United Kingdom</v>
      </c>
    </row>
  </sheetData>
  <autoFilter ref="A1:Z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- STAIS PANAS Modif.</vt:lpstr>
      <vt:lpstr>Demographic 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LE BOURGEOIS</dc:creator>
  <cp:lastModifiedBy>Maxime LE BOURGEOIS</cp:lastModifiedBy>
  <dcterms:created xsi:type="dcterms:W3CDTF">2025-05-29T09:48:07Z</dcterms:created>
  <dcterms:modified xsi:type="dcterms:W3CDTF">2025-06-03T14:05:43Z</dcterms:modified>
</cp:coreProperties>
</file>