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pd\classes\CPSC131\13_Newton Raphson\"/>
    </mc:Choice>
  </mc:AlternateContent>
  <bookViews>
    <workbookView xWindow="480" yWindow="60" windowWidth="18195" windowHeight="11565" activeTab="2"/>
  </bookViews>
  <sheets>
    <sheet name="Question 1" sheetId="1" r:id="rId1"/>
    <sheet name="Question 2" sheetId="4" r:id="rId2"/>
    <sheet name="Question 3" sheetId="5" r:id="rId3"/>
  </sheets>
  <calcPr calcId="171027"/>
</workbook>
</file>

<file path=xl/calcChain.xml><?xml version="1.0" encoding="utf-8"?>
<calcChain xmlns="http://schemas.openxmlformats.org/spreadsheetml/2006/main">
  <c r="N23" i="5" l="1"/>
  <c r="M23" i="5"/>
  <c r="K24" i="5" s="1"/>
  <c r="L23" i="5"/>
  <c r="U9" i="5"/>
  <c r="T9" i="5"/>
  <c r="S10" i="5" s="1"/>
  <c r="E51" i="5"/>
  <c r="E52" i="5"/>
  <c r="E53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F23" i="5"/>
  <c r="G23" i="5"/>
  <c r="E23" i="5"/>
  <c r="L9" i="5"/>
  <c r="K10" i="5" s="1"/>
  <c r="M10" i="5" s="1"/>
  <c r="M9" i="5"/>
  <c r="F9" i="5"/>
  <c r="E9" i="5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25" i="4"/>
  <c r="E10" i="4"/>
  <c r="F10" i="4"/>
  <c r="K19" i="1"/>
  <c r="L19" i="1" s="1"/>
  <c r="N19" i="1"/>
  <c r="M8" i="1"/>
  <c r="L8" i="1"/>
  <c r="K9" i="1" s="1"/>
  <c r="M9" i="1" s="1"/>
  <c r="E50" i="1"/>
  <c r="E48" i="1"/>
  <c r="E49" i="1"/>
  <c r="E46" i="1"/>
  <c r="E47" i="1"/>
  <c r="E43" i="1"/>
  <c r="E44" i="1"/>
  <c r="E45" i="1"/>
  <c r="E34" i="1"/>
  <c r="E41" i="1"/>
  <c r="E42" i="1"/>
  <c r="E35" i="1"/>
  <c r="E36" i="1"/>
  <c r="E37" i="1"/>
  <c r="E38" i="1"/>
  <c r="E39" i="1"/>
  <c r="E40" i="1"/>
  <c r="E8" i="1"/>
  <c r="T8" i="1"/>
  <c r="R9" i="1" s="1"/>
  <c r="V9" i="1" s="1"/>
  <c r="S8" i="1"/>
  <c r="U8" i="1"/>
  <c r="F8" i="1"/>
  <c r="L24" i="5" l="1"/>
  <c r="N24" i="5"/>
  <c r="O24" i="5"/>
  <c r="M24" i="5"/>
  <c r="K25" i="5" s="1"/>
  <c r="T10" i="5"/>
  <c r="S11" i="5" s="1"/>
  <c r="U10" i="5"/>
  <c r="V10" i="5"/>
  <c r="L10" i="5"/>
  <c r="D24" i="5"/>
  <c r="H24" i="5" s="1"/>
  <c r="D10" i="5"/>
  <c r="N10" i="5"/>
  <c r="G10" i="5"/>
  <c r="D11" i="4"/>
  <c r="G11" i="4" s="1"/>
  <c r="M19" i="1"/>
  <c r="K20" i="1" s="1"/>
  <c r="N9" i="1"/>
  <c r="L9" i="1"/>
  <c r="K10" i="1" s="1"/>
  <c r="D9" i="1"/>
  <c r="U9" i="1" s="1"/>
  <c r="O25" i="5" l="1"/>
  <c r="N25" i="5"/>
  <c r="M25" i="5"/>
  <c r="L25" i="5"/>
  <c r="K26" i="5"/>
  <c r="V11" i="5"/>
  <c r="U11" i="5"/>
  <c r="T11" i="5"/>
  <c r="S12" i="5" s="1"/>
  <c r="G24" i="5"/>
  <c r="E24" i="5"/>
  <c r="F24" i="5"/>
  <c r="D25" i="5" s="1"/>
  <c r="E10" i="5"/>
  <c r="D11" i="5" s="1"/>
  <c r="G11" i="5" s="1"/>
  <c r="F10" i="5"/>
  <c r="K11" i="5"/>
  <c r="N11" i="5" s="1"/>
  <c r="E11" i="5"/>
  <c r="F11" i="5"/>
  <c r="E11" i="4"/>
  <c r="F11" i="4"/>
  <c r="M20" i="1"/>
  <c r="N20" i="1"/>
  <c r="L20" i="1"/>
  <c r="K21" i="1" s="1"/>
  <c r="N10" i="1"/>
  <c r="M10" i="1"/>
  <c r="L10" i="1"/>
  <c r="K11" i="1" s="1"/>
  <c r="F9" i="1"/>
  <c r="D10" i="1" s="1"/>
  <c r="G9" i="1"/>
  <c r="E9" i="1"/>
  <c r="D12" i="5" l="1"/>
  <c r="O26" i="5"/>
  <c r="N26" i="5"/>
  <c r="M26" i="5"/>
  <c r="K27" i="5" s="1"/>
  <c r="L26" i="5"/>
  <c r="T12" i="5"/>
  <c r="V12" i="5"/>
  <c r="U12" i="5"/>
  <c r="G25" i="5"/>
  <c r="E25" i="5"/>
  <c r="H25" i="5"/>
  <c r="F25" i="5"/>
  <c r="D26" i="5" s="1"/>
  <c r="L11" i="5"/>
  <c r="M11" i="5"/>
  <c r="E12" i="5"/>
  <c r="D13" i="5" s="1"/>
  <c r="F12" i="5"/>
  <c r="G12" i="5"/>
  <c r="D12" i="4"/>
  <c r="F12" i="4" s="1"/>
  <c r="L21" i="1"/>
  <c r="N21" i="1"/>
  <c r="M21" i="1"/>
  <c r="K22" i="1" s="1"/>
  <c r="M11" i="1"/>
  <c r="N11" i="1"/>
  <c r="L11" i="1"/>
  <c r="K12" i="1" s="1"/>
  <c r="G10" i="1"/>
  <c r="U10" i="1"/>
  <c r="E10" i="1"/>
  <c r="F10" i="1"/>
  <c r="K12" i="5" l="1"/>
  <c r="N12" i="5" s="1"/>
  <c r="M27" i="5"/>
  <c r="L27" i="5"/>
  <c r="O27" i="5"/>
  <c r="N27" i="5"/>
  <c r="K28" i="5" s="1"/>
  <c r="S13" i="5"/>
  <c r="T13" i="5" s="1"/>
  <c r="S14" i="5" s="1"/>
  <c r="V13" i="5"/>
  <c r="U13" i="5"/>
  <c r="G26" i="5"/>
  <c r="E26" i="5"/>
  <c r="F26" i="5"/>
  <c r="D27" i="5" s="1"/>
  <c r="H26" i="5"/>
  <c r="L12" i="5"/>
  <c r="M12" i="5"/>
  <c r="E13" i="5"/>
  <c r="D14" i="5" s="1"/>
  <c r="F13" i="5"/>
  <c r="G13" i="5"/>
  <c r="E12" i="4"/>
  <c r="D13" i="4" s="1"/>
  <c r="E13" i="4" s="1"/>
  <c r="G12" i="4"/>
  <c r="M22" i="1"/>
  <c r="N22" i="1"/>
  <c r="L22" i="1"/>
  <c r="K23" i="1" s="1"/>
  <c r="N12" i="1"/>
  <c r="M12" i="1"/>
  <c r="L12" i="1"/>
  <c r="D11" i="1"/>
  <c r="O28" i="5" l="1"/>
  <c r="N28" i="5"/>
  <c r="M28" i="5"/>
  <c r="K29" i="5" s="1"/>
  <c r="L28" i="5"/>
  <c r="T14" i="5"/>
  <c r="V14" i="5"/>
  <c r="U14" i="5"/>
  <c r="F27" i="5"/>
  <c r="D28" i="5" s="1"/>
  <c r="G27" i="5"/>
  <c r="E27" i="5"/>
  <c r="H27" i="5"/>
  <c r="K13" i="5"/>
  <c r="E14" i="5"/>
  <c r="F14" i="5"/>
  <c r="G14" i="5"/>
  <c r="F13" i="4"/>
  <c r="D14" i="4" s="1"/>
  <c r="G13" i="4"/>
  <c r="L23" i="1"/>
  <c r="M23" i="1"/>
  <c r="N23" i="1"/>
  <c r="K13" i="1"/>
  <c r="L13" i="1"/>
  <c r="N13" i="1"/>
  <c r="M13" i="1"/>
  <c r="K14" i="1" s="1"/>
  <c r="G11" i="1"/>
  <c r="U11" i="1"/>
  <c r="E11" i="1"/>
  <c r="F11" i="1"/>
  <c r="D12" i="1" s="1"/>
  <c r="D15" i="5" l="1"/>
  <c r="O29" i="5"/>
  <c r="N29" i="5"/>
  <c r="M29" i="5"/>
  <c r="K30" i="5" s="1"/>
  <c r="L29" i="5"/>
  <c r="S15" i="5"/>
  <c r="T15" i="5" s="1"/>
  <c r="S16" i="5" s="1"/>
  <c r="V15" i="5"/>
  <c r="U15" i="5"/>
  <c r="F28" i="5"/>
  <c r="E28" i="5"/>
  <c r="G28" i="5"/>
  <c r="D29" i="5" s="1"/>
  <c r="H28" i="5"/>
  <c r="L13" i="5"/>
  <c r="M13" i="5"/>
  <c r="K14" i="5" s="1"/>
  <c r="N13" i="5"/>
  <c r="E15" i="5"/>
  <c r="F15" i="5"/>
  <c r="G15" i="5"/>
  <c r="F14" i="4"/>
  <c r="E14" i="4"/>
  <c r="G14" i="4"/>
  <c r="N14" i="1"/>
  <c r="M14" i="1"/>
  <c r="L14" i="1"/>
  <c r="K15" i="1" s="1"/>
  <c r="G12" i="1"/>
  <c r="U12" i="1"/>
  <c r="F12" i="1"/>
  <c r="E12" i="1"/>
  <c r="D13" i="1" s="1"/>
  <c r="D16" i="5" l="1"/>
  <c r="N30" i="5"/>
  <c r="M30" i="5"/>
  <c r="L30" i="5"/>
  <c r="K31" i="5"/>
  <c r="O30" i="5"/>
  <c r="V16" i="5"/>
  <c r="T16" i="5"/>
  <c r="U16" i="5"/>
  <c r="E29" i="5"/>
  <c r="G29" i="5"/>
  <c r="F29" i="5"/>
  <c r="D30" i="5" s="1"/>
  <c r="H29" i="5"/>
  <c r="L14" i="5"/>
  <c r="M14" i="5"/>
  <c r="K15" i="5" s="1"/>
  <c r="N14" i="5"/>
  <c r="E16" i="5"/>
  <c r="D17" i="5" s="1"/>
  <c r="F16" i="5"/>
  <c r="G16" i="5"/>
  <c r="D15" i="4"/>
  <c r="E15" i="4"/>
  <c r="F15" i="4"/>
  <c r="G15" i="4"/>
  <c r="M15" i="1"/>
  <c r="L15" i="1"/>
  <c r="K16" i="1" s="1"/>
  <c r="N15" i="1"/>
  <c r="G13" i="1"/>
  <c r="U13" i="1"/>
  <c r="E13" i="1"/>
  <c r="F13" i="1"/>
  <c r="O31" i="5" l="1"/>
  <c r="N31" i="5"/>
  <c r="M31" i="5"/>
  <c r="K32" i="5" s="1"/>
  <c r="L31" i="5"/>
  <c r="S17" i="5"/>
  <c r="V17" i="5" s="1"/>
  <c r="U17" i="5"/>
  <c r="T17" i="5"/>
  <c r="S18" i="5" s="1"/>
  <c r="F30" i="5"/>
  <c r="E30" i="5"/>
  <c r="G30" i="5"/>
  <c r="H30" i="5"/>
  <c r="L15" i="5"/>
  <c r="M15" i="5"/>
  <c r="N15" i="5"/>
  <c r="E17" i="5"/>
  <c r="F17" i="5"/>
  <c r="G17" i="5"/>
  <c r="D16" i="4"/>
  <c r="N16" i="1"/>
  <c r="M16" i="1"/>
  <c r="L16" i="1"/>
  <c r="K17" i="1" s="1"/>
  <c r="D14" i="1"/>
  <c r="F14" i="1" s="1"/>
  <c r="K16" i="5" l="1"/>
  <c r="D18" i="5"/>
  <c r="D31" i="5"/>
  <c r="L32" i="5"/>
  <c r="O32" i="5"/>
  <c r="N32" i="5"/>
  <c r="M32" i="5"/>
  <c r="K33" i="5" s="1"/>
  <c r="V18" i="5"/>
  <c r="U18" i="5"/>
  <c r="T18" i="5"/>
  <c r="S19" i="5" s="1"/>
  <c r="F31" i="5"/>
  <c r="E31" i="5"/>
  <c r="G31" i="5"/>
  <c r="D32" i="5" s="1"/>
  <c r="H31" i="5"/>
  <c r="L16" i="5"/>
  <c r="M16" i="5"/>
  <c r="K17" i="5" s="1"/>
  <c r="N16" i="5"/>
  <c r="E18" i="5"/>
  <c r="F18" i="5"/>
  <c r="G18" i="5"/>
  <c r="D19" i="5"/>
  <c r="F16" i="4"/>
  <c r="E16" i="4"/>
  <c r="G16" i="4"/>
  <c r="N17" i="1"/>
  <c r="L17" i="1"/>
  <c r="K18" i="1" s="1"/>
  <c r="M17" i="1"/>
  <c r="E14" i="1"/>
  <c r="D15" i="1" s="1"/>
  <c r="G14" i="1"/>
  <c r="U14" i="1"/>
  <c r="O33" i="5" l="1"/>
  <c r="N33" i="5"/>
  <c r="M33" i="5"/>
  <c r="L33" i="5"/>
  <c r="V19" i="5"/>
  <c r="U19" i="5"/>
  <c r="T19" i="5"/>
  <c r="F32" i="5"/>
  <c r="G32" i="5"/>
  <c r="E32" i="5"/>
  <c r="H32" i="5"/>
  <c r="L17" i="5"/>
  <c r="M17" i="5"/>
  <c r="N17" i="5"/>
  <c r="E19" i="5"/>
  <c r="F19" i="5"/>
  <c r="G19" i="5"/>
  <c r="D17" i="4"/>
  <c r="N18" i="1"/>
  <c r="M18" i="1"/>
  <c r="L18" i="1"/>
  <c r="E15" i="1"/>
  <c r="D16" i="1" s="1"/>
  <c r="E16" i="1" s="1"/>
  <c r="F15" i="1"/>
  <c r="U16" i="1"/>
  <c r="G15" i="1"/>
  <c r="U15" i="1"/>
  <c r="K18" i="5" l="1"/>
  <c r="D33" i="5"/>
  <c r="G33" i="5"/>
  <c r="E33" i="5"/>
  <c r="H33" i="5"/>
  <c r="F33" i="5"/>
  <c r="L18" i="5"/>
  <c r="K19" i="5" s="1"/>
  <c r="M18" i="5"/>
  <c r="N18" i="5"/>
  <c r="E17" i="4"/>
  <c r="F17" i="4"/>
  <c r="D18" i="4" s="1"/>
  <c r="G17" i="4"/>
  <c r="G16" i="1"/>
  <c r="F16" i="1"/>
  <c r="D17" i="1"/>
  <c r="E17" i="1" s="1"/>
  <c r="L19" i="5" l="1"/>
  <c r="M19" i="5"/>
  <c r="N19" i="5"/>
  <c r="E18" i="4"/>
  <c r="F18" i="4"/>
  <c r="G18" i="4"/>
  <c r="U17" i="1"/>
  <c r="F17" i="1"/>
  <c r="D18" i="1" s="1"/>
  <c r="E18" i="1" s="1"/>
  <c r="G17" i="1"/>
  <c r="G18" i="1"/>
  <c r="U18" i="1"/>
  <c r="D19" i="4" l="1"/>
  <c r="F18" i="1"/>
  <c r="F19" i="4" l="1"/>
  <c r="G19" i="4"/>
  <c r="E19" i="4"/>
  <c r="D20" i="4" s="1"/>
  <c r="F20" i="4" l="1"/>
  <c r="E20" i="4"/>
  <c r="G20" i="4"/>
  <c r="S9" i="1" l="1"/>
  <c r="T9" i="1"/>
  <c r="R10" i="1" s="1"/>
  <c r="V10" i="1" l="1"/>
  <c r="T10" i="1"/>
  <c r="S10" i="1"/>
  <c r="R11" i="1"/>
  <c r="V11" i="1" l="1"/>
  <c r="S11" i="1"/>
  <c r="T11" i="1"/>
  <c r="R12" i="1"/>
  <c r="V12" i="1" l="1"/>
  <c r="S12" i="1"/>
  <c r="T12" i="1"/>
  <c r="R13" i="1" s="1"/>
  <c r="V13" i="1" l="1"/>
  <c r="T13" i="1"/>
  <c r="R14" i="1"/>
  <c r="S13" i="1"/>
  <c r="V14" i="1" l="1"/>
  <c r="T14" i="1"/>
  <c r="S14" i="1"/>
  <c r="R15" i="1"/>
  <c r="V15" i="1" l="1"/>
  <c r="T15" i="1"/>
  <c r="S15" i="1"/>
  <c r="R16" i="1"/>
  <c r="V16" i="1" l="1"/>
  <c r="T16" i="1"/>
  <c r="R17" i="1" s="1"/>
  <c r="S16" i="1"/>
  <c r="V17" i="1" l="1"/>
  <c r="T17" i="1"/>
  <c r="R18" i="1" s="1"/>
  <c r="S17" i="1"/>
  <c r="V18" i="1" l="1"/>
  <c r="S18" i="1"/>
  <c r="T18" i="1"/>
</calcChain>
</file>

<file path=xl/sharedStrings.xml><?xml version="1.0" encoding="utf-8"?>
<sst xmlns="http://schemas.openxmlformats.org/spreadsheetml/2006/main" count="85" uniqueCount="32">
  <si>
    <t>i</t>
  </si>
  <si>
    <r>
      <t>x</t>
    </r>
    <r>
      <rPr>
        <vertAlign val="subscript"/>
        <sz val="24"/>
        <color theme="1"/>
        <rFont val="Calibri"/>
        <family val="2"/>
        <scheme val="minor"/>
      </rPr>
      <t>i</t>
    </r>
  </si>
  <si>
    <r>
      <t>f(x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>)</t>
    </r>
  </si>
  <si>
    <r>
      <t>f'(x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>)</t>
    </r>
  </si>
  <si>
    <t>=-1+6*x-4*x^2 + 0.5*x^3</t>
  </si>
  <si>
    <t>=6-8*x + 1.5*x^2</t>
  </si>
  <si>
    <t>ERR</t>
  </si>
  <si>
    <t>QUESTION #1</t>
  </si>
  <si>
    <t>f''(xi)</t>
  </si>
  <si>
    <t>x</t>
  </si>
  <si>
    <t>f</t>
  </si>
  <si>
    <t>Using 4.5 as an initial guess, 6.080604 was found to be a root.</t>
  </si>
  <si>
    <t>Using 4.4 as an initial guess, 0.190214 was found to be a root.</t>
  </si>
  <si>
    <t>As a point, 4.43 would have been a bad point to guess for a root, as f' goes to zero--it's a max.</t>
  </si>
  <si>
    <t>QUESTION #2</t>
  </si>
  <si>
    <t>=(r^2*acos((r-h)/r)-(r-h)*sqrt(2*r*h-h^2))*L - V0</t>
  </si>
  <si>
    <t>r</t>
  </si>
  <si>
    <t>L</t>
  </si>
  <si>
    <t>V0</t>
  </si>
  <si>
    <t>=10/(1 - (h/2 - 1)^2)^(1/2) + 5*(- h^2 + 4*h)^(1/2) - (5*(2*h - 4)*(h - 2))/(2*(4*h - h^2)^(1/2))</t>
  </si>
  <si>
    <t>=20*acos(1 - h/2) + 5*(- h^2 + 4*h)^(1/2)*(h - 2) - 17/2</t>
  </si>
  <si>
    <t>V</t>
  </si>
  <si>
    <t>V'</t>
  </si>
  <si>
    <t>V''</t>
  </si>
  <si>
    <t>=(5*(h/2 - 1))/(1 - (h/2 - 1)^2)^(3/2) - (5*(2*h - 4))/(4*h - h^2)^(1/2) - (5*(h - 2))/(4*h - h^2)^(1/2) - (5*(2*h - 4)^2*(h - 2))/(4*(4*h - h^2)^(3/2))</t>
  </si>
  <si>
    <t>Using 1 as an initial guess, 0.9188 was found to be a root.</t>
  </si>
  <si>
    <t>MATLAB OUTPUT</t>
  </si>
  <si>
    <t>=-0.3*(x^3 + x^2 - 2*x)</t>
  </si>
  <si>
    <t>=-1.8*x - 0.6</t>
  </si>
  <si>
    <t>=-0.9*x^2 - 0.6*x + 0.6</t>
  </si>
  <si>
    <t>MATLAB</t>
  </si>
  <si>
    <t>QUESTION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</si>
</sst>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vertAlign val="subscript"/>
      <sz val="2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quotePrefix="1" applyFont="1"/>
    <xf numFmtId="0" fontId="1" fillId="0" borderId="0" xfId="0" applyFont="1" applyAlignment="1"/>
    <xf numFmtId="0" fontId="3" fillId="2" borderId="0" xfId="1" quotePrefix="1" applyAlignment="1">
      <alignment horizontal="center"/>
    </xf>
    <xf numFmtId="0" fontId="3" fillId="2" borderId="0" xfId="1" applyAlignment="1">
      <alignment horizontal="center"/>
    </xf>
    <xf numFmtId="0" fontId="0" fillId="0" borderId="0" xfId="0" applyAlignment="1"/>
    <xf numFmtId="0" fontId="4" fillId="0" borderId="0" xfId="0" applyFont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'Question 1'!$E$33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'Question 1'!$D$34:$D$50</c:f>
              <c:numCache>
                <c:formatCode>General</c:formatCode>
                <c:ptCount val="17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</c:numCache>
            </c:numRef>
          </c:cat>
          <c:val>
            <c:numRef>
              <c:f>'Question 1'!$E$34:$E$50</c:f>
              <c:numCache>
                <c:formatCode>General</c:formatCode>
                <c:ptCount val="17"/>
                <c:pt idx="0">
                  <c:v>-20.6875</c:v>
                </c:pt>
                <c:pt idx="1">
                  <c:v>-11.5</c:v>
                </c:pt>
                <c:pt idx="2">
                  <c:v>-5.0625</c:v>
                </c:pt>
                <c:pt idx="3">
                  <c:v>-1</c:v>
                </c:pt>
                <c:pt idx="4">
                  <c:v>1.0625</c:v>
                </c:pt>
                <c:pt idx="5">
                  <c:v>1.5</c:v>
                </c:pt>
                <c:pt idx="6">
                  <c:v>0.6875</c:v>
                </c:pt>
                <c:pt idx="7">
                  <c:v>-1</c:v>
                </c:pt>
                <c:pt idx="8">
                  <c:v>-3.1875</c:v>
                </c:pt>
                <c:pt idx="9">
                  <c:v>-5.5</c:v>
                </c:pt>
                <c:pt idx="10">
                  <c:v>-7.5625</c:v>
                </c:pt>
                <c:pt idx="11">
                  <c:v>-9</c:v>
                </c:pt>
                <c:pt idx="12">
                  <c:v>-9.4375</c:v>
                </c:pt>
                <c:pt idx="13">
                  <c:v>-8.5</c:v>
                </c:pt>
                <c:pt idx="14">
                  <c:v>-5.8125</c:v>
                </c:pt>
                <c:pt idx="15">
                  <c:v>-1</c:v>
                </c:pt>
                <c:pt idx="16">
                  <c:v>6.3125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2-4984-8C3A-FD97B342C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737256"/>
        <c:axId val="47773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1'!$D$33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'Question 1'!$D$34:$D$50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-1.5</c:v>
                      </c:pt>
                      <c:pt idx="1">
                        <c:v>-1</c:v>
                      </c:pt>
                      <c:pt idx="2">
                        <c:v>-0.5</c:v>
                      </c:pt>
                      <c:pt idx="3">
                        <c:v>0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1.5</c:v>
                      </c:pt>
                      <c:pt idx="7">
                        <c:v>2</c:v>
                      </c:pt>
                      <c:pt idx="8">
                        <c:v>2.5</c:v>
                      </c:pt>
                      <c:pt idx="9">
                        <c:v>3</c:v>
                      </c:pt>
                      <c:pt idx="10">
                        <c:v>3.5</c:v>
                      </c:pt>
                      <c:pt idx="11">
                        <c:v>4</c:v>
                      </c:pt>
                      <c:pt idx="12">
                        <c:v>4.5</c:v>
                      </c:pt>
                      <c:pt idx="13">
                        <c:v>5</c:v>
                      </c:pt>
                      <c:pt idx="14">
                        <c:v>5.5</c:v>
                      </c:pt>
                      <c:pt idx="15">
                        <c:v>6</c:v>
                      </c:pt>
                      <c:pt idx="16">
                        <c:v>6.5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'Question 1'!$D$34:$D$46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-1.5</c:v>
                      </c:pt>
                      <c:pt idx="1">
                        <c:v>-1</c:v>
                      </c:pt>
                      <c:pt idx="2">
                        <c:v>-0.5</c:v>
                      </c:pt>
                      <c:pt idx="3">
                        <c:v>0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1.5</c:v>
                      </c:pt>
                      <c:pt idx="7">
                        <c:v>2</c:v>
                      </c:pt>
                      <c:pt idx="8">
                        <c:v>2.5</c:v>
                      </c:pt>
                      <c:pt idx="9">
                        <c:v>3</c:v>
                      </c:pt>
                      <c:pt idx="10">
                        <c:v>3.5</c:v>
                      </c:pt>
                      <c:pt idx="11">
                        <c:v>4</c:v>
                      </c:pt>
                      <c:pt idx="12">
                        <c:v>4.5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8D2-4984-8C3A-FD97B342CE56}"/>
                  </c:ext>
                </c:extLst>
              </c15:ser>
            </c15:filteredLineSeries>
          </c:ext>
        </c:extLst>
      </c:lineChart>
      <c:catAx>
        <c:axId val="47773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34960"/>
        <c:crosses val="autoZero"/>
        <c:auto val="1"/>
        <c:lblAlgn val="ctr"/>
        <c:lblOffset val="100"/>
        <c:noMultiLvlLbl val="0"/>
      </c:catAx>
      <c:valAx>
        <c:axId val="4777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3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'Question 2'!$E$24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'Question 2'!$D$25:$D$41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</c:numCache>
            </c:numRef>
          </c:cat>
          <c:val>
            <c:numRef>
              <c:f>'Question 2'!$E$25:$E$41</c:f>
              <c:numCache>
                <c:formatCode>General</c:formatCode>
                <c:ptCount val="17"/>
                <c:pt idx="0">
                  <c:v>-8.5</c:v>
                </c:pt>
                <c:pt idx="1">
                  <c:v>-7.4120833503554895</c:v>
                </c:pt>
                <c:pt idx="2">
                  <c:v>-5.2953150437316889</c:v>
                </c:pt>
                <c:pt idx="3">
                  <c:v>-2.3833204279532474</c:v>
                </c:pt>
                <c:pt idx="4">
                  <c:v>1.2636111364330027</c:v>
                </c:pt>
                <c:pt idx="5">
                  <c:v>5.621474702898027</c:v>
                </c:pt>
                <c:pt idx="6">
                  <c:v>10.681618124883823</c:v>
                </c:pt>
                <c:pt idx="7">
                  <c:v>16.444189431146146</c:v>
                </c:pt>
                <c:pt idx="8">
                  <c:v>22.915926535897931</c:v>
                </c:pt>
                <c:pt idx="9">
                  <c:v>30.109983159259244</c:v>
                </c:pt>
                <c:pt idx="10">
                  <c:v>38.04735382411269</c:v>
                </c:pt>
                <c:pt idx="11">
                  <c:v>46.760444469198916</c:v>
                </c:pt>
                <c:pt idx="12">
                  <c:v>56.300780522643123</c:v>
                </c:pt>
                <c:pt idx="13">
                  <c:v>66.756819442994185</c:v>
                </c:pt>
                <c:pt idx="14">
                  <c:v>78.303233487876042</c:v>
                </c:pt>
                <c:pt idx="15">
                  <c:v>91.395583669217331</c:v>
                </c:pt>
                <c:pt idx="16">
                  <c:v>110.90039556671967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2-4F36-B11A-07F8850D3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737256"/>
        <c:axId val="47773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2'!$D$24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'Question 2'!$D$25:$D$41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'Question 2'!$D$25:$D$33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9A2-4F36-B11A-07F8850D3876}"/>
                  </c:ext>
                </c:extLst>
              </c15:ser>
            </c15:filteredLineSeries>
          </c:ext>
        </c:extLst>
      </c:lineChart>
      <c:catAx>
        <c:axId val="47773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34960"/>
        <c:crosses val="autoZero"/>
        <c:auto val="1"/>
        <c:lblAlgn val="ctr"/>
        <c:lblOffset val="100"/>
        <c:noMultiLvlLbl val="0"/>
      </c:catAx>
      <c:valAx>
        <c:axId val="4777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3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'Question 3'!$E$35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'Question 3'!$D$36:$D$60</c:f>
              <c:numCache>
                <c:formatCode>General</c:formatCode>
                <c:ptCount val="25"/>
                <c:pt idx="0">
                  <c:v>-2.5</c:v>
                </c:pt>
                <c:pt idx="1">
                  <c:v>-2.25</c:v>
                </c:pt>
                <c:pt idx="2">
                  <c:v>-2</c:v>
                </c:pt>
                <c:pt idx="3">
                  <c:v>-1.75</c:v>
                </c:pt>
                <c:pt idx="4">
                  <c:v>-1.5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-0.5</c:v>
                </c:pt>
                <c:pt idx="9">
                  <c:v>-0.25</c:v>
                </c:pt>
                <c:pt idx="10">
                  <c:v>0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  <c:pt idx="15">
                  <c:v>1.25</c:v>
                </c:pt>
                <c:pt idx="16">
                  <c:v>1.5</c:v>
                </c:pt>
                <c:pt idx="17">
                  <c:v>1.75</c:v>
                </c:pt>
              </c:numCache>
            </c:numRef>
          </c:cat>
          <c:val>
            <c:numRef>
              <c:f>'Question 3'!$E$36:$E$60</c:f>
              <c:numCache>
                <c:formatCode>General</c:formatCode>
                <c:ptCount val="25"/>
                <c:pt idx="0">
                  <c:v>1.3125</c:v>
                </c:pt>
                <c:pt idx="1">
                  <c:v>0.54843750000000002</c:v>
                </c:pt>
                <c:pt idx="2">
                  <c:v>0</c:v>
                </c:pt>
                <c:pt idx="3">
                  <c:v>-0.36093749999999997</c:v>
                </c:pt>
                <c:pt idx="4">
                  <c:v>-0.5625</c:v>
                </c:pt>
                <c:pt idx="5">
                  <c:v>-0.6328125</c:v>
                </c:pt>
                <c:pt idx="6">
                  <c:v>-0.6</c:v>
                </c:pt>
                <c:pt idx="7">
                  <c:v>-0.4921875</c:v>
                </c:pt>
                <c:pt idx="8">
                  <c:v>-0.33749999999999997</c:v>
                </c:pt>
                <c:pt idx="9">
                  <c:v>-0.1640625</c:v>
                </c:pt>
                <c:pt idx="10">
                  <c:v>0</c:v>
                </c:pt>
                <c:pt idx="11">
                  <c:v>0.12656249999999999</c:v>
                </c:pt>
                <c:pt idx="12">
                  <c:v>0.1875</c:v>
                </c:pt>
                <c:pt idx="13">
                  <c:v>0.15468750000000001</c:v>
                </c:pt>
                <c:pt idx="14">
                  <c:v>0</c:v>
                </c:pt>
                <c:pt idx="15">
                  <c:v>-0.3046875</c:v>
                </c:pt>
                <c:pt idx="16">
                  <c:v>-0.78749999999999998</c:v>
                </c:pt>
                <c:pt idx="17">
                  <c:v>-1.4765625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4F9B-AF29-3DDA7D25E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737256"/>
        <c:axId val="47773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3'!$D$35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'Question 3'!$D$36:$D$60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-2.5</c:v>
                      </c:pt>
                      <c:pt idx="1">
                        <c:v>-2.25</c:v>
                      </c:pt>
                      <c:pt idx="2">
                        <c:v>-2</c:v>
                      </c:pt>
                      <c:pt idx="3">
                        <c:v>-1.75</c:v>
                      </c:pt>
                      <c:pt idx="4">
                        <c:v>-1.5</c:v>
                      </c:pt>
                      <c:pt idx="5">
                        <c:v>-1.25</c:v>
                      </c:pt>
                      <c:pt idx="6">
                        <c:v>-1</c:v>
                      </c:pt>
                      <c:pt idx="7">
                        <c:v>-0.75</c:v>
                      </c:pt>
                      <c:pt idx="8">
                        <c:v>-0.5</c:v>
                      </c:pt>
                      <c:pt idx="9">
                        <c:v>-0.25</c:v>
                      </c:pt>
                      <c:pt idx="10">
                        <c:v>0</c:v>
                      </c:pt>
                      <c:pt idx="11">
                        <c:v>0.25</c:v>
                      </c:pt>
                      <c:pt idx="12">
                        <c:v>0.5</c:v>
                      </c:pt>
                      <c:pt idx="13">
                        <c:v>0.75</c:v>
                      </c:pt>
                      <c:pt idx="14">
                        <c:v>1</c:v>
                      </c:pt>
                      <c:pt idx="15">
                        <c:v>1.25</c:v>
                      </c:pt>
                      <c:pt idx="16">
                        <c:v>1.5</c:v>
                      </c:pt>
                      <c:pt idx="17">
                        <c:v>1.75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'Question 3'!$D$36:$D$46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-2.5</c:v>
                      </c:pt>
                      <c:pt idx="1">
                        <c:v>-2.25</c:v>
                      </c:pt>
                      <c:pt idx="2">
                        <c:v>-2</c:v>
                      </c:pt>
                      <c:pt idx="3">
                        <c:v>-1.75</c:v>
                      </c:pt>
                      <c:pt idx="4">
                        <c:v>-1.5</c:v>
                      </c:pt>
                      <c:pt idx="5">
                        <c:v>-1.25</c:v>
                      </c:pt>
                      <c:pt idx="6">
                        <c:v>-1</c:v>
                      </c:pt>
                      <c:pt idx="7">
                        <c:v>-0.75</c:v>
                      </c:pt>
                      <c:pt idx="8">
                        <c:v>-0.5</c:v>
                      </c:pt>
                      <c:pt idx="9">
                        <c:v>-0.25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BA2-4F9B-AF29-3DDA7D25EEDE}"/>
                  </c:ext>
                </c:extLst>
              </c15:ser>
            </c15:filteredLineSeries>
          </c:ext>
        </c:extLst>
      </c:lineChart>
      <c:catAx>
        <c:axId val="47773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34960"/>
        <c:crosses val="autoZero"/>
        <c:auto val="1"/>
        <c:lblAlgn val="ctr"/>
        <c:lblOffset val="100"/>
        <c:noMultiLvlLbl val="0"/>
      </c:catAx>
      <c:valAx>
        <c:axId val="4777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3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32</xdr:row>
      <xdr:rowOff>1</xdr:rowOff>
    </xdr:from>
    <xdr:to>
      <xdr:col>16</xdr:col>
      <xdr:colOff>285750</xdr:colOff>
      <xdr:row>50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688ADF-EA36-43DA-9430-8DA4749E2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11205</xdr:colOff>
      <xdr:row>6</xdr:row>
      <xdr:rowOff>22411</xdr:rowOff>
    </xdr:from>
    <xdr:to>
      <xdr:col>33</xdr:col>
      <xdr:colOff>511267</xdr:colOff>
      <xdr:row>46</xdr:row>
      <xdr:rowOff>354385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22267EE-3DC7-4F8C-8251-7CF27D3A0D38}"/>
            </a:ext>
          </a:extLst>
        </xdr:cNvPr>
        <xdr:cNvSpPr txBox="1"/>
      </xdr:nvSpPr>
      <xdr:spPr>
        <a:xfrm>
          <a:off x="29157705" y="2442882"/>
          <a:ext cx="8064033" cy="16524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%% note that 4.43 is not a good input for this function, to get the second root (only findnig second and third) a value such as 4.0 is sufficient.</a:t>
          </a:r>
        </a:p>
        <a:p>
          <a:r>
            <a:rPr lang="en-US" sz="1100"/>
            <a:t>MATLAB CODE: </a:t>
          </a:r>
        </a:p>
        <a:p>
          <a:r>
            <a:rPr lang="en-US" sz="1100"/>
            <a:t>function [ root ] = NewtonRaphson( f, symVar, start, tolerance )</a:t>
          </a:r>
        </a:p>
        <a:p>
          <a:r>
            <a:rPr lang="en-US" sz="1100"/>
            <a:t>    %NewtonRaphson Finds the root of a function using Newton Raphson, an</a:t>
          </a:r>
        </a:p>
        <a:p>
          <a:r>
            <a:rPr lang="en-US" sz="1100"/>
            <a:t>    %initial value for the independant variable. The method will continue</a:t>
          </a:r>
        </a:p>
        <a:p>
          <a:r>
            <a:rPr lang="en-US" sz="1100"/>
            <a:t>    %to iterate until the last and current iterations arrive at root values</a:t>
          </a:r>
        </a:p>
        <a:p>
          <a:r>
            <a:rPr lang="en-US" sz="1100"/>
            <a:t>    %within the given tolerance (use 85 for %85).</a:t>
          </a:r>
        </a:p>
        <a:p>
          <a:endParaRPr lang="en-US" sz="1100"/>
        </a:p>
        <a:p>
          <a:r>
            <a:rPr lang="en-US" sz="1100"/>
            <a:t>    % Clear Screen</a:t>
          </a:r>
        </a:p>
        <a:p>
          <a:r>
            <a:rPr lang="en-US" sz="1100"/>
            <a:t>    clc;</a:t>
          </a:r>
        </a:p>
        <a:p>
          <a:r>
            <a:rPr lang="en-US" sz="1100"/>
            <a:t>    </a:t>
          </a:r>
        </a:p>
        <a:p>
          <a:r>
            <a:rPr lang="en-US" sz="1100"/>
            <a:t>    % Definitions</a:t>
          </a:r>
        </a:p>
        <a:p>
          <a:r>
            <a:rPr lang="en-US" sz="1100"/>
            <a:t>    t = symVar; %This isn't necessary. var just has to be type sym.</a:t>
          </a:r>
        </a:p>
        <a:p>
          <a:r>
            <a:rPr lang="en-US" sz="1100"/>
            <a:t>    fdifft = diff(f,t);</a:t>
          </a:r>
        </a:p>
        <a:p>
          <a:r>
            <a:rPr lang="en-US" sz="1100"/>
            <a:t>    x = start;</a:t>
          </a:r>
        </a:p>
        <a:p>
          <a:r>
            <a:rPr lang="en-US" sz="1100"/>
            <a:t>    </a:t>
          </a:r>
        </a:p>
        <a:p>
          <a:r>
            <a:rPr lang="en-US" sz="1100"/>
            <a:t>    % Print Info</a:t>
          </a:r>
        </a:p>
        <a:p>
          <a:r>
            <a:rPr lang="en-US" sz="1100"/>
            <a:t>    fprintf('A root is estimated for the below function.\nThe method uses the initial guess of %f and continues to iterate \nuntil the last and current root values are within %f percent.\n\n',start,tolerance);</a:t>
          </a:r>
        </a:p>
        <a:p>
          <a:r>
            <a:rPr lang="en-US" sz="1100"/>
            <a:t>    disp('FUNCTION:');</a:t>
          </a:r>
        </a:p>
        <a:p>
          <a:r>
            <a:rPr lang="en-US" sz="1100"/>
            <a:t>    pretty(f)</a:t>
          </a:r>
        </a:p>
        <a:p>
          <a:r>
            <a:rPr lang="en-US" sz="1100"/>
            <a:t>    </a:t>
          </a:r>
        </a:p>
        <a:p>
          <a:r>
            <a:rPr lang="en-US" sz="1100"/>
            <a:t>    % Print header to display</a:t>
          </a:r>
        </a:p>
        <a:p>
          <a:r>
            <a:rPr lang="en-US" sz="1100"/>
            <a:t>    fprintf('DATA:\ni\tt\t\t\tf(t)\t\tdfdt\t\txnew\t\terror\n');</a:t>
          </a:r>
        </a:p>
        <a:p>
          <a:r>
            <a:rPr lang="en-US" sz="1100"/>
            <a:t>    </a:t>
          </a:r>
        </a:p>
        <a:p>
          <a:r>
            <a:rPr lang="en-US" sz="1100"/>
            <a:t>    % Display values from estimating iterations</a:t>
          </a:r>
        </a:p>
        <a:p>
          <a:r>
            <a:rPr lang="en-US" sz="1100"/>
            <a:t>    OK=1; i = 1; error = 100;</a:t>
          </a:r>
        </a:p>
        <a:p>
          <a:r>
            <a:rPr lang="en-US" sz="1100"/>
            <a:t>    while(OK)</a:t>
          </a:r>
        </a:p>
        <a:p>
          <a:r>
            <a:rPr lang="en-US" sz="1100"/>
            <a:t>        xnew = x-(subs(f,t,x)/subs(fdifft,t,x));</a:t>
          </a:r>
        </a:p>
        <a:p>
          <a:r>
            <a:rPr lang="en-US" sz="1100"/>
            <a:t>        fprintf('%d\t%f\t%f\t%f\t%f\t%f\n',i,x,subs(f,t,x),subs(fdifft,t,x),xnew,error);</a:t>
          </a:r>
        </a:p>
        <a:p>
          <a:r>
            <a:rPr lang="en-US" sz="1100"/>
            <a:t>        error = abs((x-xnew)/xnew)*100;</a:t>
          </a:r>
        </a:p>
        <a:p>
          <a:r>
            <a:rPr lang="en-US" sz="1100"/>
            <a:t>		</a:t>
          </a:r>
        </a:p>
        <a:p>
          <a:r>
            <a:rPr lang="en-US" sz="1100"/>
            <a:t>        % If percent difference between 'x' and 'xnew' is at or</a:t>
          </a:r>
        </a:p>
        <a:p>
          <a:r>
            <a:rPr lang="en-US" sz="1100"/>
            <a:t>        % above tolerance value, set OK to false to exit loop.</a:t>
          </a:r>
        </a:p>
        <a:p>
          <a:r>
            <a:rPr lang="en-US" sz="1100"/>
            <a:t>        if (error&lt;tolerance)</a:t>
          </a:r>
        </a:p>
        <a:p>
          <a:r>
            <a:rPr lang="en-US" sz="1100"/>
            <a:t>			OK = 0;</a:t>
          </a:r>
        </a:p>
        <a:p>
          <a:r>
            <a:rPr lang="en-US" sz="1100"/>
            <a:t>			fprintf('%d\t%f\t%f\t%f\t%f\t%f\n',i,x,subs(f,t,x),subs(fdifft,t,x),xnew,error);</a:t>
          </a:r>
        </a:p>
        <a:p>
          <a:r>
            <a:rPr lang="en-US" sz="1100"/>
            <a:t>		end</a:t>
          </a:r>
        </a:p>
        <a:p>
          <a:r>
            <a:rPr lang="en-US" sz="1100"/>
            <a:t>		</a:t>
          </a:r>
        </a:p>
        <a:p>
          <a:r>
            <a:rPr lang="en-US" sz="1100"/>
            <a:t>        x = xnew; i=i+1;        </a:t>
          </a:r>
        </a:p>
        <a:p>
          <a:r>
            <a:rPr lang="en-US" sz="1100"/>
            <a:t>    end</a:t>
          </a:r>
        </a:p>
        <a:p>
          <a:r>
            <a:rPr lang="en-US" sz="1100"/>
            <a:t>    </a:t>
          </a:r>
        </a:p>
        <a:p>
          <a:r>
            <a:rPr lang="en-US" sz="1100"/>
            <a:t>    root = x;</a:t>
          </a:r>
        </a:p>
        <a:p>
          <a:r>
            <a:rPr lang="en-US" sz="1100"/>
            <a:t>    fprintf('\nANSWER:\nThe root was estimated to be %f\n\n',root);</a:t>
          </a:r>
        </a:p>
        <a:p>
          <a:r>
            <a:rPr lang="en-US" sz="1100"/>
            <a:t>end</a:t>
          </a:r>
        </a:p>
        <a:p>
          <a:endParaRPr lang="en-US" sz="1100"/>
        </a:p>
        <a:p>
          <a:r>
            <a:rPr lang="en-US" sz="1100"/>
            <a:t>MATLAB OUTPUT: (for &gt;&gt;syms t; f = -1 + 6*t - 4*t^2 + 0.5*t^3; NewtonRaphson(f,t,4,0.05);)</a:t>
          </a:r>
        </a:p>
        <a:p>
          <a:r>
            <a:rPr lang="en-US" sz="1100"/>
            <a:t>A root is estimated for the below function.</a:t>
          </a:r>
        </a:p>
        <a:p>
          <a:r>
            <a:rPr lang="en-US" sz="1100"/>
            <a:t>The method uses the initial guess of 4.000000 and continues to iterate </a:t>
          </a:r>
        </a:p>
        <a:p>
          <a:r>
            <a:rPr lang="en-US" sz="1100"/>
            <a:t>until the last and current root values are within 0.050000 percent.</a:t>
          </a:r>
        </a:p>
        <a:p>
          <a:endParaRPr lang="en-US" sz="1100"/>
        </a:p>
        <a:p>
          <a:r>
            <a:rPr lang="en-US" sz="1100"/>
            <a:t>FUNCTION:</a:t>
          </a:r>
        </a:p>
        <a:p>
          <a:r>
            <a:rPr lang="en-US" sz="1100"/>
            <a:t> 3</a:t>
          </a:r>
        </a:p>
        <a:p>
          <a:r>
            <a:rPr lang="en-US" sz="1100"/>
            <a:t>t       2</a:t>
          </a:r>
        </a:p>
        <a:p>
          <a:r>
            <a:rPr lang="en-US" sz="1100"/>
            <a:t>-- - 4 t  + 6 t - 1</a:t>
          </a:r>
        </a:p>
        <a:p>
          <a:r>
            <a:rPr lang="en-US" sz="1100"/>
            <a:t> 2</a:t>
          </a:r>
        </a:p>
        <a:p>
          <a:endParaRPr lang="en-US" sz="1100"/>
        </a:p>
        <a:p>
          <a:r>
            <a:rPr lang="en-US" sz="1100"/>
            <a:t>DATA:</a:t>
          </a:r>
        </a:p>
        <a:p>
          <a:r>
            <a:rPr lang="en-US" sz="1100"/>
            <a:t>i	t	f(t)	dfdt	xnew	error</a:t>
          </a:r>
        </a:p>
        <a:p>
          <a:r>
            <a:rPr lang="en-US" sz="1100"/>
            <a:t>1	4.000000	-9.000000	-2.000000	-0.500000	100.000000</a:t>
          </a:r>
        </a:p>
        <a:p>
          <a:r>
            <a:rPr lang="en-US" sz="1100"/>
            <a:t>2	-0.500000	-5.062500	10.375000	-0.012048	9.000000</a:t>
          </a:r>
        </a:p>
        <a:p>
          <a:r>
            <a:rPr lang="en-US" sz="1100"/>
            <a:t>3	-0.012048	-1.072871	6.096603	0.163930	40.500000</a:t>
          </a:r>
        </a:p>
        <a:p>
          <a:r>
            <a:rPr lang="en-US" sz="1100"/>
            <a:t>4	0.163930	-0.121708	4.728868	0.189668	1.073496</a:t>
          </a:r>
        </a:p>
        <a:p>
          <a:r>
            <a:rPr lang="en-US" sz="1100"/>
            <a:t>5	0.189668	-0.002478	4.536620	0.190214	0.135697</a:t>
          </a:r>
        </a:p>
        <a:p>
          <a:r>
            <a:rPr lang="en-US" sz="1100"/>
            <a:t>5	0.189668	-0.002478	4.536620	0.190214	0.002872</a:t>
          </a:r>
        </a:p>
        <a:p>
          <a:endParaRPr lang="en-US" sz="1100"/>
        </a:p>
        <a:p>
          <a:r>
            <a:rPr lang="en-US" sz="1100"/>
            <a:t>ANSWER:</a:t>
          </a:r>
        </a:p>
        <a:p>
          <a:r>
            <a:rPr lang="en-US" sz="1100"/>
            <a:t>The root was estimated to be 0.190214</a:t>
          </a:r>
        </a:p>
        <a:p>
          <a:endParaRPr lang="en-US" sz="1100"/>
        </a:p>
        <a:p>
          <a:r>
            <a:rPr lang="en-US" sz="1100"/>
            <a:t>MATLAB OUTPUT: (for &gt;&gt;syms t; f = -1 + 6*t - 4*t^2 + 0.5*t^3; NewtonRaphson(f,t,4.5,0.05);)</a:t>
          </a:r>
        </a:p>
        <a:p>
          <a:r>
            <a:rPr lang="en-US" sz="1100"/>
            <a:t>A root is estimated for the below function.</a:t>
          </a:r>
        </a:p>
        <a:p>
          <a:r>
            <a:rPr lang="en-US" sz="1100"/>
            <a:t>The method uses the initial guess of 4.500000 and continues to iterate </a:t>
          </a:r>
        </a:p>
        <a:p>
          <a:r>
            <a:rPr lang="en-US" sz="1100"/>
            <a:t>until the last and current root values are within 0.050000 percent.</a:t>
          </a:r>
        </a:p>
        <a:p>
          <a:endParaRPr lang="en-US" sz="1100"/>
        </a:p>
        <a:p>
          <a:r>
            <a:rPr lang="en-US" sz="1100"/>
            <a:t>FUNCTION:</a:t>
          </a:r>
        </a:p>
        <a:p>
          <a:r>
            <a:rPr lang="en-US" sz="1100"/>
            <a:t> 3</a:t>
          </a:r>
        </a:p>
        <a:p>
          <a:r>
            <a:rPr lang="en-US" sz="1100"/>
            <a:t>t       2</a:t>
          </a:r>
        </a:p>
        <a:p>
          <a:r>
            <a:rPr lang="en-US" sz="1100"/>
            <a:t>-- - 4 t  + 6 t - 1</a:t>
          </a:r>
        </a:p>
        <a:p>
          <a:r>
            <a:rPr lang="en-US" sz="1100"/>
            <a:t> 2</a:t>
          </a:r>
        </a:p>
        <a:p>
          <a:endParaRPr lang="en-US" sz="1100"/>
        </a:p>
        <a:p>
          <a:r>
            <a:rPr lang="en-US" sz="1100"/>
            <a:t>DATA:</a:t>
          </a:r>
        </a:p>
        <a:p>
          <a:r>
            <a:rPr lang="en-US" sz="1100"/>
            <a:t>i	t	f(t)	dfdt	xnew	error</a:t>
          </a:r>
        </a:p>
        <a:p>
          <a:r>
            <a:rPr lang="en-US" sz="1100"/>
            <a:t>1	4.500000	-9.437500	0.375000	29.666667	100.000000</a:t>
          </a:r>
        </a:p>
        <a:p>
          <a:r>
            <a:rPr lang="en-US" sz="1100"/>
            <a:t>2	29.666667	9711.537037	1088.833333	20.747453	0.848315</a:t>
          </a:r>
        </a:p>
        <a:p>
          <a:r>
            <a:rPr lang="en-US" sz="1100"/>
            <a:t>3	20.747453	2867.098719	485.705590	14.844497	0.429894</a:t>
          </a:r>
        </a:p>
        <a:p>
          <a:r>
            <a:rPr lang="en-US" sz="1100"/>
            <a:t>4	14.844497	842.190578	217.782665	10.977382	0.397653</a:t>
          </a:r>
        </a:p>
        <a:p>
          <a:r>
            <a:rPr lang="en-US" sz="1100"/>
            <a:t>5	10.977382	244.255925	98.935324	8.508538	0.352280</a:t>
          </a:r>
        </a:p>
        <a:p>
          <a:r>
            <a:rPr lang="en-US" sz="1100"/>
            <a:t>6	8.508538	68.459080	46.524521	7.037076	0.290161</a:t>
          </a:r>
        </a:p>
        <a:p>
          <a:r>
            <a:rPr lang="en-US" sz="1100"/>
            <a:t>7	7.037076	17.380235	23.984044	6.312417	0.209101</a:t>
          </a:r>
        </a:p>
        <a:p>
          <a:r>
            <a:rPr lang="en-US" sz="1100"/>
            <a:t>8	6.312417	3.252277	15.270580	6.099441	0.114799</a:t>
          </a:r>
        </a:p>
        <a:p>
          <a:r>
            <a:rPr lang="en-US" sz="1100"/>
            <a:t>8	6.312417	3.252277	15.270580	6.099441	0.034917</a:t>
          </a:r>
        </a:p>
        <a:p>
          <a:endParaRPr lang="en-US" sz="1100"/>
        </a:p>
        <a:p>
          <a:r>
            <a:rPr lang="en-US" sz="1100"/>
            <a:t>ANSWER:</a:t>
          </a:r>
        </a:p>
        <a:p>
          <a:r>
            <a:rPr lang="en-US" sz="1100"/>
            <a:t>The root was estimated to be 6.099441</a:t>
          </a:r>
          <a:endParaRPr lang="en-US" sz="1100"/>
        </a:p>
      </xdr:txBody>
    </xdr:sp>
    <xdr:clientData/>
  </xdr:twoCellAnchor>
  <xdr:twoCellAnchor editAs="oneCell">
    <xdr:from>
      <xdr:col>5</xdr:col>
      <xdr:colOff>47625</xdr:colOff>
      <xdr:row>51</xdr:row>
      <xdr:rowOff>71438</xdr:rowOff>
    </xdr:from>
    <xdr:to>
      <xdr:col>16</xdr:col>
      <xdr:colOff>381000</xdr:colOff>
      <xdr:row>76</xdr:row>
      <xdr:rowOff>238126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156BCF4-540E-4150-BBB7-ED3C29AB3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0" y="20764501"/>
          <a:ext cx="13716000" cy="10287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23</xdr:row>
      <xdr:rowOff>1</xdr:rowOff>
    </xdr:from>
    <xdr:to>
      <xdr:col>13</xdr:col>
      <xdr:colOff>0</xdr:colOff>
      <xdr:row>35</xdr:row>
      <xdr:rowOff>357187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E60D3-59F6-4B55-8C26-A7922DC6A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-1</xdr:colOff>
      <xdr:row>8</xdr:row>
      <xdr:rowOff>23812</xdr:rowOff>
    </xdr:from>
    <xdr:to>
      <xdr:col>21</xdr:col>
      <xdr:colOff>0</xdr:colOff>
      <xdr:row>26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A5C312-231B-4EAB-BC57-47C405E0D19B}"/>
            </a:ext>
          </a:extLst>
        </xdr:cNvPr>
        <xdr:cNvSpPr txBox="1"/>
      </xdr:nvSpPr>
      <xdr:spPr>
        <a:xfrm>
          <a:off x="20716874" y="3262312"/>
          <a:ext cx="5953126" cy="7358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&gt;&gt;sym h; r = 2; L = 5; V0 = 8.5; f = (r^2*acos((r-h)/r)-(r-h)*sqrt(2*r*h-h^2))*L - V0;</a:t>
          </a:r>
        </a:p>
        <a:p>
          <a:r>
            <a:rPr lang="en-US" sz="1100"/>
            <a:t>&gt;&gt;ezplot(f); grid on;</a:t>
          </a:r>
        </a:p>
        <a:p>
          <a:endParaRPr lang="en-US" sz="1100"/>
        </a:p>
        <a:p>
          <a:r>
            <a:rPr lang="en-US" sz="1100"/>
            <a:t>MATLAB OUTPUT:</a:t>
          </a:r>
        </a:p>
        <a:p>
          <a:r>
            <a:rPr lang="en-US" sz="1100"/>
            <a:t>A root is estimated for the below function.</a:t>
          </a:r>
        </a:p>
        <a:p>
          <a:r>
            <a:rPr lang="en-US" sz="1100"/>
            <a:t>The method uses the initial guess of 3.000000 and continues to iterate </a:t>
          </a:r>
        </a:p>
        <a:p>
          <a:r>
            <a:rPr lang="en-US" sz="1100"/>
            <a:t>until the last and current root values are within 0.050000 percent.</a:t>
          </a:r>
        </a:p>
        <a:p>
          <a:endParaRPr lang="en-US" sz="1100"/>
        </a:p>
        <a:p>
          <a:r>
            <a:rPr lang="en-US" sz="1100"/>
            <a:t>FUNCTION:</a:t>
          </a:r>
        </a:p>
        <a:p>
          <a:r>
            <a:rPr lang="en-US" sz="1100"/>
            <a:t>    /     h \              2                    17</a:t>
          </a:r>
        </a:p>
        <a:p>
          <a:r>
            <a:rPr lang="en-US" sz="1100"/>
            <a:t>acos| 1 - - | 20 + sqrt(- h  + 4 h) (h - 2) 5 - --</a:t>
          </a:r>
        </a:p>
        <a:p>
          <a:r>
            <a:rPr lang="en-US" sz="1100"/>
            <a:t>    \     2 /                                    2</a:t>
          </a:r>
        </a:p>
        <a:p>
          <a:endParaRPr lang="en-US" sz="1100"/>
        </a:p>
        <a:p>
          <a:r>
            <a:rPr lang="en-US" sz="1100"/>
            <a:t>DATA:</a:t>
          </a:r>
        </a:p>
        <a:p>
          <a:r>
            <a:rPr lang="en-US" sz="1100"/>
            <a:t>i	t	f(t)	dfdt	xnew	error</a:t>
          </a:r>
        </a:p>
        <a:p>
          <a:r>
            <a:rPr lang="en-US" sz="1100"/>
            <a:t>1	3.000000	42.048156	17.320508	0.572349	100.000000</a:t>
          </a:r>
        </a:p>
        <a:p>
          <a:r>
            <a:rPr lang="en-US" sz="1100"/>
            <a:t>2	0.572349	-2.981168	14.006468	0.785191	4.241561</a:t>
          </a:r>
        </a:p>
        <a:p>
          <a:r>
            <a:rPr lang="en-US" sz="1100"/>
            <a:t>3	0.785191	0.209785	15.887853	0.771987	0.271071</a:t>
          </a:r>
        </a:p>
        <a:p>
          <a:r>
            <a:rPr lang="en-US" sz="1100"/>
            <a:t>3	0.785191	0.209785	15.887853	0.771987	0.017104</a:t>
          </a:r>
        </a:p>
        <a:p>
          <a:endParaRPr lang="en-US" sz="1100"/>
        </a:p>
        <a:p>
          <a:r>
            <a:rPr lang="en-US" sz="1100"/>
            <a:t>ANSWER:</a:t>
          </a:r>
        </a:p>
        <a:p>
          <a:r>
            <a:rPr lang="en-US" sz="1100"/>
            <a:t>The root was estimated to be 0.771987</a:t>
          </a:r>
          <a:endParaRPr lang="en-US" sz="1100"/>
        </a:p>
      </xdr:txBody>
    </xdr:sp>
    <xdr:clientData/>
  </xdr:twoCellAnchor>
  <xdr:twoCellAnchor editAs="oneCell">
    <xdr:from>
      <xdr:col>5</xdr:col>
      <xdr:colOff>7124</xdr:colOff>
      <xdr:row>36</xdr:row>
      <xdr:rowOff>269064</xdr:rowOff>
    </xdr:from>
    <xdr:to>
      <xdr:col>12</xdr:col>
      <xdr:colOff>1976437</xdr:colOff>
      <xdr:row>57</xdr:row>
      <xdr:rowOff>138705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97490B0-AFBB-4AD9-A61D-1C19A9F72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2249" y="14889939"/>
          <a:ext cx="11160938" cy="83707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34</xdr:row>
      <xdr:rowOff>23814</xdr:rowOff>
    </xdr:from>
    <xdr:to>
      <xdr:col>15</xdr:col>
      <xdr:colOff>0</xdr:colOff>
      <xdr:row>49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36377-EECB-4F4B-8B72-723D03D92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6</xdr:row>
      <xdr:rowOff>381000</xdr:rowOff>
    </xdr:from>
    <xdr:to>
      <xdr:col>32</xdr:col>
      <xdr:colOff>595312</xdr:colOff>
      <xdr:row>62</xdr:row>
      <xdr:rowOff>381000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4310D71-536E-4101-A19E-562D7467563B}"/>
            </a:ext>
          </a:extLst>
        </xdr:cNvPr>
        <xdr:cNvSpPr txBox="1"/>
      </xdr:nvSpPr>
      <xdr:spPr>
        <a:xfrm>
          <a:off x="30146625" y="2809875"/>
          <a:ext cx="7643812" cy="22764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syms x; f = -0.3*(x^3 + x^2 - 2*x); ezplot(f); grid on; axis([-4 4 -1 1]);</a:t>
          </a:r>
        </a:p>
        <a:p>
          <a:endParaRPr lang="en-US" sz="1100"/>
        </a:p>
        <a:p>
          <a:r>
            <a:rPr lang="en-US" sz="1100"/>
            <a:t>MATLAB OUTPUT:</a:t>
          </a:r>
        </a:p>
        <a:p>
          <a:r>
            <a:rPr lang="en-US" sz="1100"/>
            <a:t>&gt;&gt;NewtonRaphson(f,x,1.5,0.05);</a:t>
          </a:r>
        </a:p>
        <a:p>
          <a:r>
            <a:rPr lang="en-US" sz="1100"/>
            <a:t>A root is estimated for the below function.</a:t>
          </a:r>
        </a:p>
        <a:p>
          <a:r>
            <a:rPr lang="en-US" sz="1100"/>
            <a:t>The method uses the initial guess of 1.500000 and continues to iterate </a:t>
          </a:r>
        </a:p>
        <a:p>
          <a:r>
            <a:rPr lang="en-US" sz="1100"/>
            <a:t>until the last and current root values are within 0.050000 percent.</a:t>
          </a:r>
        </a:p>
        <a:p>
          <a:endParaRPr lang="en-US" sz="1100"/>
        </a:p>
        <a:p>
          <a:r>
            <a:rPr lang="en-US" sz="1100"/>
            <a:t>FUNCTION:</a:t>
          </a:r>
        </a:p>
        <a:p>
          <a:r>
            <a:rPr lang="en-US" sz="1100"/>
            <a:t>         2      3</a:t>
          </a:r>
        </a:p>
        <a:p>
          <a:r>
            <a:rPr lang="en-US" sz="1100"/>
            <a:t>3 x   3 x    3 x</a:t>
          </a:r>
        </a:p>
        <a:p>
          <a:r>
            <a:rPr lang="en-US" sz="1100"/>
            <a:t>--- - ---- - ----</a:t>
          </a:r>
        </a:p>
        <a:p>
          <a:r>
            <a:rPr lang="en-US" sz="1100"/>
            <a:t> 5     10     10</a:t>
          </a:r>
        </a:p>
        <a:p>
          <a:endParaRPr lang="en-US" sz="1100"/>
        </a:p>
        <a:p>
          <a:r>
            <a:rPr lang="en-US" sz="1100"/>
            <a:t>DATA:</a:t>
          </a:r>
        </a:p>
        <a:p>
          <a:r>
            <a:rPr lang="en-US" sz="1100"/>
            <a:t>i	t	f(t)	dfdt	xnew	error</a:t>
          </a:r>
        </a:p>
        <a:p>
          <a:r>
            <a:rPr lang="en-US" sz="1100"/>
            <a:t>1	1.500000	-0.787500	-2.325000	1.161290	100.000000</a:t>
          </a:r>
        </a:p>
        <a:p>
          <a:r>
            <a:rPr lang="en-US" sz="1100"/>
            <a:t>2	1.161290	-0.177638	-1.310510	1.025742	29.166667</a:t>
          </a:r>
        </a:p>
        <a:p>
          <a:r>
            <a:rPr lang="en-US" sz="1100"/>
            <a:t>3	1.025742	-0.023968	-0.962377	1.000837	13.214671</a:t>
          </a:r>
        </a:p>
        <a:p>
          <a:r>
            <a:rPr lang="en-US" sz="1100"/>
            <a:t>4	1.000837	-0.000754	-0.902009	1.000001	2.488418</a:t>
          </a:r>
        </a:p>
        <a:p>
          <a:r>
            <a:rPr lang="en-US" sz="1100"/>
            <a:t>5	1.000001	-0.000001	-0.900002	1.000000	0.083596</a:t>
          </a:r>
        </a:p>
        <a:p>
          <a:r>
            <a:rPr lang="en-US" sz="1100"/>
            <a:t>5	1.000001	-0.000001	-0.900002	1.000000	0.000093</a:t>
          </a:r>
        </a:p>
        <a:p>
          <a:endParaRPr lang="en-US" sz="1100"/>
        </a:p>
        <a:p>
          <a:r>
            <a:rPr lang="en-US" sz="1100"/>
            <a:t>ANSWER:</a:t>
          </a:r>
        </a:p>
        <a:p>
          <a:r>
            <a:rPr lang="en-US" sz="1100"/>
            <a:t>The root was estimated to be 1.000000</a:t>
          </a:r>
        </a:p>
        <a:p>
          <a:endParaRPr lang="en-US" sz="1100"/>
        </a:p>
        <a:p>
          <a:r>
            <a:rPr lang="en-US" sz="1100"/>
            <a:t>MATLAB OUTPUT:</a:t>
          </a:r>
        </a:p>
        <a:p>
          <a:r>
            <a:rPr lang="en-US" sz="1100"/>
            <a:t>&gt;&gt;NewtonRaphson(f,x,0.3,0.05);</a:t>
          </a:r>
        </a:p>
        <a:p>
          <a:r>
            <a:rPr lang="en-US" sz="1100"/>
            <a:t>%% NOTE this breaks the method at x = 0, as the error is seen to rise to infinity even though it is correct.</a:t>
          </a:r>
        </a:p>
        <a:p>
          <a:r>
            <a:rPr lang="en-US" sz="1100"/>
            <a:t>A root is estimated for the below function.</a:t>
          </a:r>
        </a:p>
        <a:p>
          <a:r>
            <a:rPr lang="en-US" sz="1100"/>
            <a:t>The method uses the initial guess of 0.300000 and continues to iterate </a:t>
          </a:r>
        </a:p>
        <a:p>
          <a:r>
            <a:rPr lang="en-US" sz="1100"/>
            <a:t>until the last and current root values are within 0.050000 percent.</a:t>
          </a:r>
        </a:p>
        <a:p>
          <a:endParaRPr lang="en-US" sz="1100"/>
        </a:p>
        <a:p>
          <a:r>
            <a:rPr lang="en-US" sz="1100"/>
            <a:t>FUNCTION:</a:t>
          </a:r>
        </a:p>
        <a:p>
          <a:r>
            <a:rPr lang="en-US" sz="1100"/>
            <a:t>         2      3</a:t>
          </a:r>
        </a:p>
        <a:p>
          <a:r>
            <a:rPr lang="en-US" sz="1100"/>
            <a:t>3 x   3 x    3 x</a:t>
          </a:r>
        </a:p>
        <a:p>
          <a:r>
            <a:rPr lang="en-US" sz="1100"/>
            <a:t>--- - ---- - ----</a:t>
          </a:r>
        </a:p>
        <a:p>
          <a:r>
            <a:rPr lang="en-US" sz="1100"/>
            <a:t> 5     10     10</a:t>
          </a:r>
        </a:p>
        <a:p>
          <a:endParaRPr lang="en-US" sz="1100"/>
        </a:p>
        <a:p>
          <a:r>
            <a:rPr lang="en-US" sz="1100"/>
            <a:t>DATA:</a:t>
          </a:r>
        </a:p>
        <a:p>
          <a:r>
            <a:rPr lang="en-US" sz="1100"/>
            <a:t>i	t	f(t)	dfdt	xnew	error</a:t>
          </a:r>
        </a:p>
        <a:p>
          <a:r>
            <a:rPr lang="en-US" sz="1100"/>
            <a:t>1	0.300000	0.144900	0.339000	-0.127434	100.000000</a:t>
          </a:r>
        </a:p>
        <a:p>
          <a:r>
            <a:rPr lang="en-US" sz="1100"/>
            <a:t>2	-0.127434	-0.080711	0.661845	-0.005485	335.416667</a:t>
          </a:r>
        </a:p>
        <a:p>
          <a:r>
            <a:rPr lang="en-US" sz="1100"/>
            <a:t>3	-0.005485	-0.003300	0.603264	-0.000015	2223.363684</a:t>
          </a:r>
        </a:p>
        <a:p>
          <a:r>
            <a:rPr lang="en-US" sz="1100"/>
            <a:t>4	-0.000015	-0.000009	0.600009	-0.000000	36968.893409</a:t>
          </a:r>
        </a:p>
        <a:p>
          <a:r>
            <a:rPr lang="en-US" sz="1100"/>
            <a:t>5	-0.000000	-0.000000	0.600000	-0.000000	13517265.077782</a:t>
          </a:r>
        </a:p>
        <a:p>
          <a:r>
            <a:rPr lang="en-US" sz="1100"/>
            <a:t>6	-0.000000	-0.000000	0.600000	-0.000000	1827110480969.798600</a:t>
          </a:r>
        </a:p>
        <a:p>
          <a:r>
            <a:rPr lang="en-US" sz="1100"/>
            <a:t>7	-0.000000	-0.000000	0.600000	-0.000000	33383327089388444000000.000000</a:t>
          </a:r>
        </a:p>
        <a:p>
          <a:r>
            <a:rPr lang="en-US" sz="1100"/>
            <a:t>8	-0.000000	-0.000000	0.600000	-0.000000	11144465275570963000000000000000000000000000.000000</a:t>
          </a:r>
        </a:p>
        <a:p>
          <a:r>
            <a:rPr lang="en-US" sz="1100"/>
            <a:t>9	-0.000000	-0.000000	0.600000	-0.000000	1241991062784069800000000000000000000000000000000000000000000000000000000000000000000.000000</a:t>
          </a:r>
        </a:p>
        <a:p>
          <a:r>
            <a:rPr lang="en-US" sz="1100"/>
            <a:t>10	-0.000000	-0.000000	0.600000	-0.000000	15425418000355034000000000000000000000000000000000000000000000000000000000000000000000000000000000000000000000000000000000000000000000000000000000000000000000000000000.000000</a:t>
          </a:r>
        </a:p>
        <a:p>
          <a:r>
            <a:rPr lang="en-US" sz="1100"/>
            <a:t>11	-0.000000	-0.000000	0.600000	-0.000000	Inf</a:t>
          </a:r>
        </a:p>
        <a:p>
          <a:r>
            <a:rPr lang="en-US" sz="1100"/>
            <a:t>Operation terminated by user during sym/subs&gt;mupadsubs (line 140)</a:t>
          </a:r>
        </a:p>
        <a:p>
          <a:endParaRPr lang="en-US" sz="1100"/>
        </a:p>
        <a:p>
          <a:r>
            <a:rPr lang="en-US" sz="1100"/>
            <a:t>MATLAB OUTPUT:</a:t>
          </a:r>
        </a:p>
        <a:p>
          <a:r>
            <a:rPr lang="en-US" sz="1100"/>
            <a:t>&gt;&gt;NewtonRaphson(f,x,-3,0.05);</a:t>
          </a:r>
        </a:p>
        <a:p>
          <a:r>
            <a:rPr lang="en-US" sz="1100"/>
            <a:t>A root is estimated for the below function.</a:t>
          </a:r>
        </a:p>
        <a:p>
          <a:r>
            <a:rPr lang="en-US" sz="1100"/>
            <a:t>The method uses the initial guess of -3.000000 and continues to iterate </a:t>
          </a:r>
        </a:p>
        <a:p>
          <a:r>
            <a:rPr lang="en-US" sz="1100"/>
            <a:t>until the last and current root values are within 0.050000 percent.</a:t>
          </a:r>
        </a:p>
        <a:p>
          <a:endParaRPr lang="en-US" sz="1100"/>
        </a:p>
        <a:p>
          <a:r>
            <a:rPr lang="en-US" sz="1100"/>
            <a:t>FUNCTION:</a:t>
          </a:r>
        </a:p>
        <a:p>
          <a:r>
            <a:rPr lang="en-US" sz="1100"/>
            <a:t>         2      3</a:t>
          </a:r>
        </a:p>
        <a:p>
          <a:r>
            <a:rPr lang="en-US" sz="1100"/>
            <a:t>3 x   3 x    3 x</a:t>
          </a:r>
        </a:p>
        <a:p>
          <a:r>
            <a:rPr lang="en-US" sz="1100"/>
            <a:t>--- - ---- - ----</a:t>
          </a:r>
        </a:p>
        <a:p>
          <a:r>
            <a:rPr lang="en-US" sz="1100"/>
            <a:t> 5     10     10</a:t>
          </a:r>
        </a:p>
        <a:p>
          <a:endParaRPr lang="en-US" sz="1100"/>
        </a:p>
        <a:p>
          <a:r>
            <a:rPr lang="en-US" sz="1100"/>
            <a:t>DATA:</a:t>
          </a:r>
        </a:p>
        <a:p>
          <a:r>
            <a:rPr lang="en-US" sz="1100"/>
            <a:t>i	t	f(t)	dfdt	xnew	error</a:t>
          </a:r>
        </a:p>
        <a:p>
          <a:r>
            <a:rPr lang="en-US" sz="1100"/>
            <a:t>1	-3.000000	3.600000	-5.700000	-2.368421	100.000000</a:t>
          </a:r>
        </a:p>
        <a:p>
          <a:r>
            <a:rPr lang="en-US" sz="1100"/>
            <a:t>2	-2.368421	0.881761	-3.027424	-2.077163	26.666667</a:t>
          </a:r>
        </a:p>
        <a:p>
          <a:r>
            <a:rPr lang="en-US" sz="1100"/>
            <a:t>3	-2.077163	0.147963	-2.036848	-2.004520	14.021909</a:t>
          </a:r>
        </a:p>
        <a:p>
          <a:r>
            <a:rPr lang="en-US" sz="1100"/>
            <a:t>4	-2.004520	0.008167	-1.813579	-2.000017	3.623958</a:t>
          </a:r>
        </a:p>
        <a:p>
          <a:r>
            <a:rPr lang="en-US" sz="1100"/>
            <a:t>5	-2.000017	0.000030	-1.800051	-2.000000	0.225160</a:t>
          </a:r>
        </a:p>
        <a:p>
          <a:r>
            <a:rPr lang="en-US" sz="1100"/>
            <a:t>5	-2.000017	0.000030	-1.800051	-2.000000	0.000846</a:t>
          </a:r>
        </a:p>
        <a:p>
          <a:endParaRPr lang="en-US" sz="1100"/>
        </a:p>
        <a:p>
          <a:r>
            <a:rPr lang="en-US" sz="1100"/>
            <a:t>ANSWER:</a:t>
          </a:r>
        </a:p>
        <a:p>
          <a:r>
            <a:rPr lang="en-US" sz="1100"/>
            <a:t>The root was estimated to be -2.000000</a:t>
          </a:r>
        </a:p>
        <a:p>
          <a:endParaRPr lang="en-US" sz="1100"/>
        </a:p>
        <a:p>
          <a:r>
            <a:rPr lang="en-US" sz="1100"/>
            <a:t>MATLAB OUTPUT:</a:t>
          </a:r>
        </a:p>
        <a:p>
          <a:r>
            <a:rPr lang="en-US" sz="1100"/>
            <a:t>&gt;&gt;NewtonRaphson(diff(f,x),x,-1,0.05);</a:t>
          </a:r>
        </a:p>
        <a:p>
          <a:r>
            <a:rPr lang="en-US" sz="1100"/>
            <a:t>A root is estimated for the below function.</a:t>
          </a:r>
        </a:p>
        <a:p>
          <a:r>
            <a:rPr lang="en-US" sz="1100"/>
            <a:t>The method uses the initial guess of -1.000000 and continues to iterate </a:t>
          </a:r>
        </a:p>
        <a:p>
          <a:r>
            <a:rPr lang="en-US" sz="1100"/>
            <a:t>until the last and current root values are within 0.050000 percent.</a:t>
          </a:r>
        </a:p>
        <a:p>
          <a:endParaRPr lang="en-US" sz="1100"/>
        </a:p>
        <a:p>
          <a:r>
            <a:rPr lang="en-US" sz="1100"/>
            <a:t>FUNCTION:</a:t>
          </a:r>
        </a:p>
        <a:p>
          <a:r>
            <a:rPr lang="en-US" sz="1100"/>
            <a:t>       2</a:t>
          </a:r>
        </a:p>
        <a:p>
          <a:r>
            <a:rPr lang="en-US" sz="1100"/>
            <a:t>3   9 x    3 x</a:t>
          </a:r>
        </a:p>
        <a:p>
          <a:r>
            <a:rPr lang="en-US" sz="1100"/>
            <a:t>- - ---- - ---</a:t>
          </a:r>
        </a:p>
        <a:p>
          <a:r>
            <a:rPr lang="en-US" sz="1100"/>
            <a:t>5    10     5</a:t>
          </a:r>
        </a:p>
        <a:p>
          <a:endParaRPr lang="en-US" sz="1100"/>
        </a:p>
        <a:p>
          <a:r>
            <a:rPr lang="en-US" sz="1100"/>
            <a:t>DATA:</a:t>
          </a:r>
        </a:p>
        <a:p>
          <a:r>
            <a:rPr lang="en-US" sz="1100"/>
            <a:t>i	t	f(t)	dfdt	xnew	error</a:t>
          </a:r>
        </a:p>
        <a:p>
          <a:r>
            <a:rPr lang="en-US" sz="1100"/>
            <a:t>1	-1.000000	0.300000	1.200000	-1.250000	100.000000</a:t>
          </a:r>
        </a:p>
        <a:p>
          <a:r>
            <a:rPr lang="en-US" sz="1100"/>
            <a:t>2	-1.250000	-0.056250	1.650000	-1.215909	20.000000</a:t>
          </a:r>
        </a:p>
        <a:p>
          <a:r>
            <a:rPr lang="en-US" sz="1100"/>
            <a:t>3	-1.215909	-0.001046	1.588636	-1.215251	2.803738</a:t>
          </a:r>
        </a:p>
        <a:p>
          <a:r>
            <a:rPr lang="en-US" sz="1100"/>
            <a:t>4	-1.215251	-0.000000	1.587451	-1.215250	0.054179</a:t>
          </a:r>
        </a:p>
        <a:p>
          <a:r>
            <a:rPr lang="en-US" sz="1100"/>
            <a:t>4	-1.215251	-0.000000	1.587451	-1.215250	0.000020</a:t>
          </a:r>
        </a:p>
        <a:p>
          <a:endParaRPr lang="en-US" sz="1100"/>
        </a:p>
        <a:p>
          <a:r>
            <a:rPr lang="en-US" sz="1100"/>
            <a:t>ANSWER:</a:t>
          </a:r>
        </a:p>
        <a:p>
          <a:r>
            <a:rPr lang="en-US" sz="1100"/>
            <a:t>The root was estimated to be -1.215250</a:t>
          </a:r>
        </a:p>
        <a:p>
          <a:endParaRPr lang="en-US" sz="1100"/>
        </a:p>
        <a:p>
          <a:r>
            <a:rPr lang="en-US" sz="1100"/>
            <a:t>MATLAB OUTPUT:</a:t>
          </a:r>
        </a:p>
        <a:p>
          <a:r>
            <a:rPr lang="en-US" sz="1100"/>
            <a:t>&gt;&gt;NewtonRaphson(diff(f,x),x,1,0.05);</a:t>
          </a:r>
        </a:p>
        <a:p>
          <a:r>
            <a:rPr lang="en-US" sz="1100"/>
            <a:t>A root is estimated for the below function.</a:t>
          </a:r>
        </a:p>
        <a:p>
          <a:r>
            <a:rPr lang="en-US" sz="1100"/>
            <a:t>The method uses the initial guess of 1.000000 and continues to iterate </a:t>
          </a:r>
        </a:p>
        <a:p>
          <a:r>
            <a:rPr lang="en-US" sz="1100"/>
            <a:t>until the last and current root values are within 0.050000 percent.</a:t>
          </a:r>
        </a:p>
        <a:p>
          <a:endParaRPr lang="en-US" sz="1100"/>
        </a:p>
        <a:p>
          <a:r>
            <a:rPr lang="en-US" sz="1100"/>
            <a:t>FUNCTION:</a:t>
          </a:r>
        </a:p>
        <a:p>
          <a:r>
            <a:rPr lang="en-US" sz="1100"/>
            <a:t>       2</a:t>
          </a:r>
        </a:p>
        <a:p>
          <a:r>
            <a:rPr lang="en-US" sz="1100"/>
            <a:t>3   9 x    3 x</a:t>
          </a:r>
        </a:p>
        <a:p>
          <a:r>
            <a:rPr lang="en-US" sz="1100"/>
            <a:t>- - ---- - ---</a:t>
          </a:r>
        </a:p>
        <a:p>
          <a:r>
            <a:rPr lang="en-US" sz="1100"/>
            <a:t>5    10     5</a:t>
          </a:r>
        </a:p>
        <a:p>
          <a:endParaRPr lang="en-US" sz="1100"/>
        </a:p>
        <a:p>
          <a:r>
            <a:rPr lang="en-US" sz="1100"/>
            <a:t>DATA:</a:t>
          </a:r>
        </a:p>
        <a:p>
          <a:r>
            <a:rPr lang="en-US" sz="1100"/>
            <a:t>i	t	f(t)	dfdt	xnew	error</a:t>
          </a:r>
        </a:p>
        <a:p>
          <a:r>
            <a:rPr lang="en-US" sz="1100"/>
            <a:t>1	1.000000	-0.900000	-2.400000	0.625000	100.000000</a:t>
          </a:r>
        </a:p>
        <a:p>
          <a:r>
            <a:rPr lang="en-US" sz="1100"/>
            <a:t>2	0.625000	-0.126562	-1.725000	0.551630	60.000000</a:t>
          </a:r>
        </a:p>
        <a:p>
          <a:r>
            <a:rPr lang="en-US" sz="1100"/>
            <a:t>3	0.551630	-0.004845	-1.592935	0.548589	13.300493</a:t>
          </a:r>
        </a:p>
        <a:p>
          <a:r>
            <a:rPr lang="en-US" sz="1100"/>
            <a:t>4	0.548589	-0.000008	-1.587460	0.548584	0.554408</a:t>
          </a:r>
        </a:p>
        <a:p>
          <a:r>
            <a:rPr lang="en-US" sz="1100"/>
            <a:t>4	0.548589	-0.000008	-1.587460	0.548584	0.000956</a:t>
          </a:r>
        </a:p>
        <a:p>
          <a:endParaRPr lang="en-US" sz="1100"/>
        </a:p>
        <a:p>
          <a:r>
            <a:rPr lang="en-US" sz="1100"/>
            <a:t>ANSWER:</a:t>
          </a:r>
        </a:p>
        <a:p>
          <a:r>
            <a:rPr lang="en-US" sz="1100"/>
            <a:t>The root was estimated to be 0.548584</a:t>
          </a:r>
          <a:endParaRPr lang="en-US" sz="1100"/>
        </a:p>
      </xdr:txBody>
    </xdr:sp>
    <xdr:clientData/>
  </xdr:twoCellAnchor>
  <xdr:twoCellAnchor editAs="oneCell">
    <xdr:from>
      <xdr:col>5</xdr:col>
      <xdr:colOff>71438</xdr:colOff>
      <xdr:row>51</xdr:row>
      <xdr:rowOff>71437</xdr:rowOff>
    </xdr:from>
    <xdr:to>
      <xdr:col>14</xdr:col>
      <xdr:colOff>547687</xdr:colOff>
      <xdr:row>74</xdr:row>
      <xdr:rowOff>226218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7CB08C-FBFA-42B1-AFDC-3CF42A233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6563" y="20812125"/>
          <a:ext cx="12620624" cy="9465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topLeftCell="A31" zoomScale="40" zoomScaleNormal="40" workbookViewId="0">
      <selection activeCell="T51" sqref="T51"/>
    </sheetView>
  </sheetViews>
  <sheetFormatPr defaultRowHeight="31.5" x14ac:dyDescent="0.5"/>
  <cols>
    <col min="1" max="1" width="9.140625" style="1"/>
    <col min="2" max="2" width="17.85546875" style="1" customWidth="1"/>
    <col min="3" max="3" width="19" style="1" bestFit="1" customWidth="1"/>
    <col min="4" max="4" width="23.140625" style="1" customWidth="1"/>
    <col min="5" max="5" width="31.28515625" style="1" customWidth="1"/>
    <col min="6" max="6" width="27.85546875" style="1" customWidth="1"/>
    <col min="7" max="7" width="13.28515625" style="1" customWidth="1"/>
    <col min="8" max="9" width="9.140625" style="1"/>
    <col min="10" max="10" width="18.140625" style="1" bestFit="1" customWidth="1"/>
    <col min="11" max="11" width="25.85546875" style="1" bestFit="1" customWidth="1"/>
    <col min="12" max="12" width="34.140625" style="1" bestFit="1" customWidth="1"/>
    <col min="13" max="13" width="29.85546875" style="1" bestFit="1" customWidth="1"/>
    <col min="14" max="14" width="14.28515625" style="1" customWidth="1"/>
    <col min="15" max="17" width="9.140625" style="1"/>
    <col min="18" max="18" width="31.28515625" style="1" bestFit="1" customWidth="1"/>
    <col min="19" max="19" width="23" style="1" bestFit="1" customWidth="1"/>
    <col min="20" max="20" width="21.5703125" style="1" bestFit="1" customWidth="1"/>
    <col min="21" max="21" width="13.42578125" style="1" customWidth="1"/>
    <col min="22" max="22" width="15.5703125" style="1" customWidth="1"/>
    <col min="23" max="23" width="23" style="1" bestFit="1" customWidth="1"/>
    <col min="24" max="24" width="21.5703125" style="1" bestFit="1" customWidth="1"/>
    <col min="25" max="25" width="13.85546875" style="1" customWidth="1"/>
    <col min="26" max="26" width="14.5703125" style="1" customWidth="1"/>
    <col min="27" max="16384" width="9.140625" style="1"/>
  </cols>
  <sheetData>
    <row r="1" spans="1:34" x14ac:dyDescent="0.5">
      <c r="A1" s="1" t="s">
        <v>7</v>
      </c>
      <c r="B1" s="6"/>
      <c r="C1" s="6"/>
    </row>
    <row r="3" spans="1:34" x14ac:dyDescent="0.5">
      <c r="C3" s="5" t="s">
        <v>4</v>
      </c>
    </row>
    <row r="4" spans="1:34" x14ac:dyDescent="0.5">
      <c r="C4" s="5" t="s">
        <v>5</v>
      </c>
    </row>
    <row r="5" spans="1:34" x14ac:dyDescent="0.5">
      <c r="C5" s="5"/>
    </row>
    <row r="6" spans="1:34" x14ac:dyDescent="0.5">
      <c r="C6" s="7" t="s">
        <v>11</v>
      </c>
      <c r="D6" s="7"/>
      <c r="E6" s="7"/>
      <c r="F6" s="7"/>
      <c r="G6" s="7"/>
      <c r="J6" s="8" t="s">
        <v>12</v>
      </c>
      <c r="K6" s="8"/>
      <c r="L6" s="8"/>
      <c r="M6" s="8"/>
      <c r="N6" s="8"/>
      <c r="Q6" s="8" t="s">
        <v>13</v>
      </c>
      <c r="R6" s="8"/>
      <c r="S6" s="8"/>
      <c r="T6" s="8"/>
      <c r="U6" s="8"/>
      <c r="V6" s="8"/>
      <c r="X6" s="8" t="s">
        <v>30</v>
      </c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36" x14ac:dyDescent="0.65">
      <c r="C7" s="4" t="s">
        <v>0</v>
      </c>
      <c r="D7" s="4" t="s">
        <v>1</v>
      </c>
      <c r="E7" s="4" t="s">
        <v>2</v>
      </c>
      <c r="F7" s="4" t="s">
        <v>3</v>
      </c>
      <c r="G7" s="1" t="s">
        <v>6</v>
      </c>
      <c r="J7" s="4" t="s">
        <v>0</v>
      </c>
      <c r="K7" s="4" t="s">
        <v>1</v>
      </c>
      <c r="L7" s="4" t="s">
        <v>2</v>
      </c>
      <c r="M7" s="4" t="s">
        <v>3</v>
      </c>
      <c r="N7" s="1" t="s">
        <v>6</v>
      </c>
      <c r="Q7" s="1" t="s">
        <v>0</v>
      </c>
      <c r="R7" s="1" t="s">
        <v>9</v>
      </c>
      <c r="S7" s="4" t="s">
        <v>2</v>
      </c>
      <c r="T7" s="4" t="s">
        <v>3</v>
      </c>
      <c r="U7" s="1" t="s">
        <v>8</v>
      </c>
      <c r="V7" s="1" t="s">
        <v>6</v>
      </c>
    </row>
    <row r="8" spans="1:34" x14ac:dyDescent="0.5">
      <c r="C8" s="3">
        <v>0</v>
      </c>
      <c r="D8" s="2">
        <v>4.5</v>
      </c>
      <c r="E8" s="2">
        <f>-1+6*D8-4*D8^2 + 0.5*D8^3</f>
        <v>-9.4375</v>
      </c>
      <c r="F8" s="2">
        <f>6-8*D8 + 1.5*D8^2</f>
        <v>0.375</v>
      </c>
      <c r="J8" s="3">
        <v>0</v>
      </c>
      <c r="K8" s="2">
        <v>4.4000000000000004</v>
      </c>
      <c r="L8" s="2">
        <f>-1+6*K8-4*K8^2 + 0.5*K8^3</f>
        <v>-9.4479999999999933</v>
      </c>
      <c r="M8" s="2">
        <f>6-8*K8 + 1.5*K8^2</f>
        <v>-0.15999999999999659</v>
      </c>
      <c r="Q8" s="1">
        <v>0</v>
      </c>
      <c r="R8" s="1">
        <v>4.5</v>
      </c>
      <c r="S8" s="2">
        <f>-1+6*R8-4*R8^2 + 0.5*R8^3</f>
        <v>-9.4375</v>
      </c>
      <c r="T8" s="2">
        <f>6-8*R8 + 1.5*R8^2</f>
        <v>0.375</v>
      </c>
      <c r="U8" s="1">
        <f>-8+3*D8</f>
        <v>5.5</v>
      </c>
    </row>
    <row r="9" spans="1:34" x14ac:dyDescent="0.5">
      <c r="C9" s="3">
        <v>1</v>
      </c>
      <c r="D9" s="2">
        <f>D8-E8/F8</f>
        <v>29.666666666666668</v>
      </c>
      <c r="E9" s="2">
        <f t="shared" ref="E9:E18" si="0">-1+6*D9-4*D9^2 + 0.5*D9^3</f>
        <v>9711.5370370370383</v>
      </c>
      <c r="F9" s="2">
        <f t="shared" ref="F9:F18" si="1">6-8*D9 + 1.5*D9^2</f>
        <v>1088.8333333333335</v>
      </c>
      <c r="G9" s="1">
        <f>ABS((D9-D8)/D9)*100</f>
        <v>84.831460674157299</v>
      </c>
      <c r="J9" s="3">
        <v>1</v>
      </c>
      <c r="K9" s="2">
        <f>K8-L8/M8</f>
        <v>-54.650000000001221</v>
      </c>
      <c r="L9" s="2">
        <f t="shared" ref="L9:L31" si="2">-1+6*K9-4*K9^2 + 0.5*K9^3</f>
        <v>-93884.849812506014</v>
      </c>
      <c r="M9" s="2">
        <f t="shared" ref="M9:M18" si="3">6-8*K9 + 1.5*K9^2</f>
        <v>4923.1337500002101</v>
      </c>
      <c r="N9" s="1">
        <f>ABS((K9-K8)/K9)*100</f>
        <v>108.05123513266221</v>
      </c>
      <c r="Q9" s="1">
        <v>1</v>
      </c>
      <c r="R9" s="1">
        <f>R8-T8/U8</f>
        <v>4.4318181818181817</v>
      </c>
      <c r="S9" s="2">
        <f t="shared" ref="S9:S18" si="4">-1+6*R9-4*R9^2 + 0.5*R9^3</f>
        <v>-9.4504425713749072</v>
      </c>
      <c r="T9" s="2">
        <f t="shared" ref="T9:T18" si="5">6-8*R9 + 1.5*R9^2</f>
        <v>6.9731404958695009E-3</v>
      </c>
      <c r="U9" s="1">
        <f>-8+3*D9</f>
        <v>81</v>
      </c>
      <c r="V9" s="1">
        <f>ABS((R9-R8)/R9)*100</f>
        <v>1.5384615384615421</v>
      </c>
    </row>
    <row r="10" spans="1:34" x14ac:dyDescent="0.5">
      <c r="C10" s="3">
        <v>2</v>
      </c>
      <c r="D10" s="2">
        <f t="shared" ref="D10:D12" si="6">D9-E9/F9</f>
        <v>20.747453101348711</v>
      </c>
      <c r="E10" s="2">
        <f t="shared" si="0"/>
        <v>2867.0987186516677</v>
      </c>
      <c r="F10" s="2">
        <f t="shared" si="1"/>
        <v>485.70559047820666</v>
      </c>
      <c r="G10" s="1">
        <f t="shared" ref="G10:G18" si="7">ABS((D10-D9)/D10)*100</f>
        <v>42.989438374670449</v>
      </c>
      <c r="J10" s="3">
        <v>2</v>
      </c>
      <c r="K10" s="2">
        <f t="shared" ref="K10:K17" si="8">K9-L9/M9</f>
        <v>-35.579860007866742</v>
      </c>
      <c r="L10" s="2">
        <f t="shared" si="2"/>
        <v>-27798.927638104906</v>
      </c>
      <c r="M10" s="2">
        <f t="shared" si="3"/>
        <v>2189.5285373320266</v>
      </c>
      <c r="N10" s="1">
        <f t="shared" ref="N10:N18" si="9">ABS((K10-K9)/K10)*100</f>
        <v>53.598131043568053</v>
      </c>
      <c r="Q10" s="1">
        <v>2</v>
      </c>
      <c r="R10" s="1">
        <f t="shared" ref="R10:R18" si="10">R9-T9/U9</f>
        <v>4.4317320936639115</v>
      </c>
      <c r="S10" s="2">
        <f t="shared" si="4"/>
        <v>-9.4504431520572609</v>
      </c>
      <c r="T10" s="2">
        <f t="shared" si="5"/>
        <v>6.5172757047804453E-3</v>
      </c>
      <c r="U10" s="1">
        <f>-8+3*D10</f>
        <v>54.242359304046133</v>
      </c>
      <c r="V10" s="1">
        <f t="shared" ref="V10:V18" si="11">ABS((R10-R9)/R10)*100</f>
        <v>1.9425396763765894E-3</v>
      </c>
    </row>
    <row r="11" spans="1:34" x14ac:dyDescent="0.5">
      <c r="C11" s="3">
        <v>3</v>
      </c>
      <c r="D11" s="2">
        <f t="shared" si="6"/>
        <v>14.844497123780418</v>
      </c>
      <c r="E11" s="2">
        <f t="shared" si="0"/>
        <v>842.19057821964486</v>
      </c>
      <c r="F11" s="2">
        <f t="shared" si="1"/>
        <v>217.7826652966443</v>
      </c>
      <c r="G11" s="1">
        <f t="shared" si="7"/>
        <v>39.765280887231562</v>
      </c>
      <c r="J11" s="3">
        <v>3</v>
      </c>
      <c r="K11" s="2">
        <f t="shared" si="8"/>
        <v>-22.883552485892942</v>
      </c>
      <c r="L11" s="2">
        <f t="shared" si="2"/>
        <v>-8224.4951412665469</v>
      </c>
      <c r="M11" s="2">
        <f t="shared" si="3"/>
        <v>974.55388144906897</v>
      </c>
      <c r="N11" s="1">
        <f t="shared" si="9"/>
        <v>55.482240049051448</v>
      </c>
      <c r="Q11" s="1">
        <v>3</v>
      </c>
      <c r="R11" s="1">
        <f t="shared" si="10"/>
        <v>4.4316119426271863</v>
      </c>
      <c r="S11" s="2">
        <f t="shared" si="4"/>
        <v>-9.4504438968941145</v>
      </c>
      <c r="T11" s="2">
        <f t="shared" si="5"/>
        <v>5.8810740363632874E-3</v>
      </c>
      <c r="U11" s="1">
        <f>-8+3*D11</f>
        <v>36.533491371341256</v>
      </c>
      <c r="V11" s="1">
        <f t="shared" si="11"/>
        <v>2.7112264855486822E-3</v>
      </c>
    </row>
    <row r="12" spans="1:34" x14ac:dyDescent="0.5">
      <c r="C12" s="3">
        <v>4</v>
      </c>
      <c r="D12" s="2">
        <f t="shared" si="6"/>
        <v>10.97738227755293</v>
      </c>
      <c r="E12" s="2">
        <f t="shared" si="0"/>
        <v>244.25592534844873</v>
      </c>
      <c r="F12" s="2">
        <f t="shared" si="1"/>
        <v>98.935324280876301</v>
      </c>
      <c r="G12" s="1">
        <f t="shared" si="7"/>
        <v>35.228023844401832</v>
      </c>
      <c r="J12" s="3">
        <v>4</v>
      </c>
      <c r="K12" s="2">
        <f t="shared" si="8"/>
        <v>-14.444311415878932</v>
      </c>
      <c r="L12" s="2">
        <f t="shared" si="2"/>
        <v>-2429.0354755426533</v>
      </c>
      <c r="M12" s="2">
        <f t="shared" si="3"/>
        <v>434.51168974536711</v>
      </c>
      <c r="N12" s="1">
        <f t="shared" si="9"/>
        <v>58.42605318476155</v>
      </c>
      <c r="Q12" s="1">
        <v>4</v>
      </c>
      <c r="R12" s="1">
        <f t="shared" si="10"/>
        <v>4.4314509650196374</v>
      </c>
      <c r="S12" s="2">
        <f t="shared" si="4"/>
        <v>-9.450444775012798</v>
      </c>
      <c r="T12" s="2">
        <f t="shared" si="5"/>
        <v>5.0287629031160463E-3</v>
      </c>
      <c r="U12" s="1">
        <f>-8+3*D12</f>
        <v>24.932146832658788</v>
      </c>
      <c r="V12" s="1">
        <f t="shared" si="11"/>
        <v>3.6326162428413065E-3</v>
      </c>
    </row>
    <row r="13" spans="1:34" x14ac:dyDescent="0.5">
      <c r="C13" s="3">
        <v>5</v>
      </c>
      <c r="D13" s="2">
        <f t="shared" ref="D13:D17" si="12">D12-E12/F12</f>
        <v>8.5085378367644324</v>
      </c>
      <c r="E13" s="2">
        <f t="shared" si="0"/>
        <v>68.459080319377307</v>
      </c>
      <c r="F13" s="2">
        <f t="shared" si="1"/>
        <v>46.524521485362484</v>
      </c>
      <c r="G13" s="1">
        <f t="shared" si="7"/>
        <v>29.016083469957664</v>
      </c>
      <c r="J13" s="3">
        <v>5</v>
      </c>
      <c r="K13" s="2">
        <f t="shared" si="8"/>
        <v>-8.854046452084475</v>
      </c>
      <c r="L13" s="2">
        <f t="shared" si="2"/>
        <v>-714.75350527524904</v>
      </c>
      <c r="M13" s="2">
        <f t="shared" si="3"/>
        <v>194.42357948018034</v>
      </c>
      <c r="N13" s="1">
        <f t="shared" si="9"/>
        <v>63.137967414643072</v>
      </c>
      <c r="Q13" s="1">
        <v>5</v>
      </c>
      <c r="R13" s="1">
        <f t="shared" si="10"/>
        <v>4.431249267069723</v>
      </c>
      <c r="S13" s="2">
        <f t="shared" si="4"/>
        <v>-9.4504456816154772</v>
      </c>
      <c r="T13" s="2">
        <f t="shared" si="5"/>
        <v>3.9609638011555148E-3</v>
      </c>
      <c r="U13" s="1">
        <f>-8+3*D13</f>
        <v>17.525613510293297</v>
      </c>
      <c r="V13" s="1">
        <f t="shared" si="11"/>
        <v>4.5517175351275944E-3</v>
      </c>
    </row>
    <row r="14" spans="1:34" x14ac:dyDescent="0.5">
      <c r="C14" s="3">
        <v>6</v>
      </c>
      <c r="D14" s="2">
        <f t="shared" si="12"/>
        <v>7.0370755168152446</v>
      </c>
      <c r="E14" s="2">
        <f t="shared" si="0"/>
        <v>17.380234987705023</v>
      </c>
      <c r="F14" s="2">
        <f t="shared" si="1"/>
        <v>23.984043609518849</v>
      </c>
      <c r="G14" s="1">
        <f t="shared" si="7"/>
        <v>20.910139679943704</v>
      </c>
      <c r="J14" s="3">
        <v>6</v>
      </c>
      <c r="K14" s="2">
        <f t="shared" si="8"/>
        <v>-5.1777767980319869</v>
      </c>
      <c r="L14" s="2">
        <f t="shared" si="2"/>
        <v>-208.7106247011331</v>
      </c>
      <c r="M14" s="2">
        <f t="shared" si="3"/>
        <v>87.636273239613459</v>
      </c>
      <c r="N14" s="1">
        <f t="shared" si="9"/>
        <v>71.000929500278872</v>
      </c>
      <c r="Q14" s="1">
        <v>6</v>
      </c>
      <c r="R14" s="1">
        <f t="shared" si="10"/>
        <v>4.4310232570759025</v>
      </c>
      <c r="S14" s="2">
        <f t="shared" si="4"/>
        <v>-9.4504464416349592</v>
      </c>
      <c r="T14" s="2">
        <f t="shared" si="5"/>
        <v>2.7646005140908869E-3</v>
      </c>
      <c r="U14" s="1">
        <f>-8+3*D14</f>
        <v>13.111226550445735</v>
      </c>
      <c r="V14" s="1">
        <f t="shared" si="11"/>
        <v>5.1006275685775721E-3</v>
      </c>
    </row>
    <row r="15" spans="1:34" x14ac:dyDescent="0.5">
      <c r="C15" s="3">
        <v>7</v>
      </c>
      <c r="D15" s="2">
        <f t="shared" si="12"/>
        <v>6.3124172702463834</v>
      </c>
      <c r="E15" s="2">
        <f t="shared" si="0"/>
        <v>3.2522766703517902</v>
      </c>
      <c r="F15" s="2">
        <f t="shared" si="1"/>
        <v>15.27057952858614</v>
      </c>
      <c r="G15" s="1">
        <f t="shared" si="7"/>
        <v>11.479885051080862</v>
      </c>
      <c r="J15" s="3">
        <v>7</v>
      </c>
      <c r="K15" s="2">
        <f t="shared" si="8"/>
        <v>-2.796221569976129</v>
      </c>
      <c r="L15" s="2">
        <f t="shared" si="2"/>
        <v>-59.984375290844149</v>
      </c>
      <c r="M15" s="2">
        <f t="shared" si="3"/>
        <v>40.098055162408684</v>
      </c>
      <c r="N15" s="1">
        <f t="shared" si="9"/>
        <v>85.170476246493905</v>
      </c>
      <c r="Q15" s="1">
        <v>7</v>
      </c>
      <c r="R15" s="1">
        <f t="shared" si="10"/>
        <v>4.4308123995711943</v>
      </c>
      <c r="S15" s="2">
        <f t="shared" si="4"/>
        <v>-9.4504469069091286</v>
      </c>
      <c r="T15" s="2">
        <f t="shared" si="5"/>
        <v>1.648583721213015E-3</v>
      </c>
      <c r="U15" s="1">
        <f>-8+3*D15</f>
        <v>10.937251810739149</v>
      </c>
      <c r="V15" s="1">
        <f t="shared" si="11"/>
        <v>4.758890372532569E-3</v>
      </c>
    </row>
    <row r="16" spans="1:34" x14ac:dyDescent="0.5">
      <c r="C16" s="3">
        <v>8</v>
      </c>
      <c r="D16" s="2">
        <f t="shared" si="12"/>
        <v>6.0994406334223772</v>
      </c>
      <c r="E16" s="2">
        <f t="shared" si="0"/>
        <v>0.2432214552932237</v>
      </c>
      <c r="F16" s="2">
        <f t="shared" si="1"/>
        <v>13.009238993586933</v>
      </c>
      <c r="G16" s="1">
        <f t="shared" si="7"/>
        <v>3.4917404664451293</v>
      </c>
      <c r="J16" s="3">
        <v>8</v>
      </c>
      <c r="K16" s="2">
        <f t="shared" si="8"/>
        <v>-1.3002793092382918</v>
      </c>
      <c r="L16" s="2">
        <f t="shared" si="2"/>
        <v>-16.663789184619173</v>
      </c>
      <c r="M16" s="2">
        <f t="shared" si="3"/>
        <v>18.938323896956149</v>
      </c>
      <c r="N16" s="1">
        <f t="shared" si="9"/>
        <v>115.04776320821142</v>
      </c>
      <c r="Q16" s="1">
        <v>8</v>
      </c>
      <c r="R16" s="1">
        <f t="shared" si="10"/>
        <v>4.4306616684963558</v>
      </c>
      <c r="S16" s="2">
        <f t="shared" si="4"/>
        <v>-9.4504470952819233</v>
      </c>
      <c r="T16" s="2">
        <f t="shared" si="5"/>
        <v>8.508830535198797E-4</v>
      </c>
      <c r="U16" s="1">
        <f>-8+3*D16</f>
        <v>10.298321900267133</v>
      </c>
      <c r="V16" s="1">
        <f t="shared" si="11"/>
        <v>3.4019992072582077E-3</v>
      </c>
    </row>
    <row r="17" spans="3:22" x14ac:dyDescent="0.5">
      <c r="C17" s="3">
        <v>9</v>
      </c>
      <c r="D17" s="2">
        <f t="shared" si="12"/>
        <v>6.0807445778411768</v>
      </c>
      <c r="E17" s="2">
        <f t="shared" si="0"/>
        <v>1.7965830290904705E-3</v>
      </c>
      <c r="F17" s="2">
        <f t="shared" si="1"/>
        <v>12.817225308687895</v>
      </c>
      <c r="G17" s="1">
        <f t="shared" si="7"/>
        <v>0.30746326114947492</v>
      </c>
      <c r="J17" s="3">
        <v>9</v>
      </c>
      <c r="K17" s="2">
        <f t="shared" si="8"/>
        <v>-0.42038152761372838</v>
      </c>
      <c r="L17" s="2">
        <f t="shared" si="2"/>
        <v>-4.2663167246570302</v>
      </c>
      <c r="M17" s="2">
        <f t="shared" si="3"/>
        <v>9.6281331640481049</v>
      </c>
      <c r="N17" s="1">
        <f t="shared" si="9"/>
        <v>209.30933540758861</v>
      </c>
      <c r="Q17" s="1">
        <v>9</v>
      </c>
      <c r="R17" s="1">
        <f t="shared" si="10"/>
        <v>4.4305790450299538</v>
      </c>
      <c r="S17" s="2">
        <f t="shared" si="4"/>
        <v>-9.450447147521885</v>
      </c>
      <c r="T17" s="2">
        <f t="shared" si="5"/>
        <v>4.1365114817892845E-4</v>
      </c>
      <c r="U17" s="1">
        <f>-8+3*D17</f>
        <v>10.242233733523531</v>
      </c>
      <c r="V17" s="1">
        <f t="shared" si="11"/>
        <v>1.8648457811549525E-3</v>
      </c>
    </row>
    <row r="18" spans="3:22" x14ac:dyDescent="0.5">
      <c r="C18" s="3">
        <v>10</v>
      </c>
      <c r="D18" s="2">
        <f>D17-E17/F17</f>
        <v>6.0806044084218351</v>
      </c>
      <c r="E18" s="2">
        <f t="shared" si="0"/>
        <v>1.0061557986773551E-7</v>
      </c>
      <c r="F18" s="2">
        <f t="shared" si="1"/>
        <v>12.815789690203907</v>
      </c>
      <c r="G18" s="1">
        <f t="shared" si="7"/>
        <v>2.3051889241068962E-3</v>
      </c>
      <c r="J18" s="3">
        <v>10</v>
      </c>
      <c r="K18" s="2">
        <f>K17-L17/M17</f>
        <v>2.2727915511513652E-2</v>
      </c>
      <c r="L18" s="2">
        <f t="shared" si="2"/>
        <v>-0.8656928693599909</v>
      </c>
      <c r="M18" s="2">
        <f t="shared" si="3"/>
        <v>5.8189515131231389</v>
      </c>
      <c r="N18" s="1">
        <f t="shared" si="9"/>
        <v>1949.6264094292712</v>
      </c>
      <c r="Q18" s="1">
        <v>10</v>
      </c>
      <c r="R18" s="1">
        <f t="shared" si="10"/>
        <v>4.4305386582199144</v>
      </c>
      <c r="S18" s="2">
        <f t="shared" si="4"/>
        <v>-9.4504471599123079</v>
      </c>
      <c r="T18" s="2">
        <f t="shared" si="5"/>
        <v>1.9993721236488682E-4</v>
      </c>
      <c r="U18" s="1">
        <f>-8+3*D18</f>
        <v>10.241813225265506</v>
      </c>
      <c r="V18" s="1">
        <f t="shared" si="11"/>
        <v>9.1155530184672273E-4</v>
      </c>
    </row>
    <row r="19" spans="3:22" x14ac:dyDescent="0.5">
      <c r="J19" s="3">
        <v>11</v>
      </c>
      <c r="K19" s="2">
        <f t="shared" ref="K19:K31" si="13">K18-L18/M18</f>
        <v>0.17149919628394228</v>
      </c>
      <c r="L19" s="2">
        <f t="shared" si="2"/>
        <v>-8.613065462147923E-2</v>
      </c>
      <c r="M19" s="2">
        <f t="shared" ref="M19:M31" si="14">6-8*K19 + 1.5*K19^2</f>
        <v>4.672124391217519</v>
      </c>
      <c r="N19" s="1">
        <f t="shared" ref="N19:N31" si="15">ABS((K19-K18)/K19)*100</f>
        <v>86.747509023958202</v>
      </c>
    </row>
    <row r="20" spans="3:22" x14ac:dyDescent="0.5">
      <c r="J20" s="3">
        <v>12</v>
      </c>
      <c r="K20" s="2">
        <f t="shared" si="13"/>
        <v>0.18993420515985843</v>
      </c>
      <c r="L20" s="2">
        <f t="shared" si="2"/>
        <v>-1.268839756660508E-3</v>
      </c>
      <c r="M20" s="2">
        <f t="shared" si="14"/>
        <v>4.5346388621556928</v>
      </c>
      <c r="N20" s="1">
        <f t="shared" si="15"/>
        <v>9.7059973270218975</v>
      </c>
    </row>
    <row r="21" spans="3:22" x14ac:dyDescent="0.5">
      <c r="J21" s="3">
        <v>13</v>
      </c>
      <c r="K21" s="2">
        <f t="shared" si="13"/>
        <v>0.19021401570160845</v>
      </c>
      <c r="L21" s="2">
        <f t="shared" si="2"/>
        <v>-2.9085875757851529E-7</v>
      </c>
      <c r="M21" s="2">
        <f t="shared" si="14"/>
        <v>4.5325599320411296</v>
      </c>
      <c r="N21" s="1">
        <f t="shared" si="15"/>
        <v>0.14710300958524955</v>
      </c>
    </row>
    <row r="22" spans="3:22" x14ac:dyDescent="0.5">
      <c r="J22" s="3">
        <v>14</v>
      </c>
      <c r="K22" s="2">
        <f t="shared" si="13"/>
        <v>0.19021407987257627</v>
      </c>
      <c r="L22" s="2">
        <f t="shared" si="2"/>
        <v>-1.5232606842552343E-14</v>
      </c>
      <c r="M22" s="2">
        <f t="shared" si="14"/>
        <v>4.5325594552920467</v>
      </c>
      <c r="N22" s="1">
        <f t="shared" si="15"/>
        <v>3.3736181811719045E-5</v>
      </c>
    </row>
    <row r="23" spans="3:22" x14ac:dyDescent="0.5">
      <c r="J23" s="3">
        <v>15</v>
      </c>
      <c r="K23" s="2">
        <f t="shared" si="13"/>
        <v>0.19021407987257963</v>
      </c>
      <c r="L23" s="2">
        <f t="shared" si="2"/>
        <v>-1.7347234759768071E-16</v>
      </c>
      <c r="M23" s="2">
        <f t="shared" si="14"/>
        <v>4.532559455292021</v>
      </c>
      <c r="N23" s="1">
        <f t="shared" si="15"/>
        <v>1.7656025525244168E-12</v>
      </c>
    </row>
    <row r="24" spans="3:22" x14ac:dyDescent="0.5">
      <c r="J24" s="3"/>
      <c r="K24" s="2"/>
      <c r="L24" s="2"/>
      <c r="M24" s="2"/>
    </row>
    <row r="25" spans="3:22" x14ac:dyDescent="0.5">
      <c r="J25" s="3"/>
      <c r="K25" s="2"/>
      <c r="L25" s="2"/>
      <c r="M25" s="2"/>
    </row>
    <row r="26" spans="3:22" x14ac:dyDescent="0.5">
      <c r="J26" s="3"/>
      <c r="K26" s="2"/>
      <c r="L26" s="2"/>
      <c r="M26" s="2"/>
    </row>
    <row r="27" spans="3:22" x14ac:dyDescent="0.5">
      <c r="J27" s="3"/>
      <c r="K27" s="2"/>
      <c r="L27" s="2"/>
      <c r="M27" s="2"/>
    </row>
    <row r="28" spans="3:22" x14ac:dyDescent="0.5">
      <c r="J28" s="3"/>
      <c r="K28" s="2"/>
      <c r="L28" s="2"/>
      <c r="M28" s="2"/>
    </row>
    <row r="29" spans="3:22" x14ac:dyDescent="0.5">
      <c r="J29" s="3"/>
      <c r="K29" s="2"/>
      <c r="L29" s="2"/>
      <c r="M29" s="2"/>
    </row>
    <row r="30" spans="3:22" x14ac:dyDescent="0.5">
      <c r="J30" s="3"/>
      <c r="K30" s="2"/>
      <c r="L30" s="2"/>
      <c r="M30" s="2"/>
    </row>
    <row r="31" spans="3:22" x14ac:dyDescent="0.5">
      <c r="J31" s="3"/>
      <c r="K31" s="2"/>
      <c r="L31" s="2"/>
      <c r="M31" s="2"/>
    </row>
    <row r="33" spans="4:5" x14ac:dyDescent="0.5">
      <c r="D33" s="1" t="s">
        <v>9</v>
      </c>
      <c r="E33" s="1" t="s">
        <v>10</v>
      </c>
    </row>
    <row r="34" spans="4:5" x14ac:dyDescent="0.5">
      <c r="D34" s="1">
        <v>-1.5</v>
      </c>
      <c r="E34" s="1">
        <f>-1+6*D34-4*D34^2 + 0.5*D34^3</f>
        <v>-20.6875</v>
      </c>
    </row>
    <row r="35" spans="4:5" x14ac:dyDescent="0.5">
      <c r="D35" s="1">
        <v>-1</v>
      </c>
      <c r="E35" s="1">
        <f>-1+6*D35-4*D35^2 + 0.5*D35^3</f>
        <v>-11.5</v>
      </c>
    </row>
    <row r="36" spans="4:5" x14ac:dyDescent="0.5">
      <c r="D36" s="1">
        <v>-0.5</v>
      </c>
      <c r="E36" s="1">
        <f>-1+6*D36-4*D36^2 + 0.5*D36^3</f>
        <v>-5.0625</v>
      </c>
    </row>
    <row r="37" spans="4:5" x14ac:dyDescent="0.5">
      <c r="D37" s="1">
        <v>0</v>
      </c>
      <c r="E37" s="1">
        <f>-1+6*D37-4*D37^2 + 0.5*D37^3</f>
        <v>-1</v>
      </c>
    </row>
    <row r="38" spans="4:5" x14ac:dyDescent="0.5">
      <c r="D38" s="1">
        <v>0.5</v>
      </c>
      <c r="E38" s="1">
        <f>-1+6*D38-4*D38^2 + 0.5*D38^3</f>
        <v>1.0625</v>
      </c>
    </row>
    <row r="39" spans="4:5" x14ac:dyDescent="0.5">
      <c r="D39" s="1">
        <v>1</v>
      </c>
      <c r="E39" s="1">
        <f>-1+6*D39-4*D39^2 + 0.5*D39^3</f>
        <v>1.5</v>
      </c>
    </row>
    <row r="40" spans="4:5" x14ac:dyDescent="0.5">
      <c r="D40" s="1">
        <v>1.5</v>
      </c>
      <c r="E40" s="1">
        <f>-1+6*D40-4*D40^2 + 0.5*D40^3</f>
        <v>0.6875</v>
      </c>
    </row>
    <row r="41" spans="4:5" x14ac:dyDescent="0.5">
      <c r="D41" s="1">
        <v>2</v>
      </c>
      <c r="E41" s="1">
        <f>-1+6*D41-4*D41^2 + 0.5*D41^3</f>
        <v>-1</v>
      </c>
    </row>
    <row r="42" spans="4:5" x14ac:dyDescent="0.5">
      <c r="D42" s="1">
        <v>2.5</v>
      </c>
      <c r="E42" s="1">
        <f>-1+6*D42-4*D42^2 + 0.5*D42^3</f>
        <v>-3.1875</v>
      </c>
    </row>
    <row r="43" spans="4:5" x14ac:dyDescent="0.5">
      <c r="D43" s="1">
        <v>3</v>
      </c>
      <c r="E43" s="1">
        <f t="shared" ref="E43:E45" si="16">-1+6*D43-4*D43^2 + 0.5*D43^3</f>
        <v>-5.5</v>
      </c>
    </row>
    <row r="44" spans="4:5" x14ac:dyDescent="0.5">
      <c r="D44" s="1">
        <v>3.5</v>
      </c>
      <c r="E44" s="1">
        <f t="shared" si="16"/>
        <v>-7.5625</v>
      </c>
    </row>
    <row r="45" spans="4:5" x14ac:dyDescent="0.5">
      <c r="D45" s="1">
        <v>4</v>
      </c>
      <c r="E45" s="1">
        <f t="shared" si="16"/>
        <v>-9</v>
      </c>
    </row>
    <row r="46" spans="4:5" x14ac:dyDescent="0.5">
      <c r="D46" s="1">
        <v>4.5</v>
      </c>
      <c r="E46" s="1">
        <f>-1+6*D46-4*D46^2 + 0.5*D46^3</f>
        <v>-9.4375</v>
      </c>
    </row>
    <row r="47" spans="4:5" x14ac:dyDescent="0.5">
      <c r="D47" s="1">
        <v>5</v>
      </c>
      <c r="E47" s="1">
        <f>-1+6*D47-4*D47^2 + 0.5*D47^3</f>
        <v>-8.5</v>
      </c>
    </row>
    <row r="48" spans="4:5" x14ac:dyDescent="0.5">
      <c r="D48" s="1">
        <v>5.5</v>
      </c>
      <c r="E48" s="1">
        <f>-1+6*D48-4*D48^2 + 0.5*D48^3</f>
        <v>-5.8125</v>
      </c>
    </row>
    <row r="49" spans="4:5" x14ac:dyDescent="0.5">
      <c r="D49" s="1">
        <v>6</v>
      </c>
      <c r="E49" s="1">
        <f>-1+6*D49-4*D49^2 + 0.5*D49^3</f>
        <v>-1</v>
      </c>
    </row>
    <row r="50" spans="4:5" x14ac:dyDescent="0.5">
      <c r="D50" s="1">
        <v>6.5</v>
      </c>
      <c r="E50" s="1">
        <f>-1+6*D50-4*D50^2 + 0.5*D50^3</f>
        <v>6.3125</v>
      </c>
    </row>
  </sheetData>
  <mergeCells count="4">
    <mergeCell ref="C6:G6"/>
    <mergeCell ref="J6:N6"/>
    <mergeCell ref="Q6:V6"/>
    <mergeCell ref="X6:A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opLeftCell="A10" zoomScale="40" zoomScaleNormal="40" workbookViewId="0">
      <selection activeCell="AH35" sqref="AH35"/>
    </sheetView>
  </sheetViews>
  <sheetFormatPr defaultRowHeight="31.5" x14ac:dyDescent="0.5"/>
  <cols>
    <col min="1" max="1" width="9.140625" style="1"/>
    <col min="2" max="2" width="17.85546875" style="1" customWidth="1"/>
    <col min="3" max="3" width="19" style="1" bestFit="1" customWidth="1"/>
    <col min="4" max="4" width="23.140625" style="1" customWidth="1"/>
    <col min="5" max="5" width="31.28515625" style="1" customWidth="1"/>
    <col min="6" max="6" width="27.85546875" style="1" customWidth="1"/>
    <col min="7" max="7" width="13.28515625" style="1" customWidth="1"/>
    <col min="8" max="9" width="9.140625" style="1"/>
    <col min="10" max="10" width="18.140625" style="1" bestFit="1" customWidth="1"/>
    <col min="11" max="11" width="25.85546875" style="1" bestFit="1" customWidth="1"/>
    <col min="12" max="12" width="34.140625" style="1" bestFit="1" customWidth="1"/>
    <col min="13" max="13" width="29.85546875" style="1" bestFit="1" customWidth="1"/>
    <col min="14" max="14" width="14.28515625" style="1" customWidth="1"/>
    <col min="15" max="17" width="9.140625" style="1"/>
    <col min="18" max="18" width="31.28515625" style="1" bestFit="1" customWidth="1"/>
    <col min="19" max="19" width="23" style="1" bestFit="1" customWidth="1"/>
    <col min="20" max="20" width="21.5703125" style="1" bestFit="1" customWidth="1"/>
    <col min="21" max="21" width="13.42578125" style="1" customWidth="1"/>
    <col min="22" max="22" width="15.5703125" style="1" customWidth="1"/>
    <col min="23" max="23" width="23" style="1" bestFit="1" customWidth="1"/>
    <col min="24" max="24" width="21.5703125" style="1" bestFit="1" customWidth="1"/>
    <col min="25" max="25" width="13.85546875" style="1" customWidth="1"/>
    <col min="26" max="26" width="14.5703125" style="1" customWidth="1"/>
    <col min="27" max="16384" width="9.140625" style="1"/>
  </cols>
  <sheetData>
    <row r="1" spans="1:23" x14ac:dyDescent="0.5">
      <c r="A1" s="1" t="s">
        <v>14</v>
      </c>
      <c r="B1" s="6"/>
      <c r="C1" s="10"/>
      <c r="J1" s="1" t="s">
        <v>16</v>
      </c>
      <c r="K1" s="1" t="s">
        <v>17</v>
      </c>
      <c r="L1" s="1" t="s">
        <v>18</v>
      </c>
    </row>
    <row r="2" spans="1:23" x14ac:dyDescent="0.5">
      <c r="J2" s="1">
        <v>2</v>
      </c>
      <c r="K2" s="1">
        <v>5</v>
      </c>
      <c r="L2" s="1">
        <v>8.5</v>
      </c>
    </row>
    <row r="3" spans="1:23" x14ac:dyDescent="0.5">
      <c r="B3" s="1" t="s">
        <v>21</v>
      </c>
      <c r="C3" s="5" t="s">
        <v>15</v>
      </c>
    </row>
    <row r="4" spans="1:23" x14ac:dyDescent="0.5">
      <c r="B4" s="1" t="s">
        <v>21</v>
      </c>
      <c r="C4" s="5" t="s">
        <v>20</v>
      </c>
    </row>
    <row r="5" spans="1:23" x14ac:dyDescent="0.5">
      <c r="B5" s="1" t="s">
        <v>22</v>
      </c>
      <c r="C5" s="5" t="s">
        <v>19</v>
      </c>
    </row>
    <row r="6" spans="1:23" x14ac:dyDescent="0.5">
      <c r="B6" s="1" t="s">
        <v>23</v>
      </c>
      <c r="C6" s="5" t="s">
        <v>24</v>
      </c>
    </row>
    <row r="7" spans="1:23" x14ac:dyDescent="0.5">
      <c r="C7" s="5"/>
    </row>
    <row r="8" spans="1:23" x14ac:dyDescent="0.5">
      <c r="C8" s="7" t="s">
        <v>25</v>
      </c>
      <c r="D8" s="7"/>
      <c r="E8" s="7"/>
      <c r="F8" s="7"/>
      <c r="G8" s="7"/>
      <c r="J8" s="9"/>
      <c r="K8" s="9"/>
      <c r="L8" s="9"/>
      <c r="M8" s="9"/>
      <c r="N8" s="9"/>
      <c r="O8" s="9"/>
      <c r="P8"/>
      <c r="Q8" s="9"/>
      <c r="R8" s="8" t="s">
        <v>26</v>
      </c>
      <c r="S8" s="8"/>
      <c r="T8" s="8"/>
      <c r="U8" s="8"/>
      <c r="V8" s="9"/>
      <c r="W8"/>
    </row>
    <row r="9" spans="1:23" ht="36" x14ac:dyDescent="0.65">
      <c r="C9" s="4" t="s">
        <v>0</v>
      </c>
      <c r="D9" s="4" t="s">
        <v>1</v>
      </c>
      <c r="E9" s="4" t="s">
        <v>2</v>
      </c>
      <c r="F9" s="4" t="s">
        <v>3</v>
      </c>
      <c r="G9" s="1" t="s">
        <v>6</v>
      </c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x14ac:dyDescent="0.5">
      <c r="C10" s="3">
        <v>0</v>
      </c>
      <c r="D10" s="2">
        <v>2</v>
      </c>
      <c r="E10" s="2">
        <f>20*ACOS(1 - D10/2) + 5*(- D10^2 + 4*D10)^(1/2)*(D10 - 2) - 17/2</f>
        <v>22.915926535897931</v>
      </c>
      <c r="F10" s="2">
        <f>10/(1 - (D10/2 - 1)^2)^(1/2) + 5*(- D10^2 + 4*D10)^(1/2) - (5*(2*D10 - 4)*(D10 - 2))/(2*(4*D10 - D10^2)^(1/2))</f>
        <v>27.320508075688771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x14ac:dyDescent="0.5">
      <c r="C11" s="3">
        <v>1</v>
      </c>
      <c r="D11" s="2">
        <f>D10-E10/F10</f>
        <v>1.1612188736603426</v>
      </c>
      <c r="E11" s="2">
        <f t="shared" ref="E11:E20" si="0">20*ACOS(1 - D11/2) + 5*(- D11^2 + 4*D11)^(1/2)*(D11 - 2) - 17/2</f>
        <v>3.9932532173923665</v>
      </c>
      <c r="F11" s="2">
        <f t="shared" ref="F11:F20" si="1">10/(1 - (D11/2 - 1)^2)^(1/2) + 5*(- D11^2 + 4*D11)^(1/2) - (5*(2*D11 - 4)*(D11 - 2))/(2*(4*D11 - D11^2)^(1/2))</f>
        <v>21.318672532203006</v>
      </c>
      <c r="G11" s="1">
        <f>ABS((D11-D10)/D11)*100</f>
        <v>72.232818925487209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x14ac:dyDescent="0.5">
      <c r="C12" s="3">
        <v>2</v>
      </c>
      <c r="D12" s="2">
        <f t="shared" ref="D12:D19" si="2">D11-E11/F11</f>
        <v>0.97390640327268874</v>
      </c>
      <c r="E12" s="2">
        <f t="shared" si="0"/>
        <v>0.84948292333600683</v>
      </c>
      <c r="F12" s="2">
        <f t="shared" si="1"/>
        <v>19.588286389264315</v>
      </c>
      <c r="G12" s="1">
        <f t="shared" ref="G12:G20" si="3">ABS((D12-D11)/D12)*100</f>
        <v>19.233108002803359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x14ac:dyDescent="0.5">
      <c r="C13" s="3">
        <v>3</v>
      </c>
      <c r="D13" s="2">
        <f t="shared" si="2"/>
        <v>0.93053952030728648</v>
      </c>
      <c r="E13" s="2">
        <f t="shared" si="0"/>
        <v>0.17836265120915229</v>
      </c>
      <c r="F13" s="2">
        <f t="shared" si="1"/>
        <v>19.1601090370424</v>
      </c>
      <c r="G13" s="1">
        <f t="shared" si="3"/>
        <v>4.6604020591281783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x14ac:dyDescent="0.5">
      <c r="C14" s="3">
        <v>4</v>
      </c>
      <c r="D14" s="2">
        <f t="shared" si="2"/>
        <v>0.92123045787636182</v>
      </c>
      <c r="E14" s="2">
        <f t="shared" si="0"/>
        <v>3.7099696711980101E-2</v>
      </c>
      <c r="F14" s="2">
        <f t="shared" si="1"/>
        <v>19.066705459298497</v>
      </c>
      <c r="G14" s="1">
        <f t="shared" si="3"/>
        <v>1.0105031104143141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5">
      <c r="C15" s="3">
        <v>5</v>
      </c>
      <c r="D15" s="2">
        <f t="shared" si="2"/>
        <v>0.91928467354612309</v>
      </c>
      <c r="E15" s="2">
        <f t="shared" si="0"/>
        <v>7.6980620689859336E-3</v>
      </c>
      <c r="F15" s="2">
        <f t="shared" si="1"/>
        <v>19.047113902486039</v>
      </c>
      <c r="G15" s="1">
        <f t="shared" si="3"/>
        <v>0.21166287073327408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x14ac:dyDescent="0.5">
      <c r="C16" s="3">
        <v>6</v>
      </c>
      <c r="D16" s="2">
        <f t="shared" si="2"/>
        <v>0.91888051456915698</v>
      </c>
      <c r="E16" s="2">
        <f t="shared" si="0"/>
        <v>1.5964792105407355E-3</v>
      </c>
      <c r="F16" s="2">
        <f t="shared" si="1"/>
        <v>19.043041560855844</v>
      </c>
      <c r="G16" s="1">
        <f t="shared" si="3"/>
        <v>4.398384453234469E-2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3:23" x14ac:dyDescent="0.5">
      <c r="C17" s="3">
        <v>7</v>
      </c>
      <c r="D17" s="2">
        <f t="shared" si="2"/>
        <v>0.91879667926346598</v>
      </c>
      <c r="E17" s="2">
        <f t="shared" si="0"/>
        <v>3.3105270654054664E-4</v>
      </c>
      <c r="F17" s="2">
        <f t="shared" si="1"/>
        <v>19.042196700458902</v>
      </c>
      <c r="G17" s="1">
        <f t="shared" si="3"/>
        <v>9.1244676415471408E-3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3:23" x14ac:dyDescent="0.5">
      <c r="C18" s="3">
        <v>8</v>
      </c>
      <c r="D18" s="2">
        <f t="shared" si="2"/>
        <v>0.91877929404726699</v>
      </c>
      <c r="E18" s="2">
        <f t="shared" si="0"/>
        <v>6.8646918746750885E-5</v>
      </c>
      <c r="F18" s="2">
        <f t="shared" si="1"/>
        <v>19.042021493321595</v>
      </c>
      <c r="G18" s="1">
        <f t="shared" si="3"/>
        <v>1.8922080973768269E-3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3:23" x14ac:dyDescent="0.5">
      <c r="C19" s="3">
        <v>9</v>
      </c>
      <c r="D19" s="2">
        <f t="shared" si="2"/>
        <v>0.91877568902461904</v>
      </c>
      <c r="E19" s="2">
        <f t="shared" si="0"/>
        <v>1.4234521934497479E-5</v>
      </c>
      <c r="F19" s="2">
        <f t="shared" si="1"/>
        <v>19.041985161887922</v>
      </c>
      <c r="G19" s="1">
        <f t="shared" si="3"/>
        <v>3.9237244640025545E-4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3:23" x14ac:dyDescent="0.5">
      <c r="C20" s="3">
        <v>10</v>
      </c>
      <c r="D20" s="2">
        <f>D19-E19/F19</f>
        <v>0.91877494149111272</v>
      </c>
      <c r="E20" s="2">
        <f t="shared" si="0"/>
        <v>2.9516461648171344E-6</v>
      </c>
      <c r="F20" s="2">
        <f t="shared" si="1"/>
        <v>19.041977628231827</v>
      </c>
      <c r="G20" s="1">
        <f t="shared" si="3"/>
        <v>8.1361982413739384E-5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3:23" x14ac:dyDescent="0.5"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3:23" x14ac:dyDescent="0.5"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3:23" x14ac:dyDescent="0.5"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3:23" x14ac:dyDescent="0.5">
      <c r="D24" s="1" t="s">
        <v>9</v>
      </c>
      <c r="E24" s="1" t="s">
        <v>10</v>
      </c>
      <c r="J24" s="3"/>
      <c r="K24" s="2"/>
      <c r="L24" s="2"/>
      <c r="M24" s="2"/>
    </row>
    <row r="25" spans="3:23" x14ac:dyDescent="0.5">
      <c r="D25" s="1">
        <v>0</v>
      </c>
      <c r="E25" s="1">
        <f t="shared" ref="E25:E41" si="4">20*ACOS(1 - D25/2) + 5*(- D25^2 + 4*D25)^(1/2)*(D25 - 2) - 17/2</f>
        <v>-8.5</v>
      </c>
      <c r="J25" s="3"/>
      <c r="K25" s="2"/>
      <c r="L25" s="2"/>
      <c r="M25" s="2"/>
    </row>
    <row r="26" spans="3:23" x14ac:dyDescent="0.5">
      <c r="D26" s="1">
        <v>0.25</v>
      </c>
      <c r="E26" s="1">
        <f t="shared" si="4"/>
        <v>-7.4120833503554895</v>
      </c>
      <c r="J26" s="3"/>
      <c r="K26" s="2"/>
      <c r="L26" s="2"/>
      <c r="M26" s="2"/>
    </row>
    <row r="27" spans="3:23" x14ac:dyDescent="0.5">
      <c r="D27" s="1">
        <v>0.5</v>
      </c>
      <c r="E27" s="1">
        <f t="shared" si="4"/>
        <v>-5.2953150437316889</v>
      </c>
      <c r="J27" s="3"/>
      <c r="K27" s="2"/>
      <c r="L27" s="2"/>
      <c r="M27" s="2"/>
    </row>
    <row r="28" spans="3:23" x14ac:dyDescent="0.5">
      <c r="D28" s="1">
        <v>0.75</v>
      </c>
      <c r="E28" s="1">
        <f t="shared" si="4"/>
        <v>-2.3833204279532474</v>
      </c>
      <c r="J28" s="3"/>
      <c r="K28" s="2"/>
      <c r="L28" s="2"/>
      <c r="M28" s="2"/>
    </row>
    <row r="29" spans="3:23" x14ac:dyDescent="0.5">
      <c r="D29" s="1">
        <v>1</v>
      </c>
      <c r="E29" s="1">
        <f t="shared" si="4"/>
        <v>1.2636111364330027</v>
      </c>
      <c r="J29" s="3"/>
      <c r="K29" s="2"/>
      <c r="L29" s="2"/>
      <c r="M29" s="2"/>
    </row>
    <row r="30" spans="3:23" x14ac:dyDescent="0.5">
      <c r="D30" s="1">
        <v>1.25</v>
      </c>
      <c r="E30" s="1">
        <f t="shared" si="4"/>
        <v>5.621474702898027</v>
      </c>
      <c r="J30" s="3"/>
      <c r="K30" s="2"/>
      <c r="L30" s="2"/>
      <c r="M30" s="2"/>
    </row>
    <row r="31" spans="3:23" x14ac:dyDescent="0.5">
      <c r="D31" s="1">
        <v>1.5</v>
      </c>
      <c r="E31" s="1">
        <f t="shared" si="4"/>
        <v>10.681618124883823</v>
      </c>
      <c r="J31" s="3"/>
      <c r="K31" s="2"/>
      <c r="L31" s="2"/>
      <c r="M31" s="2"/>
    </row>
    <row r="32" spans="3:23" x14ac:dyDescent="0.5">
      <c r="D32" s="1">
        <v>1.75</v>
      </c>
      <c r="E32" s="1">
        <f t="shared" si="4"/>
        <v>16.444189431146146</v>
      </c>
      <c r="J32" s="3"/>
      <c r="K32" s="2"/>
      <c r="L32" s="2"/>
      <c r="M32" s="2"/>
    </row>
    <row r="33" spans="4:13" x14ac:dyDescent="0.5">
      <c r="D33" s="1">
        <v>2</v>
      </c>
      <c r="E33" s="1">
        <f t="shared" si="4"/>
        <v>22.915926535897931</v>
      </c>
      <c r="J33" s="3"/>
      <c r="K33" s="2"/>
      <c r="L33" s="2"/>
      <c r="M33" s="2"/>
    </row>
    <row r="34" spans="4:13" x14ac:dyDescent="0.5">
      <c r="D34" s="1">
        <v>2.25</v>
      </c>
      <c r="E34" s="1">
        <f t="shared" si="4"/>
        <v>30.109983159259244</v>
      </c>
    </row>
    <row r="35" spans="4:13" x14ac:dyDescent="0.5">
      <c r="D35" s="1">
        <v>2.5</v>
      </c>
      <c r="E35" s="1">
        <f t="shared" si="4"/>
        <v>38.04735382411269</v>
      </c>
    </row>
    <row r="36" spans="4:13" x14ac:dyDescent="0.5">
      <c r="D36" s="1">
        <v>2.75</v>
      </c>
      <c r="E36" s="1">
        <f t="shared" si="4"/>
        <v>46.760444469198916</v>
      </c>
    </row>
    <row r="37" spans="4:13" x14ac:dyDescent="0.5">
      <c r="D37" s="1">
        <v>3</v>
      </c>
      <c r="E37" s="1">
        <f t="shared" si="4"/>
        <v>56.300780522643123</v>
      </c>
    </row>
    <row r="38" spans="4:13" x14ac:dyDescent="0.5">
      <c r="D38" s="1">
        <v>3.25</v>
      </c>
      <c r="E38" s="1">
        <f t="shared" si="4"/>
        <v>66.756819442994185</v>
      </c>
    </row>
    <row r="39" spans="4:13" x14ac:dyDescent="0.5">
      <c r="D39" s="1">
        <v>3.5</v>
      </c>
      <c r="E39" s="1">
        <f t="shared" si="4"/>
        <v>78.303233487876042</v>
      </c>
    </row>
    <row r="40" spans="4:13" x14ac:dyDescent="0.5">
      <c r="D40" s="1">
        <v>3.75</v>
      </c>
      <c r="E40" s="1">
        <f t="shared" si="4"/>
        <v>91.395583669217331</v>
      </c>
    </row>
    <row r="41" spans="4:13" x14ac:dyDescent="0.5">
      <c r="D41" s="1">
        <v>4</v>
      </c>
      <c r="E41" s="1">
        <f t="shared" si="4"/>
        <v>110.90039556671967</v>
      </c>
    </row>
  </sheetData>
  <mergeCells count="2">
    <mergeCell ref="C8:G8"/>
    <mergeCell ref="R8:U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"/>
  <sheetViews>
    <sheetView tabSelected="1" zoomScale="40" zoomScaleNormal="40" workbookViewId="0">
      <selection activeCell="T26" sqref="T26"/>
    </sheetView>
  </sheetViews>
  <sheetFormatPr defaultRowHeight="31.5" x14ac:dyDescent="0.5"/>
  <cols>
    <col min="1" max="1" width="9.140625" style="1"/>
    <col min="2" max="2" width="17.85546875" style="1" customWidth="1"/>
    <col min="3" max="3" width="19" style="1" bestFit="1" customWidth="1"/>
    <col min="4" max="4" width="23.140625" style="1" customWidth="1"/>
    <col min="5" max="5" width="31.28515625" style="1" customWidth="1"/>
    <col min="6" max="6" width="27.85546875" style="1" customWidth="1"/>
    <col min="7" max="7" width="13.28515625" style="1" customWidth="1"/>
    <col min="8" max="9" width="9.140625" style="1"/>
    <col min="10" max="10" width="18.140625" style="1" bestFit="1" customWidth="1"/>
    <col min="11" max="11" width="25.85546875" style="1" bestFit="1" customWidth="1"/>
    <col min="12" max="12" width="34.140625" style="1" bestFit="1" customWidth="1"/>
    <col min="13" max="13" width="29.85546875" style="1" bestFit="1" customWidth="1"/>
    <col min="14" max="14" width="14.28515625" style="1" customWidth="1"/>
    <col min="15" max="17" width="9.140625" style="1"/>
    <col min="18" max="18" width="31.28515625" style="1" bestFit="1" customWidth="1"/>
    <col min="19" max="19" width="23" style="1" bestFit="1" customWidth="1"/>
    <col min="20" max="20" width="25.85546875" style="1" bestFit="1" customWidth="1"/>
    <col min="21" max="21" width="23" style="1" bestFit="1" customWidth="1"/>
    <col min="22" max="22" width="15.5703125" style="1" customWidth="1"/>
    <col min="23" max="23" width="23" style="1" bestFit="1" customWidth="1"/>
    <col min="24" max="24" width="21.5703125" style="1" bestFit="1" customWidth="1"/>
    <col min="25" max="25" width="13.85546875" style="1" customWidth="1"/>
    <col min="26" max="26" width="14.5703125" style="1" customWidth="1"/>
    <col min="27" max="16384" width="9.140625" style="1"/>
  </cols>
  <sheetData>
    <row r="1" spans="1:33" x14ac:dyDescent="0.5">
      <c r="A1" s="1" t="s">
        <v>31</v>
      </c>
      <c r="B1" s="6"/>
      <c r="C1" s="6"/>
    </row>
    <row r="3" spans="1:33" x14ac:dyDescent="0.5">
      <c r="C3" s="5" t="s">
        <v>27</v>
      </c>
    </row>
    <row r="4" spans="1:33" x14ac:dyDescent="0.5">
      <c r="C4" s="5" t="s">
        <v>29</v>
      </c>
    </row>
    <row r="5" spans="1:33" x14ac:dyDescent="0.5">
      <c r="C5" s="5" t="s">
        <v>28</v>
      </c>
    </row>
    <row r="6" spans="1:33" x14ac:dyDescent="0.5">
      <c r="C6" s="5"/>
    </row>
    <row r="7" spans="1:33" x14ac:dyDescent="0.5">
      <c r="C7" s="7" t="s">
        <v>11</v>
      </c>
      <c r="D7" s="7"/>
      <c r="E7" s="7"/>
      <c r="F7" s="7"/>
      <c r="G7" s="7"/>
      <c r="J7" s="8" t="s">
        <v>12</v>
      </c>
      <c r="K7" s="8"/>
      <c r="L7" s="8"/>
      <c r="M7" s="8"/>
      <c r="N7" s="8"/>
      <c r="R7" s="8" t="s">
        <v>12</v>
      </c>
      <c r="S7" s="8"/>
      <c r="T7" s="8"/>
      <c r="U7" s="8"/>
      <c r="V7" s="8"/>
      <c r="X7" s="8" t="s">
        <v>30</v>
      </c>
      <c r="Y7" s="8"/>
      <c r="Z7" s="8"/>
      <c r="AA7" s="8"/>
      <c r="AB7" s="8"/>
      <c r="AC7" s="8"/>
      <c r="AD7" s="8"/>
      <c r="AE7" s="8"/>
      <c r="AF7" s="8"/>
      <c r="AG7" s="8"/>
    </row>
    <row r="8" spans="1:33" ht="36" x14ac:dyDescent="0.65">
      <c r="C8" s="4" t="s">
        <v>0</v>
      </c>
      <c r="D8" s="4" t="s">
        <v>1</v>
      </c>
      <c r="E8" s="4" t="s">
        <v>2</v>
      </c>
      <c r="F8" s="4" t="s">
        <v>3</v>
      </c>
      <c r="G8" s="1" t="s">
        <v>6</v>
      </c>
      <c r="J8" s="4" t="s">
        <v>0</v>
      </c>
      <c r="K8" s="4" t="s">
        <v>1</v>
      </c>
      <c r="L8" s="4" t="s">
        <v>2</v>
      </c>
      <c r="M8" s="4" t="s">
        <v>3</v>
      </c>
      <c r="N8" s="1" t="s">
        <v>6</v>
      </c>
      <c r="R8" s="4" t="s">
        <v>0</v>
      </c>
      <c r="S8" s="4" t="s">
        <v>1</v>
      </c>
      <c r="T8" s="4" t="s">
        <v>2</v>
      </c>
      <c r="U8" s="4" t="s">
        <v>3</v>
      </c>
      <c r="V8" s="1" t="s">
        <v>6</v>
      </c>
    </row>
    <row r="9" spans="1:33" x14ac:dyDescent="0.5">
      <c r="C9" s="3">
        <v>0</v>
      </c>
      <c r="D9" s="2">
        <v>1.5</v>
      </c>
      <c r="E9" s="2">
        <f>-0.3*(D9^3 + D9^2 - 2*D9)</f>
        <v>-0.78749999999999998</v>
      </c>
      <c r="F9" s="2">
        <f>-0.9*D9^2 - 0.6*D9 + 0.6</f>
        <v>-2.3249999999999997</v>
      </c>
      <c r="J9" s="3">
        <v>0</v>
      </c>
      <c r="K9" s="2">
        <v>0.3</v>
      </c>
      <c r="L9" s="2">
        <f>-0.3*(K9^3 + K9^2 - 2*K9)</f>
        <v>0.1449</v>
      </c>
      <c r="M9" s="2">
        <f>-0.9*K9^2 - 0.6*K9 + 0.6</f>
        <v>0.33899999999999997</v>
      </c>
      <c r="R9" s="3">
        <v>0</v>
      </c>
      <c r="S9" s="2">
        <v>-3</v>
      </c>
      <c r="T9" s="2">
        <f>-0.3*(S9^3 + S9^2 - 2*S9)</f>
        <v>3.5999999999999996</v>
      </c>
      <c r="U9" s="2">
        <f>-0.9*S9^2 - 0.6*S9 + 0.6</f>
        <v>-5.7</v>
      </c>
    </row>
    <row r="10" spans="1:33" x14ac:dyDescent="0.5">
      <c r="C10" s="3">
        <v>1</v>
      </c>
      <c r="D10" s="2">
        <f>D9-E9/F9</f>
        <v>1.161290322580645</v>
      </c>
      <c r="E10" s="2">
        <f t="shared" ref="E10:E19" si="0">-0.3*(D10^3 + D10^2 - 2*D10)</f>
        <v>-0.17763754153939093</v>
      </c>
      <c r="F10" s="2">
        <f t="shared" ref="F10:F19" si="1">-0.9*D10^2 - 0.6*D10 + 0.6</f>
        <v>-1.3105098855358994</v>
      </c>
      <c r="G10" s="1">
        <f>ABS((D10-D9)/D10)*100</f>
        <v>29.166666666666686</v>
      </c>
      <c r="J10" s="3">
        <v>1</v>
      </c>
      <c r="K10" s="2">
        <f>K9-L9/M9</f>
        <v>-0.12743362831858412</v>
      </c>
      <c r="L10" s="2">
        <f t="shared" ref="L10:L19" si="2">-0.3*(K10^3 + K10^2 - 2*K10)</f>
        <v>-8.0711144870354606E-2</v>
      </c>
      <c r="M10" s="2">
        <f t="shared" ref="M10:M19" si="3">-0.9*K10^2 - 0.6*K10 + 0.6</f>
        <v>0.66184478032735528</v>
      </c>
      <c r="N10" s="1">
        <f>ABS((K10-K9)/K10)*100</f>
        <v>335.41666666666657</v>
      </c>
      <c r="R10" s="3">
        <v>1</v>
      </c>
      <c r="S10" s="2">
        <f>S9-T9/U9</f>
        <v>-2.3684210526315788</v>
      </c>
      <c r="T10" s="2">
        <f t="shared" ref="T10:T19" si="4">-0.3*(S10^3 + S10^2 - 2*S10)</f>
        <v>0.88176118967779538</v>
      </c>
      <c r="U10" s="2">
        <f t="shared" ref="U10:U19" si="5">-0.9*S10^2 - 0.6*S10 + 0.6</f>
        <v>-3.0274238227146815</v>
      </c>
      <c r="V10" s="1">
        <f>ABS((S10-S9)/S10)*100</f>
        <v>26.666666666666679</v>
      </c>
    </row>
    <row r="11" spans="1:33" x14ac:dyDescent="0.5">
      <c r="C11" s="3">
        <v>2</v>
      </c>
      <c r="D11" s="2">
        <f t="shared" ref="D11:D18" si="6">D10-E10/F10</f>
        <v>1.0257419047472682</v>
      </c>
      <c r="E11" s="2">
        <f t="shared" si="0"/>
        <v>-2.396800639300074E-2</v>
      </c>
      <c r="F11" s="2">
        <f t="shared" si="1"/>
        <v>-0.96237695248745958</v>
      </c>
      <c r="G11" s="1">
        <f t="shared" ref="G11:G19" si="7">ABS((D11-D10)/D11)*100</f>
        <v>13.214670981661264</v>
      </c>
      <c r="J11" s="3">
        <v>2</v>
      </c>
      <c r="K11" s="2">
        <f t="shared" ref="K11:K18" si="8">K10-L10/M10</f>
        <v>-5.4848764821882195E-3</v>
      </c>
      <c r="L11" s="2">
        <f t="shared" si="2"/>
        <v>-3.2999015484270321E-3</v>
      </c>
      <c r="M11" s="2">
        <f t="shared" si="3"/>
        <v>0.60326385040629049</v>
      </c>
      <c r="N11" s="1">
        <f t="shared" ref="N11:N19" si="9">ABS((K11-K10)/K11)*100</f>
        <v>2223.3636843494392</v>
      </c>
      <c r="R11" s="3">
        <v>2</v>
      </c>
      <c r="S11" s="2">
        <f t="shared" ref="S11:S18" si="10">S10-T10/U10</f>
        <v>-2.0771631246659057</v>
      </c>
      <c r="T11" s="2">
        <f t="shared" si="4"/>
        <v>0.14796267830582027</v>
      </c>
      <c r="U11" s="2">
        <f t="shared" si="5"/>
        <v>-2.0368481070251021</v>
      </c>
      <c r="V11" s="1">
        <f t="shared" ref="V11:V19" si="11">ABS((S11-S10)/S11)*100</f>
        <v>14.021909233176835</v>
      </c>
    </row>
    <row r="12" spans="1:33" x14ac:dyDescent="0.5">
      <c r="C12" s="3">
        <v>3</v>
      </c>
      <c r="D12" s="2">
        <f t="shared" si="6"/>
        <v>1.0008368960279193</v>
      </c>
      <c r="E12" s="2">
        <f t="shared" si="0"/>
        <v>-7.5404707492849883E-4</v>
      </c>
      <c r="F12" s="2">
        <f t="shared" si="1"/>
        <v>-0.90200918082247161</v>
      </c>
      <c r="G12" s="1">
        <f t="shared" si="7"/>
        <v>2.4884183245233027</v>
      </c>
      <c r="J12" s="3">
        <v>3</v>
      </c>
      <c r="K12" s="2">
        <f t="shared" si="8"/>
        <v>-1.4796439758044296E-5</v>
      </c>
      <c r="L12" s="2">
        <f t="shared" si="2"/>
        <v>-8.8779295342435948E-6</v>
      </c>
      <c r="M12" s="2">
        <f t="shared" si="3"/>
        <v>0.60000887766681366</v>
      </c>
      <c r="N12" s="1">
        <f t="shared" si="9"/>
        <v>36968.893408674805</v>
      </c>
      <c r="R12" s="3">
        <v>3</v>
      </c>
      <c r="S12" s="2">
        <f t="shared" si="10"/>
        <v>-2.0045201633201399</v>
      </c>
      <c r="T12" s="2">
        <f t="shared" si="4"/>
        <v>8.1669694975384562E-3</v>
      </c>
      <c r="U12" s="2">
        <f t="shared" si="5"/>
        <v>-1.8135788786492166</v>
      </c>
      <c r="V12" s="1">
        <f t="shared" si="11"/>
        <v>3.6239576271183669</v>
      </c>
    </row>
    <row r="13" spans="1:33" x14ac:dyDescent="0.5">
      <c r="C13" s="3">
        <v>4</v>
      </c>
      <c r="D13" s="2">
        <f t="shared" si="6"/>
        <v>1.0000009321697234</v>
      </c>
      <c r="E13" s="2">
        <f t="shared" si="0"/>
        <v>-8.3895379376919266E-7</v>
      </c>
      <c r="F13" s="2">
        <f t="shared" si="1"/>
        <v>-0.90000223720811834</v>
      </c>
      <c r="G13" s="1">
        <f t="shared" si="7"/>
        <v>8.3596307893637076E-2</v>
      </c>
      <c r="J13" s="3">
        <v>4</v>
      </c>
      <c r="K13" s="2">
        <f t="shared" si="8"/>
        <v>-1.0946245568596396E-10</v>
      </c>
      <c r="L13" s="2">
        <f t="shared" si="2"/>
        <v>-6.5677473415172982E-11</v>
      </c>
      <c r="M13" s="2">
        <f t="shared" si="3"/>
        <v>0.60000000006567744</v>
      </c>
      <c r="N13" s="1">
        <f t="shared" si="9"/>
        <v>13517265.077660687</v>
      </c>
      <c r="R13" s="3">
        <v>4</v>
      </c>
      <c r="S13" s="2">
        <f t="shared" si="10"/>
        <v>-2.0000169296346986</v>
      </c>
      <c r="T13" s="2">
        <f t="shared" si="4"/>
        <v>3.0473772377792584E-5</v>
      </c>
      <c r="U13" s="2">
        <f t="shared" si="5"/>
        <v>-1.800050789162047</v>
      </c>
      <c r="V13" s="1">
        <f t="shared" si="11"/>
        <v>0.22515977833567025</v>
      </c>
    </row>
    <row r="14" spans="1:33" x14ac:dyDescent="0.5">
      <c r="C14" s="3">
        <v>5</v>
      </c>
      <c r="D14" s="2">
        <f t="shared" si="6"/>
        <v>1.0000000000011586</v>
      </c>
      <c r="E14" s="2">
        <f t="shared" si="0"/>
        <v>-1.042765873648932E-12</v>
      </c>
      <c r="F14" s="2">
        <f t="shared" si="1"/>
        <v>-0.90000000000278091</v>
      </c>
      <c r="G14" s="1">
        <f t="shared" si="7"/>
        <v>9.3216856478120735E-5</v>
      </c>
      <c r="J14" s="3">
        <v>5</v>
      </c>
      <c r="K14" s="2">
        <f t="shared" si="8"/>
        <v>-5.9910106827801566E-21</v>
      </c>
      <c r="L14" s="2">
        <f t="shared" si="2"/>
        <v>-3.5946064096680941E-21</v>
      </c>
      <c r="M14" s="2">
        <f t="shared" si="3"/>
        <v>0.6</v>
      </c>
      <c r="N14" s="1">
        <f t="shared" si="9"/>
        <v>1827111675741.1018</v>
      </c>
      <c r="R14" s="3">
        <v>5</v>
      </c>
      <c r="S14" s="2">
        <f t="shared" si="10"/>
        <v>-2.0000000002388387</v>
      </c>
      <c r="T14" s="2">
        <f t="shared" si="4"/>
        <v>4.2990970783307602E-10</v>
      </c>
      <c r="U14" s="2">
        <f t="shared" si="5"/>
        <v>-1.800000000716516</v>
      </c>
      <c r="V14" s="1">
        <f t="shared" si="11"/>
        <v>8.4646979289110334E-4</v>
      </c>
    </row>
    <row r="15" spans="1:33" x14ac:dyDescent="0.5">
      <c r="C15" s="3">
        <v>6</v>
      </c>
      <c r="D15" s="2">
        <f t="shared" si="6"/>
        <v>1</v>
      </c>
      <c r="E15" s="2">
        <f t="shared" si="0"/>
        <v>0</v>
      </c>
      <c r="F15" s="2">
        <f t="shared" si="1"/>
        <v>-0.9</v>
      </c>
      <c r="G15" s="1">
        <f t="shared" si="7"/>
        <v>1.1586287484988134E-10</v>
      </c>
      <c r="J15" s="3">
        <v>6</v>
      </c>
      <c r="K15" s="2">
        <f t="shared" si="8"/>
        <v>0</v>
      </c>
      <c r="L15" s="2">
        <f t="shared" si="2"/>
        <v>0</v>
      </c>
      <c r="M15" s="2">
        <f t="shared" si="3"/>
        <v>0.6</v>
      </c>
      <c r="N15" s="1" t="e">
        <f t="shared" si="9"/>
        <v>#DIV/0!</v>
      </c>
      <c r="R15" s="3">
        <v>6</v>
      </c>
      <c r="S15" s="2">
        <f t="shared" si="10"/>
        <v>-2</v>
      </c>
      <c r="T15" s="2">
        <f t="shared" si="4"/>
        <v>0</v>
      </c>
      <c r="U15" s="2">
        <f t="shared" si="5"/>
        <v>-1.8000000000000003</v>
      </c>
      <c r="V15" s="1">
        <f t="shared" si="11"/>
        <v>1.1941936328696556E-8</v>
      </c>
    </row>
    <row r="16" spans="1:33" x14ac:dyDescent="0.5">
      <c r="C16" s="3">
        <v>7</v>
      </c>
      <c r="D16" s="2">
        <f t="shared" si="6"/>
        <v>1</v>
      </c>
      <c r="E16" s="2">
        <f t="shared" si="0"/>
        <v>0</v>
      </c>
      <c r="F16" s="2">
        <f t="shared" si="1"/>
        <v>-0.9</v>
      </c>
      <c r="G16" s="1">
        <f t="shared" si="7"/>
        <v>0</v>
      </c>
      <c r="J16" s="3">
        <v>7</v>
      </c>
      <c r="K16" s="2">
        <f t="shared" si="8"/>
        <v>0</v>
      </c>
      <c r="L16" s="2">
        <f t="shared" si="2"/>
        <v>0</v>
      </c>
      <c r="M16" s="2">
        <f t="shared" si="3"/>
        <v>0.6</v>
      </c>
      <c r="N16" s="1" t="e">
        <f t="shared" si="9"/>
        <v>#DIV/0!</v>
      </c>
      <c r="R16" s="3">
        <v>7</v>
      </c>
      <c r="S16" s="2">
        <f t="shared" si="10"/>
        <v>-2</v>
      </c>
      <c r="T16" s="2">
        <f t="shared" si="4"/>
        <v>0</v>
      </c>
      <c r="U16" s="2">
        <f t="shared" si="5"/>
        <v>-1.8000000000000003</v>
      </c>
      <c r="V16" s="1">
        <f t="shared" si="11"/>
        <v>0</v>
      </c>
    </row>
    <row r="17" spans="3:22" x14ac:dyDescent="0.5">
      <c r="C17" s="3">
        <v>8</v>
      </c>
      <c r="D17" s="2">
        <f t="shared" si="6"/>
        <v>1</v>
      </c>
      <c r="E17" s="2">
        <f t="shared" si="0"/>
        <v>0</v>
      </c>
      <c r="F17" s="2">
        <f t="shared" si="1"/>
        <v>-0.9</v>
      </c>
      <c r="G17" s="1">
        <f t="shared" si="7"/>
        <v>0</v>
      </c>
      <c r="J17" s="3">
        <v>8</v>
      </c>
      <c r="K17" s="2">
        <f t="shared" si="8"/>
        <v>0</v>
      </c>
      <c r="L17" s="2">
        <f t="shared" si="2"/>
        <v>0</v>
      </c>
      <c r="M17" s="2">
        <f t="shared" si="3"/>
        <v>0.6</v>
      </c>
      <c r="N17" s="1" t="e">
        <f t="shared" si="9"/>
        <v>#DIV/0!</v>
      </c>
      <c r="R17" s="3">
        <v>8</v>
      </c>
      <c r="S17" s="2">
        <f t="shared" si="10"/>
        <v>-2</v>
      </c>
      <c r="T17" s="2">
        <f t="shared" si="4"/>
        <v>0</v>
      </c>
      <c r="U17" s="2">
        <f t="shared" si="5"/>
        <v>-1.8000000000000003</v>
      </c>
      <c r="V17" s="1">
        <f t="shared" si="11"/>
        <v>0</v>
      </c>
    </row>
    <row r="18" spans="3:22" x14ac:dyDescent="0.5">
      <c r="C18" s="3">
        <v>9</v>
      </c>
      <c r="D18" s="2">
        <f t="shared" si="6"/>
        <v>1</v>
      </c>
      <c r="E18" s="2">
        <f t="shared" si="0"/>
        <v>0</v>
      </c>
      <c r="F18" s="2">
        <f t="shared" si="1"/>
        <v>-0.9</v>
      </c>
      <c r="G18" s="1">
        <f t="shared" si="7"/>
        <v>0</v>
      </c>
      <c r="J18" s="3">
        <v>9</v>
      </c>
      <c r="K18" s="2">
        <f t="shared" si="8"/>
        <v>0</v>
      </c>
      <c r="L18" s="2">
        <f t="shared" si="2"/>
        <v>0</v>
      </c>
      <c r="M18" s="2">
        <f t="shared" si="3"/>
        <v>0.6</v>
      </c>
      <c r="N18" s="1" t="e">
        <f t="shared" si="9"/>
        <v>#DIV/0!</v>
      </c>
      <c r="R18" s="3">
        <v>9</v>
      </c>
      <c r="S18" s="2">
        <f t="shared" si="10"/>
        <v>-2</v>
      </c>
      <c r="T18" s="2">
        <f t="shared" si="4"/>
        <v>0</v>
      </c>
      <c r="U18" s="2">
        <f t="shared" si="5"/>
        <v>-1.8000000000000003</v>
      </c>
      <c r="V18" s="1">
        <f t="shared" si="11"/>
        <v>0</v>
      </c>
    </row>
    <row r="19" spans="3:22" x14ac:dyDescent="0.5">
      <c r="C19" s="3">
        <v>10</v>
      </c>
      <c r="D19" s="2">
        <f>D18-E18/F18</f>
        <v>1</v>
      </c>
      <c r="E19" s="2">
        <f t="shared" si="0"/>
        <v>0</v>
      </c>
      <c r="F19" s="2">
        <f t="shared" si="1"/>
        <v>-0.9</v>
      </c>
      <c r="G19" s="1">
        <f t="shared" si="7"/>
        <v>0</v>
      </c>
      <c r="J19" s="3">
        <v>10</v>
      </c>
      <c r="K19" s="2">
        <f>K18-L18/M18</f>
        <v>0</v>
      </c>
      <c r="L19" s="2">
        <f t="shared" si="2"/>
        <v>0</v>
      </c>
      <c r="M19" s="2">
        <f t="shared" si="3"/>
        <v>0.6</v>
      </c>
      <c r="N19" s="1" t="e">
        <f t="shared" si="9"/>
        <v>#DIV/0!</v>
      </c>
      <c r="R19" s="3">
        <v>10</v>
      </c>
      <c r="S19" s="2">
        <f>S18-T18/U18</f>
        <v>-2</v>
      </c>
      <c r="T19" s="2">
        <f t="shared" si="4"/>
        <v>0</v>
      </c>
      <c r="U19" s="2">
        <f t="shared" si="5"/>
        <v>-1.8000000000000003</v>
      </c>
      <c r="V19" s="1">
        <f t="shared" si="11"/>
        <v>0</v>
      </c>
    </row>
    <row r="20" spans="3:22" x14ac:dyDescent="0.5">
      <c r="J20" s="3"/>
      <c r="K20" s="2"/>
      <c r="L20" s="2"/>
      <c r="M20" s="2"/>
    </row>
    <row r="21" spans="3:22" x14ac:dyDescent="0.5">
      <c r="C21" s="8" t="s">
        <v>13</v>
      </c>
      <c r="D21" s="8"/>
      <c r="E21" s="8"/>
      <c r="F21" s="8"/>
      <c r="G21" s="8"/>
      <c r="H21" s="8"/>
      <c r="J21" s="8" t="s">
        <v>13</v>
      </c>
      <c r="K21" s="8"/>
      <c r="L21" s="8"/>
      <c r="M21" s="8"/>
      <c r="N21" s="8"/>
      <c r="O21" s="8"/>
    </row>
    <row r="22" spans="3:22" ht="36" x14ac:dyDescent="0.65">
      <c r="C22" s="1" t="s">
        <v>0</v>
      </c>
      <c r="D22" s="1" t="s">
        <v>9</v>
      </c>
      <c r="E22" s="4" t="s">
        <v>2</v>
      </c>
      <c r="F22" s="4" t="s">
        <v>3</v>
      </c>
      <c r="G22" s="1" t="s">
        <v>8</v>
      </c>
      <c r="H22" s="1" t="s">
        <v>6</v>
      </c>
      <c r="J22" s="1" t="s">
        <v>0</v>
      </c>
      <c r="K22" s="1" t="s">
        <v>9</v>
      </c>
      <c r="L22" s="4" t="s">
        <v>2</v>
      </c>
      <c r="M22" s="4" t="s">
        <v>3</v>
      </c>
      <c r="N22" s="1" t="s">
        <v>8</v>
      </c>
      <c r="O22" s="1" t="s">
        <v>6</v>
      </c>
    </row>
    <row r="23" spans="3:22" x14ac:dyDescent="0.5">
      <c r="C23" s="3">
        <v>0</v>
      </c>
      <c r="D23" s="2">
        <v>-1</v>
      </c>
      <c r="E23" s="2">
        <f>-0.3*(D23^3 + D23^2 - 2*D23)</f>
        <v>-0.6</v>
      </c>
      <c r="F23" s="2">
        <f>-0.9*D23^2 - 0.6*D23 + 0.6</f>
        <v>0.29999999999999993</v>
      </c>
      <c r="G23" s="1">
        <f>-1.8*D23 - 0.6</f>
        <v>1.2000000000000002</v>
      </c>
      <c r="J23" s="3">
        <v>0</v>
      </c>
      <c r="K23" s="2">
        <v>1</v>
      </c>
      <c r="L23" s="2">
        <f>-0.3*(K23^3 + K23^2 - 2*K23)</f>
        <v>0</v>
      </c>
      <c r="M23" s="2">
        <f>-0.9*K23^2 - 0.6*K23 + 0.6</f>
        <v>-0.9</v>
      </c>
      <c r="N23" s="1">
        <f>-1.8*K23 - 0.6</f>
        <v>-2.4</v>
      </c>
    </row>
    <row r="24" spans="3:22" x14ac:dyDescent="0.5">
      <c r="C24" s="1">
        <v>1</v>
      </c>
      <c r="D24" s="1">
        <f>D23-F23/G23</f>
        <v>-1.25</v>
      </c>
      <c r="E24" s="2">
        <f t="shared" ref="E24:E33" si="12">-0.3*(D24^3 + D24^2 - 2*D24)</f>
        <v>-0.6328125</v>
      </c>
      <c r="F24" s="2">
        <f t="shared" ref="F24:F33" si="13">-0.9*D24^2 - 0.6*D24 + 0.6</f>
        <v>-5.6250000000000022E-2</v>
      </c>
      <c r="G24" s="1">
        <f t="shared" ref="G24:G33" si="14">-1.8*D24 - 0.6</f>
        <v>1.65</v>
      </c>
      <c r="H24" s="1">
        <f>ABS((D24-D23)/D24)*100</f>
        <v>20</v>
      </c>
      <c r="J24" s="1">
        <v>1</v>
      </c>
      <c r="K24" s="1">
        <f>K23-M23/N23</f>
        <v>0.625</v>
      </c>
      <c r="L24" s="2">
        <f t="shared" ref="L24:L33" si="15">-0.3*(K24^3 + K24^2 - 2*K24)</f>
        <v>0.1845703125</v>
      </c>
      <c r="M24" s="2">
        <f t="shared" ref="M24:M33" si="16">-0.9*K24^2 - 0.6*K24 + 0.6</f>
        <v>-0.12656250000000002</v>
      </c>
      <c r="N24" s="1">
        <f t="shared" ref="N24:N33" si="17">-1.8*K24 - 0.6</f>
        <v>-1.7250000000000001</v>
      </c>
      <c r="O24" s="1">
        <f>ABS((K24-K23)/K24)*100</f>
        <v>60</v>
      </c>
    </row>
    <row r="25" spans="3:22" x14ac:dyDescent="0.5">
      <c r="C25" s="1">
        <v>2</v>
      </c>
      <c r="D25" s="1">
        <f t="shared" ref="D25:D33" si="18">D24-F24/G24</f>
        <v>-1.2159090909090908</v>
      </c>
      <c r="E25" s="2">
        <f t="shared" si="12"/>
        <v>-0.63378319285311802</v>
      </c>
      <c r="F25" s="2">
        <f t="shared" si="13"/>
        <v>-1.0459710743800921E-3</v>
      </c>
      <c r="G25" s="1">
        <f t="shared" si="14"/>
        <v>1.5886363636363634</v>
      </c>
      <c r="H25" s="1">
        <f t="shared" ref="H25:H33" si="19">ABS((D25-D24)/D25)*100</f>
        <v>2.8037383177570163</v>
      </c>
      <c r="J25" s="1">
        <v>2</v>
      </c>
      <c r="K25" s="1">
        <f t="shared" ref="K25:K33" si="20">K24-M24/N24</f>
        <v>0.55163043478260865</v>
      </c>
      <c r="L25" s="2">
        <f t="shared" si="15"/>
        <v>0.18933171685899872</v>
      </c>
      <c r="M25" s="2">
        <f t="shared" si="16"/>
        <v>-4.8447837901700597E-3</v>
      </c>
      <c r="N25" s="1">
        <f t="shared" si="17"/>
        <v>-1.5929347826086957</v>
      </c>
      <c r="O25" s="1">
        <f t="shared" ref="O25:O33" si="21">ABS((K25-K24)/K25)*100</f>
        <v>13.300492610837447</v>
      </c>
    </row>
    <row r="26" spans="3:22" x14ac:dyDescent="0.5">
      <c r="C26" s="1">
        <v>3</v>
      </c>
      <c r="D26" s="1">
        <f t="shared" si="18"/>
        <v>-1.2152506827936012</v>
      </c>
      <c r="E26" s="2">
        <f t="shared" si="12"/>
        <v>-0.63378353727666614</v>
      </c>
      <c r="F26" s="2">
        <f t="shared" si="13"/>
        <v>-3.9015112185403211E-7</v>
      </c>
      <c r="G26" s="1">
        <f t="shared" si="14"/>
        <v>1.5874512290284821</v>
      </c>
      <c r="H26" s="1">
        <f t="shared" si="19"/>
        <v>5.417879000702417E-2</v>
      </c>
      <c r="J26" s="1">
        <v>3</v>
      </c>
      <c r="K26" s="1">
        <f t="shared" si="20"/>
        <v>0.54858901473009658</v>
      </c>
      <c r="L26" s="2">
        <f t="shared" si="15"/>
        <v>0.1893390928104394</v>
      </c>
      <c r="M26" s="2">
        <f t="shared" si="16"/>
        <v>-8.3252123422861146E-6</v>
      </c>
      <c r="N26" s="1">
        <f t="shared" si="17"/>
        <v>-1.5874602265141737</v>
      </c>
      <c r="O26" s="1">
        <f t="shared" si="21"/>
        <v>0.55440775714556234</v>
      </c>
    </row>
    <row r="27" spans="3:22" x14ac:dyDescent="0.5">
      <c r="C27" s="1">
        <v>4</v>
      </c>
      <c r="D27" s="1">
        <f t="shared" si="18"/>
        <v>-1.2152504370215644</v>
      </c>
      <c r="E27" s="2">
        <f t="shared" si="12"/>
        <v>-0.6337835372767141</v>
      </c>
      <c r="F27" s="2">
        <f t="shared" si="13"/>
        <v>-5.4511950509095186E-14</v>
      </c>
      <c r="G27" s="1">
        <f t="shared" si="14"/>
        <v>1.5874507866388159</v>
      </c>
      <c r="H27" s="1">
        <f t="shared" si="19"/>
        <v>2.0223982582924766E-5</v>
      </c>
      <c r="J27" s="1">
        <v>4</v>
      </c>
      <c r="K27" s="1">
        <f t="shared" si="20"/>
        <v>0.54858377037045647</v>
      </c>
      <c r="L27" s="2">
        <f t="shared" si="15"/>
        <v>0.18933909283226966</v>
      </c>
      <c r="M27" s="2">
        <f t="shared" si="16"/>
        <v>-2.4752977445530178E-11</v>
      </c>
      <c r="N27" s="1">
        <f t="shared" si="17"/>
        <v>-1.5874507866668215</v>
      </c>
      <c r="O27" s="1">
        <f t="shared" si="21"/>
        <v>9.5598155165424134E-4</v>
      </c>
    </row>
    <row r="28" spans="3:22" x14ac:dyDescent="0.5">
      <c r="C28" s="1">
        <v>5</v>
      </c>
      <c r="D28" s="1">
        <f t="shared" si="18"/>
        <v>-1.21525043702153</v>
      </c>
      <c r="E28" s="2">
        <f t="shared" si="12"/>
        <v>-0.6337835372767141</v>
      </c>
      <c r="F28" s="2">
        <f t="shared" si="13"/>
        <v>0</v>
      </c>
      <c r="G28" s="1">
        <f t="shared" si="14"/>
        <v>1.5874507866387542</v>
      </c>
      <c r="H28" s="1">
        <f t="shared" si="19"/>
        <v>2.8320840474439676E-12</v>
      </c>
      <c r="J28" s="1">
        <v>5</v>
      </c>
      <c r="K28" s="1">
        <f t="shared" si="20"/>
        <v>0.54858377035486361</v>
      </c>
      <c r="L28" s="2">
        <f t="shared" si="15"/>
        <v>0.18933909283226963</v>
      </c>
      <c r="M28" s="2">
        <f t="shared" si="16"/>
        <v>0</v>
      </c>
      <c r="N28" s="1">
        <f t="shared" si="17"/>
        <v>-1.5874507866387546</v>
      </c>
      <c r="O28" s="1">
        <f t="shared" si="21"/>
        <v>2.8423845507075083E-9</v>
      </c>
    </row>
    <row r="29" spans="3:22" x14ac:dyDescent="0.5">
      <c r="C29" s="1">
        <v>6</v>
      </c>
      <c r="D29" s="1">
        <f t="shared" si="18"/>
        <v>-1.21525043702153</v>
      </c>
      <c r="E29" s="2">
        <f t="shared" si="12"/>
        <v>-0.6337835372767141</v>
      </c>
      <c r="F29" s="2">
        <f t="shared" si="13"/>
        <v>0</v>
      </c>
      <c r="G29" s="1">
        <f t="shared" si="14"/>
        <v>1.5874507866387542</v>
      </c>
      <c r="H29" s="1">
        <f t="shared" si="19"/>
        <v>0</v>
      </c>
      <c r="J29" s="1">
        <v>6</v>
      </c>
      <c r="K29" s="1">
        <f t="shared" si="20"/>
        <v>0.54858377035486361</v>
      </c>
      <c r="L29" s="2">
        <f t="shared" si="15"/>
        <v>0.18933909283226963</v>
      </c>
      <c r="M29" s="2">
        <f t="shared" si="16"/>
        <v>0</v>
      </c>
      <c r="N29" s="1">
        <f t="shared" si="17"/>
        <v>-1.5874507866387546</v>
      </c>
      <c r="O29" s="1">
        <f t="shared" si="21"/>
        <v>0</v>
      </c>
    </row>
    <row r="30" spans="3:22" x14ac:dyDescent="0.5">
      <c r="C30" s="1">
        <v>7</v>
      </c>
      <c r="D30" s="1">
        <f t="shared" si="18"/>
        <v>-1.21525043702153</v>
      </c>
      <c r="E30" s="2">
        <f t="shared" si="12"/>
        <v>-0.6337835372767141</v>
      </c>
      <c r="F30" s="2">
        <f t="shared" si="13"/>
        <v>0</v>
      </c>
      <c r="G30" s="1">
        <f t="shared" si="14"/>
        <v>1.5874507866387542</v>
      </c>
      <c r="H30" s="1">
        <f t="shared" si="19"/>
        <v>0</v>
      </c>
      <c r="J30" s="1">
        <v>7</v>
      </c>
      <c r="K30" s="1">
        <f t="shared" si="20"/>
        <v>0.54858377035486361</v>
      </c>
      <c r="L30" s="2">
        <f t="shared" si="15"/>
        <v>0.18933909283226963</v>
      </c>
      <c r="M30" s="2">
        <f t="shared" si="16"/>
        <v>0</v>
      </c>
      <c r="N30" s="1">
        <f t="shared" si="17"/>
        <v>-1.5874507866387546</v>
      </c>
      <c r="O30" s="1">
        <f t="shared" si="21"/>
        <v>0</v>
      </c>
    </row>
    <row r="31" spans="3:22" x14ac:dyDescent="0.5">
      <c r="C31" s="1">
        <v>8</v>
      </c>
      <c r="D31" s="1">
        <f t="shared" si="18"/>
        <v>-1.21525043702153</v>
      </c>
      <c r="E31" s="2">
        <f t="shared" si="12"/>
        <v>-0.6337835372767141</v>
      </c>
      <c r="F31" s="2">
        <f t="shared" si="13"/>
        <v>0</v>
      </c>
      <c r="G31" s="1">
        <f t="shared" si="14"/>
        <v>1.5874507866387542</v>
      </c>
      <c r="H31" s="1">
        <f t="shared" si="19"/>
        <v>0</v>
      </c>
      <c r="J31" s="1">
        <v>8</v>
      </c>
      <c r="K31" s="1">
        <f t="shared" si="20"/>
        <v>0.54858377035486361</v>
      </c>
      <c r="L31" s="2">
        <f t="shared" si="15"/>
        <v>0.18933909283226963</v>
      </c>
      <c r="M31" s="2">
        <f t="shared" si="16"/>
        <v>0</v>
      </c>
      <c r="N31" s="1">
        <f t="shared" si="17"/>
        <v>-1.5874507866387546</v>
      </c>
      <c r="O31" s="1">
        <f t="shared" si="21"/>
        <v>0</v>
      </c>
    </row>
    <row r="32" spans="3:22" x14ac:dyDescent="0.5">
      <c r="C32" s="1">
        <v>9</v>
      </c>
      <c r="D32" s="1">
        <f t="shared" si="18"/>
        <v>-1.21525043702153</v>
      </c>
      <c r="E32" s="2">
        <f t="shared" si="12"/>
        <v>-0.6337835372767141</v>
      </c>
      <c r="F32" s="2">
        <f t="shared" si="13"/>
        <v>0</v>
      </c>
      <c r="G32" s="1">
        <f t="shared" si="14"/>
        <v>1.5874507866387542</v>
      </c>
      <c r="H32" s="1">
        <f t="shared" si="19"/>
        <v>0</v>
      </c>
      <c r="J32" s="1">
        <v>9</v>
      </c>
      <c r="K32" s="1">
        <f t="shared" si="20"/>
        <v>0.54858377035486361</v>
      </c>
      <c r="L32" s="2">
        <f t="shared" si="15"/>
        <v>0.18933909283226963</v>
      </c>
      <c r="M32" s="2">
        <f t="shared" si="16"/>
        <v>0</v>
      </c>
      <c r="N32" s="1">
        <f t="shared" si="17"/>
        <v>-1.5874507866387546</v>
      </c>
      <c r="O32" s="1">
        <f t="shared" si="21"/>
        <v>0</v>
      </c>
    </row>
    <row r="33" spans="3:15" x14ac:dyDescent="0.5">
      <c r="C33" s="1">
        <v>10</v>
      </c>
      <c r="D33" s="1">
        <f t="shared" si="18"/>
        <v>-1.21525043702153</v>
      </c>
      <c r="E33" s="2">
        <f t="shared" si="12"/>
        <v>-0.6337835372767141</v>
      </c>
      <c r="F33" s="2">
        <f t="shared" si="13"/>
        <v>0</v>
      </c>
      <c r="G33" s="1">
        <f t="shared" si="14"/>
        <v>1.5874507866387542</v>
      </c>
      <c r="H33" s="1">
        <f t="shared" si="19"/>
        <v>0</v>
      </c>
      <c r="J33" s="1">
        <v>10</v>
      </c>
      <c r="K33" s="1">
        <f t="shared" si="20"/>
        <v>0.54858377035486361</v>
      </c>
      <c r="L33" s="2">
        <f t="shared" si="15"/>
        <v>0.18933909283226963</v>
      </c>
      <c r="M33" s="2">
        <f t="shared" si="16"/>
        <v>0</v>
      </c>
      <c r="N33" s="1">
        <f t="shared" si="17"/>
        <v>-1.5874507866387546</v>
      </c>
      <c r="O33" s="1">
        <f t="shared" si="21"/>
        <v>0</v>
      </c>
    </row>
    <row r="34" spans="3:15" x14ac:dyDescent="0.5">
      <c r="E34" s="2"/>
      <c r="F34" s="2"/>
      <c r="L34" s="2"/>
      <c r="M34" s="2"/>
    </row>
    <row r="35" spans="3:15" x14ac:dyDescent="0.5">
      <c r="D35" s="1" t="s">
        <v>9</v>
      </c>
      <c r="E35" s="1" t="s">
        <v>10</v>
      </c>
    </row>
    <row r="36" spans="3:15" x14ac:dyDescent="0.5">
      <c r="D36" s="1">
        <v>-2.5</v>
      </c>
      <c r="E36" s="1">
        <f t="shared" ref="E36:E53" si="22">-0.3*(D36^3 + D36^2 - 2*D36)</f>
        <v>1.3125</v>
      </c>
    </row>
    <row r="37" spans="3:15" x14ac:dyDescent="0.5">
      <c r="D37" s="1">
        <v>-2.25</v>
      </c>
      <c r="E37" s="1">
        <f t="shared" si="22"/>
        <v>0.54843750000000002</v>
      </c>
    </row>
    <row r="38" spans="3:15" x14ac:dyDescent="0.5">
      <c r="D38" s="1">
        <v>-2</v>
      </c>
      <c r="E38" s="1">
        <f t="shared" si="22"/>
        <v>0</v>
      </c>
    </row>
    <row r="39" spans="3:15" x14ac:dyDescent="0.5">
      <c r="D39" s="1">
        <v>-1.75</v>
      </c>
      <c r="E39" s="1">
        <f t="shared" si="22"/>
        <v>-0.36093749999999997</v>
      </c>
    </row>
    <row r="40" spans="3:15" x14ac:dyDescent="0.5">
      <c r="D40" s="1">
        <v>-1.5</v>
      </c>
      <c r="E40" s="1">
        <f t="shared" si="22"/>
        <v>-0.5625</v>
      </c>
    </row>
    <row r="41" spans="3:15" x14ac:dyDescent="0.5">
      <c r="D41" s="1">
        <v>-1.25</v>
      </c>
      <c r="E41" s="1">
        <f t="shared" si="22"/>
        <v>-0.6328125</v>
      </c>
    </row>
    <row r="42" spans="3:15" x14ac:dyDescent="0.5">
      <c r="D42" s="1">
        <v>-1</v>
      </c>
      <c r="E42" s="1">
        <f t="shared" si="22"/>
        <v>-0.6</v>
      </c>
    </row>
    <row r="43" spans="3:15" x14ac:dyDescent="0.5">
      <c r="D43" s="1">
        <v>-0.75</v>
      </c>
      <c r="E43" s="1">
        <f t="shared" si="22"/>
        <v>-0.4921875</v>
      </c>
    </row>
    <row r="44" spans="3:15" x14ac:dyDescent="0.5">
      <c r="D44" s="1">
        <v>-0.5</v>
      </c>
      <c r="E44" s="1">
        <f t="shared" si="22"/>
        <v>-0.33749999999999997</v>
      </c>
    </row>
    <row r="45" spans="3:15" x14ac:dyDescent="0.5">
      <c r="D45" s="1">
        <v>-0.25</v>
      </c>
      <c r="E45" s="1">
        <f t="shared" si="22"/>
        <v>-0.1640625</v>
      </c>
    </row>
    <row r="46" spans="3:15" x14ac:dyDescent="0.5">
      <c r="D46" s="1">
        <v>0</v>
      </c>
      <c r="E46" s="1">
        <f t="shared" si="22"/>
        <v>0</v>
      </c>
    </row>
    <row r="47" spans="3:15" x14ac:dyDescent="0.5">
      <c r="D47" s="1">
        <v>0.25</v>
      </c>
      <c r="E47" s="1">
        <f t="shared" si="22"/>
        <v>0.12656249999999999</v>
      </c>
    </row>
    <row r="48" spans="3:15" x14ac:dyDescent="0.5">
      <c r="D48" s="1">
        <v>0.5</v>
      </c>
      <c r="E48" s="1">
        <f t="shared" si="22"/>
        <v>0.1875</v>
      </c>
    </row>
    <row r="49" spans="4:5" x14ac:dyDescent="0.5">
      <c r="D49" s="1">
        <v>0.75</v>
      </c>
      <c r="E49" s="1">
        <f t="shared" si="22"/>
        <v>0.15468750000000001</v>
      </c>
    </row>
    <row r="50" spans="4:5" x14ac:dyDescent="0.5">
      <c r="D50" s="1">
        <v>1</v>
      </c>
      <c r="E50" s="1">
        <f t="shared" si="22"/>
        <v>0</v>
      </c>
    </row>
    <row r="51" spans="4:5" x14ac:dyDescent="0.5">
      <c r="D51" s="1">
        <v>1.25</v>
      </c>
      <c r="E51" s="1">
        <f t="shared" si="22"/>
        <v>-0.3046875</v>
      </c>
    </row>
    <row r="52" spans="4:5" x14ac:dyDescent="0.5">
      <c r="D52" s="1">
        <v>1.5</v>
      </c>
      <c r="E52" s="1">
        <f t="shared" si="22"/>
        <v>-0.78749999999999998</v>
      </c>
    </row>
    <row r="53" spans="4:5" x14ac:dyDescent="0.5">
      <c r="D53" s="1">
        <v>1.75</v>
      </c>
      <c r="E53" s="1">
        <f t="shared" si="22"/>
        <v>-1.4765625</v>
      </c>
    </row>
  </sheetData>
  <mergeCells count="6">
    <mergeCell ref="C7:G7"/>
    <mergeCell ref="J7:N7"/>
    <mergeCell ref="C21:H21"/>
    <mergeCell ref="R7:V7"/>
    <mergeCell ref="J21:O21"/>
    <mergeCell ref="X7:A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</dc:creator>
  <cp:lastModifiedBy>Daniel Crisp</cp:lastModifiedBy>
  <dcterms:created xsi:type="dcterms:W3CDTF">2014-02-27T15:20:05Z</dcterms:created>
  <dcterms:modified xsi:type="dcterms:W3CDTF">2016-11-15T17:00:26Z</dcterms:modified>
</cp:coreProperties>
</file>