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PSC131\W2_LINEAR REGRESSION\"/>
    </mc:Choice>
  </mc:AlternateContent>
  <bookViews>
    <workbookView xWindow="0" yWindow="0" windowWidth="28800" windowHeight="12300" activeTab="1"/>
  </bookViews>
  <sheets>
    <sheet name="LINEAR" sheetId="2" r:id="rId1"/>
    <sheet name="REGRESSION" sheetId="1" r:id="rId2"/>
  </sheets>
  <definedNames>
    <definedName name="solver_adj" localSheetId="0" hidden="1">LINEAR!$B$4:$C$4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LINEAR!$D$6:$D$9</definedName>
    <definedName name="solver_lhs2" localSheetId="0" hidden="1">LINEAR!$B$4</definedName>
    <definedName name="solver_lhs3" localSheetId="0" hidden="1">LINEAR!$C$4</definedName>
    <definedName name="solver_lhs4" localSheetId="0" hidden="1">LINEAR!$C$4</definedName>
    <definedName name="solver_lhs5" localSheetId="0" hidden="1">LINEAR!$D$6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LINEAR!$D$12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hs1" localSheetId="0" hidden="1">LINEAR!$E$6:$E$9</definedName>
    <definedName name="solver_rhs2" localSheetId="0" hidden="1">0</definedName>
    <definedName name="solver_rhs3" localSheetId="0" hidden="1">LINEAR!$E$9</definedName>
    <definedName name="solver_rhs4" localSheetId="0" hidden="1">0</definedName>
    <definedName name="solver_rhs5" localSheetId="0" hidden="1">LINEAR!$E$6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" l="1"/>
  <c r="B12" i="2"/>
  <c r="D9" i="2"/>
  <c r="D8" i="2"/>
  <c r="D7" i="2"/>
  <c r="D6" i="2"/>
  <c r="C13" i="1"/>
  <c r="D13" i="1"/>
  <c r="E13" i="1"/>
  <c r="F13" i="1"/>
  <c r="B13" i="1"/>
  <c r="C12" i="1"/>
  <c r="D12" i="1"/>
  <c r="E12" i="1"/>
  <c r="F12" i="1"/>
  <c r="I1" i="1" s="1"/>
  <c r="B12" i="1"/>
  <c r="I2" i="1" l="1"/>
  <c r="D12" i="2"/>
</calcChain>
</file>

<file path=xl/sharedStrings.xml><?xml version="1.0" encoding="utf-8"?>
<sst xmlns="http://schemas.openxmlformats.org/spreadsheetml/2006/main" count="26" uniqueCount="26">
  <si>
    <t>i</t>
  </si>
  <si>
    <t>xi</t>
  </si>
  <si>
    <t>yi</t>
  </si>
  <si>
    <t>xi^2</t>
  </si>
  <si>
    <t>yi^2</t>
  </si>
  <si>
    <t>xiyi</t>
  </si>
  <si>
    <t>SUM</t>
  </si>
  <si>
    <t>AVG</t>
  </si>
  <si>
    <t>a1</t>
  </si>
  <si>
    <t>V (m/s)</t>
  </si>
  <si>
    <t>F (N)</t>
  </si>
  <si>
    <t>a0</t>
  </si>
  <si>
    <t>=C13-I10*B13</t>
  </si>
  <si>
    <t>=(8*F12-B12*C12)/(8*D12-B12^2)</t>
  </si>
  <si>
    <t>Gas Processing Problem</t>
  </si>
  <si>
    <t>Produced</t>
  </si>
  <si>
    <t>Raw</t>
  </si>
  <si>
    <t>Time</t>
  </si>
  <si>
    <t>Storage Regular</t>
  </si>
  <si>
    <t>Storage Premium</t>
  </si>
  <si>
    <t>Unit Profit</t>
  </si>
  <si>
    <t>Profit</t>
  </si>
  <si>
    <t>Regular</t>
  </si>
  <si>
    <t>Premium</t>
  </si>
  <si>
    <t>Total</t>
  </si>
  <si>
    <t>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</si>
</sst>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</cellStyleXfs>
  <cellXfs count="9">
    <xf numFmtId="0" fontId="0" fillId="0" borderId="0" xfId="0"/>
    <xf numFmtId="0" fontId="0" fillId="0" borderId="0" xfId="0" quotePrefix="1"/>
    <xf numFmtId="0" fontId="0" fillId="4" borderId="3" xfId="3" applyFont="1"/>
    <xf numFmtId="0" fontId="4" fillId="4" borderId="3" xfId="3" applyFont="1"/>
    <xf numFmtId="0" fontId="4" fillId="4" borderId="3" xfId="3" applyFont="1" applyAlignment="1">
      <alignment horizontal="center"/>
    </xf>
    <xf numFmtId="0" fontId="5" fillId="4" borderId="3" xfId="3" applyFont="1"/>
    <xf numFmtId="0" fontId="4" fillId="0" borderId="0" xfId="0" applyFont="1"/>
    <xf numFmtId="0" fontId="2" fillId="2" borderId="1" xfId="1"/>
    <xf numFmtId="0" fontId="3" fillId="3" borderId="2" xfId="2"/>
  </cellXfs>
  <cellStyles count="4">
    <cellStyle name="Input" xfId="1" builtinId="20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REGRESSION!$C$2</c:f>
              <c:strCache>
                <c:ptCount val="1"/>
                <c:pt idx="0">
                  <c:v>yi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56824146981628"/>
                  <c:y val="0.488826552930883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REGRESSION!$B$3:$B$10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REGRESSION!$C$3:$C$10</c:f>
              <c:numCache>
                <c:formatCode>General</c:formatCode>
                <c:ptCount val="8"/>
                <c:pt idx="0">
                  <c:v>25</c:v>
                </c:pt>
                <c:pt idx="1">
                  <c:v>70</c:v>
                </c:pt>
                <c:pt idx="2">
                  <c:v>380</c:v>
                </c:pt>
                <c:pt idx="3">
                  <c:v>550</c:v>
                </c:pt>
                <c:pt idx="4">
                  <c:v>610</c:v>
                </c:pt>
                <c:pt idx="5">
                  <c:v>1220</c:v>
                </c:pt>
                <c:pt idx="6">
                  <c:v>830</c:v>
                </c:pt>
                <c:pt idx="7">
                  <c:v>1450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5F-42F3-88AA-064EFF9CEB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36671184"/>
        <c:axId val="336670856"/>
      </c:scatterChart>
      <c:valAx>
        <c:axId val="33667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70856"/>
        <c:crosses val="autoZero"/>
        <c:crossBetween val="midCat"/>
      </c:valAx>
      <c:valAx>
        <c:axId val="33667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7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0</xdr:row>
      <xdr:rowOff>180976</xdr:rowOff>
    </xdr:from>
    <xdr:to>
      <xdr:col>11</xdr:col>
      <xdr:colOff>304800</xdr:colOff>
      <xdr:row>26</xdr:row>
      <xdr:rowOff>142875</xdr:rowOff>
    </xdr:to>
    <xdr:sp macro="" textlink="">
      <xdr:nvSpPr>
        <xdr:cNvPr id="2" name="TextBox 1"/>
        <xdr:cNvSpPr txBox="1"/>
      </xdr:nvSpPr>
      <xdr:spPr>
        <a:xfrm>
          <a:off x="4133850" y="180976"/>
          <a:ext cx="3362325" cy="49148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Linear Programming Formulation:</a:t>
          </a:r>
        </a:p>
        <a:p>
          <a:r>
            <a:rPr lang="en-US" sz="1100"/>
            <a:t>Regular Gas:</a:t>
          </a:r>
          <a:r>
            <a:rPr lang="en-US" sz="1100" baseline="0"/>
            <a:t> Xr</a:t>
          </a:r>
        </a:p>
        <a:p>
          <a:r>
            <a:rPr lang="en-US" sz="1100" baseline="0"/>
            <a:t>Premium Gas: Xp</a:t>
          </a:r>
        </a:p>
        <a:p>
          <a:endParaRPr lang="en-US" sz="1100" baseline="0"/>
        </a:p>
        <a:p>
          <a:r>
            <a:rPr lang="en-US" sz="1100" baseline="0"/>
            <a:t>Maximize Profit: Z = 150 Xr + 175 Xp</a:t>
          </a:r>
        </a:p>
        <a:p>
          <a:r>
            <a:rPr lang="en-US" sz="1100" baseline="0"/>
            <a:t>Total Raw Gas Used: 7 Xr + 11 Xp &lt;= 77 (Material Constraint)</a:t>
          </a:r>
        </a:p>
        <a:p>
          <a:r>
            <a:rPr lang="en-US" sz="1100" baseline="0"/>
            <a:t>Total Hours Worked: 10 Xr + 8 Xp &lt;= 80 (Time Constraint)</a:t>
          </a:r>
        </a:p>
        <a:p>
          <a:r>
            <a:rPr lang="en-US" sz="1100" baseline="0"/>
            <a:t>"Regular" Storage Constraint: Xr &lt;= 9</a:t>
          </a:r>
        </a:p>
        <a:p>
          <a:r>
            <a:rPr lang="en-US" sz="1100" baseline="0"/>
            <a:t>"Premium" Storage Constraint: Xp &lt;= 6</a:t>
          </a:r>
        </a:p>
        <a:p>
          <a:r>
            <a:rPr lang="en-US" sz="1100" baseline="0"/>
            <a:t>Positive Constraints: Xr, Xp &gt;= 0</a:t>
          </a:r>
        </a:p>
        <a:p>
          <a:endParaRPr lang="en-US" sz="1100"/>
        </a:p>
        <a:p>
          <a:r>
            <a:rPr lang="en-US" sz="1100"/>
            <a:t>Used</a:t>
          </a:r>
          <a:r>
            <a:rPr lang="en-US" sz="1100" baseline="0"/>
            <a:t> Data Solver, Maximizing D12, Varying B4:C4, With Constraints D6:D9&lt;=E6:E9, AND Using Simplex engine.</a:t>
          </a:r>
        </a:p>
        <a:p>
          <a:endParaRPr lang="en-US" sz="1100" baseline="0"/>
        </a:p>
        <a:p>
          <a:r>
            <a:rPr lang="en-US" sz="1100" baseline="0"/>
            <a:t>USING MATLAB:</a:t>
          </a:r>
        </a:p>
        <a:p>
          <a:r>
            <a:rPr lang="en-US" sz="1100" baseline="0"/>
            <a:t>Define: X = &lt;number of regular units&gt;, Y = &lt;number of premium units&gt;</a:t>
          </a:r>
        </a:p>
        <a:p>
          <a:r>
            <a:rPr lang="en-US" sz="1100" baseline="0"/>
            <a:t>Objective Funciton: Maxmize P (profit) = (120 - 5*12)x + (80 - 3*12)y = 60x + 44y</a:t>
          </a:r>
        </a:p>
        <a:p>
          <a:r>
            <a:rPr lang="en-US" sz="1100" baseline="0"/>
            <a:t>Non-negative Constraint: x, y &gt;=0</a:t>
          </a:r>
        </a:p>
        <a:p>
          <a:endParaRPr lang="en-US" sz="1100" baseline="0"/>
        </a:p>
        <a:p>
          <a:r>
            <a:rPr lang="en-US" sz="1100" baseline="0"/>
            <a:t>Problem Constraints: x + y &gt;= 1000 (units manufactured per month), 5x + 3y &lt;= 8000 (labor hours available per month)</a:t>
          </a:r>
        </a:p>
      </xdr:txBody>
    </xdr:sp>
    <xdr:clientData/>
  </xdr:twoCellAnchor>
  <xdr:twoCellAnchor>
    <xdr:from>
      <xdr:col>12</xdr:col>
      <xdr:colOff>9525</xdr:colOff>
      <xdr:row>1</xdr:row>
      <xdr:rowOff>0</xdr:rowOff>
    </xdr:from>
    <xdr:to>
      <xdr:col>17</xdr:col>
      <xdr:colOff>257175</xdr:colOff>
      <xdr:row>18</xdr:row>
      <xdr:rowOff>114300</xdr:rowOff>
    </xdr:to>
    <xdr:sp macro="" textlink="">
      <xdr:nvSpPr>
        <xdr:cNvPr id="3" name="TextBox 2"/>
        <xdr:cNvSpPr txBox="1"/>
      </xdr:nvSpPr>
      <xdr:spPr>
        <a:xfrm>
          <a:off x="7810500" y="190500"/>
          <a:ext cx="3295650" cy="3352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USING MATLAB: (different problem, from slide 13)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Define...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= &lt;number of regular units&gt;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= &lt;number of premium units&gt;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Objective Funciton...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Maxmize P (profit) = (120 - 5*12)x + (80 - 3*12)y = 60x + 44y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Non-negative Constraint...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x, y &gt;=0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Problem Constraints...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+ y &gt;= 1000 (units manufactured per month)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5x + 3y &lt;= 8000 (labor hours available per month)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6</xdr:row>
      <xdr:rowOff>0</xdr:rowOff>
    </xdr:from>
    <xdr:to>
      <xdr:col>20</xdr:col>
      <xdr:colOff>86309</xdr:colOff>
      <xdr:row>8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1143000"/>
          <a:ext cx="2515184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19050</xdr:colOff>
      <xdr:row>1</xdr:row>
      <xdr:rowOff>9525</xdr:rowOff>
    </xdr:from>
    <xdr:to>
      <xdr:col>23</xdr:col>
      <xdr:colOff>295275</xdr:colOff>
      <xdr:row>6</xdr:row>
      <xdr:rowOff>2478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77225" y="200025"/>
          <a:ext cx="4543425" cy="9454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323851</xdr:colOff>
      <xdr:row>1</xdr:row>
      <xdr:rowOff>190499</xdr:rowOff>
    </xdr:from>
    <xdr:to>
      <xdr:col>15</xdr:col>
      <xdr:colOff>1</xdr:colOff>
      <xdr:row>19</xdr:row>
      <xdr:rowOff>9524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L5" sqref="L5"/>
    </sheetView>
  </sheetViews>
  <sheetFormatPr defaultRowHeight="15" x14ac:dyDescent="0.25"/>
  <cols>
    <col min="1" max="1" width="16.42578125" customWidth="1"/>
  </cols>
  <sheetData>
    <row r="1" spans="1:5" x14ac:dyDescent="0.25">
      <c r="A1" s="6" t="s">
        <v>14</v>
      </c>
    </row>
    <row r="3" spans="1:5" x14ac:dyDescent="0.25">
      <c r="B3" t="s">
        <v>22</v>
      </c>
      <c r="C3" t="s">
        <v>23</v>
      </c>
      <c r="D3" t="s">
        <v>24</v>
      </c>
      <c r="E3" t="s">
        <v>25</v>
      </c>
    </row>
    <row r="4" spans="1:5" x14ac:dyDescent="0.25">
      <c r="A4" t="s">
        <v>15</v>
      </c>
      <c r="B4" s="7">
        <v>4.8888888888888893</v>
      </c>
      <c r="C4" s="7">
        <v>3.8888888888888888</v>
      </c>
    </row>
    <row r="6" spans="1:5" x14ac:dyDescent="0.25">
      <c r="A6" t="s">
        <v>16</v>
      </c>
      <c r="B6">
        <v>7</v>
      </c>
      <c r="C6">
        <v>11</v>
      </c>
      <c r="D6">
        <f>B6*B4+C6*C4</f>
        <v>77</v>
      </c>
      <c r="E6">
        <v>77</v>
      </c>
    </row>
    <row r="7" spans="1:5" x14ac:dyDescent="0.25">
      <c r="A7" t="s">
        <v>17</v>
      </c>
      <c r="B7">
        <v>10</v>
      </c>
      <c r="C7">
        <v>8</v>
      </c>
      <c r="D7">
        <f>B7*B4+C7*C4</f>
        <v>80</v>
      </c>
      <c r="E7">
        <v>80</v>
      </c>
    </row>
    <row r="8" spans="1:5" x14ac:dyDescent="0.25">
      <c r="A8" t="s">
        <v>18</v>
      </c>
      <c r="D8">
        <f>B4</f>
        <v>4.8888888888888893</v>
      </c>
      <c r="E8">
        <v>9</v>
      </c>
    </row>
    <row r="9" spans="1:5" x14ac:dyDescent="0.25">
      <c r="A9" t="s">
        <v>19</v>
      </c>
      <c r="D9">
        <f>C4</f>
        <v>3.8888888888888888</v>
      </c>
      <c r="E9">
        <v>6</v>
      </c>
    </row>
    <row r="11" spans="1:5" x14ac:dyDescent="0.25">
      <c r="A11" t="s">
        <v>20</v>
      </c>
      <c r="B11">
        <v>150</v>
      </c>
      <c r="C11">
        <v>175</v>
      </c>
    </row>
    <row r="12" spans="1:5" x14ac:dyDescent="0.25">
      <c r="A12" t="s">
        <v>21</v>
      </c>
      <c r="B12">
        <f>B4*B11</f>
        <v>733.33333333333337</v>
      </c>
      <c r="C12">
        <f>C4*C11</f>
        <v>680.55555555555554</v>
      </c>
      <c r="D12" s="8">
        <f>B12+C12</f>
        <v>1413.8888888888889</v>
      </c>
    </row>
  </sheetData>
  <scenarios current="0">
    <scenario name="Gas Processing Problem" count="2" user="Daniel Crisp" comment="Created by Daniel Crisp on 9/8/2016">
      <inputCells r="B4" val="4.88888888888889"/>
      <inputCells r="C4" val="3.88888888888889"/>
    </scenario>
  </scenario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F21" sqref="F21"/>
    </sheetView>
  </sheetViews>
  <sheetFormatPr defaultRowHeight="15" x14ac:dyDescent="0.25"/>
  <cols>
    <col min="1" max="1" width="5" bestFit="1" customWidth="1"/>
  </cols>
  <sheetData>
    <row r="1" spans="1:10" x14ac:dyDescent="0.25">
      <c r="A1" s="2"/>
      <c r="B1" s="5" t="s">
        <v>9</v>
      </c>
      <c r="C1" s="5" t="s">
        <v>10</v>
      </c>
      <c r="D1" s="2"/>
      <c r="E1" s="2"/>
      <c r="F1" s="2"/>
      <c r="H1" s="6" t="s">
        <v>8</v>
      </c>
      <c r="I1">
        <f>(8*F12-B12*C12)/(8*D12-B12^2)</f>
        <v>19.470238095238095</v>
      </c>
      <c r="J1" s="1" t="s">
        <v>13</v>
      </c>
    </row>
    <row r="2" spans="1:1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H2" s="6" t="s">
        <v>11</v>
      </c>
      <c r="I2">
        <f>C13-I1*B13</f>
        <v>-234.28571428571422</v>
      </c>
      <c r="J2" s="1" t="s">
        <v>12</v>
      </c>
    </row>
    <row r="3" spans="1:10" x14ac:dyDescent="0.25">
      <c r="A3" s="2">
        <v>1</v>
      </c>
      <c r="B3" s="2">
        <v>10</v>
      </c>
      <c r="C3" s="2">
        <v>25</v>
      </c>
      <c r="D3" s="2">
        <v>100</v>
      </c>
      <c r="E3" s="2">
        <v>625</v>
      </c>
      <c r="F3" s="2">
        <v>250</v>
      </c>
    </row>
    <row r="4" spans="1:10" x14ac:dyDescent="0.25">
      <c r="A4" s="2">
        <v>2</v>
      </c>
      <c r="B4" s="2">
        <v>20</v>
      </c>
      <c r="C4" s="2">
        <v>70</v>
      </c>
      <c r="D4" s="2">
        <v>400</v>
      </c>
      <c r="E4" s="2">
        <v>4900</v>
      </c>
      <c r="F4" s="2">
        <v>1400</v>
      </c>
    </row>
    <row r="5" spans="1:10" x14ac:dyDescent="0.25">
      <c r="A5" s="2">
        <v>3</v>
      </c>
      <c r="B5" s="2">
        <v>30</v>
      </c>
      <c r="C5" s="2">
        <v>380</v>
      </c>
      <c r="D5" s="2">
        <v>900</v>
      </c>
      <c r="E5" s="2">
        <v>144400</v>
      </c>
      <c r="F5" s="2">
        <v>11400</v>
      </c>
    </row>
    <row r="6" spans="1:10" x14ac:dyDescent="0.25">
      <c r="A6" s="2">
        <v>4</v>
      </c>
      <c r="B6" s="2">
        <v>40</v>
      </c>
      <c r="C6" s="2">
        <v>550</v>
      </c>
      <c r="D6" s="2">
        <v>1600</v>
      </c>
      <c r="E6" s="2">
        <v>302500</v>
      </c>
      <c r="F6" s="2">
        <v>22000</v>
      </c>
    </row>
    <row r="7" spans="1:10" x14ac:dyDescent="0.25">
      <c r="A7" s="2">
        <v>5</v>
      </c>
      <c r="B7" s="2">
        <v>50</v>
      </c>
      <c r="C7" s="2">
        <v>610</v>
      </c>
      <c r="D7" s="2">
        <v>2500</v>
      </c>
      <c r="E7" s="2">
        <v>372100</v>
      </c>
      <c r="F7" s="2">
        <v>30500</v>
      </c>
    </row>
    <row r="8" spans="1:10" x14ac:dyDescent="0.25">
      <c r="A8" s="2">
        <v>6</v>
      </c>
      <c r="B8" s="2">
        <v>60</v>
      </c>
      <c r="C8" s="2">
        <v>1220</v>
      </c>
      <c r="D8" s="2">
        <v>3600</v>
      </c>
      <c r="E8" s="2">
        <v>1488400</v>
      </c>
      <c r="F8" s="2">
        <v>73200</v>
      </c>
    </row>
    <row r="9" spans="1:10" x14ac:dyDescent="0.25">
      <c r="A9" s="2">
        <v>7</v>
      </c>
      <c r="B9" s="2">
        <v>70</v>
      </c>
      <c r="C9" s="2">
        <v>830</v>
      </c>
      <c r="D9" s="2">
        <v>4900</v>
      </c>
      <c r="E9" s="2">
        <v>688900</v>
      </c>
      <c r="F9" s="2">
        <v>58100</v>
      </c>
    </row>
    <row r="10" spans="1:10" x14ac:dyDescent="0.25">
      <c r="A10" s="2">
        <v>8</v>
      </c>
      <c r="B10" s="2">
        <v>80</v>
      </c>
      <c r="C10" s="2">
        <v>1450</v>
      </c>
      <c r="D10" s="2">
        <v>6400</v>
      </c>
      <c r="E10" s="2">
        <v>2102500</v>
      </c>
      <c r="F10" s="2">
        <v>116000</v>
      </c>
    </row>
    <row r="12" spans="1:10" x14ac:dyDescent="0.25">
      <c r="A12" s="3" t="s">
        <v>6</v>
      </c>
      <c r="B12" s="2">
        <f>SUM(B3:B10)</f>
        <v>360</v>
      </c>
      <c r="C12" s="2">
        <f t="shared" ref="C12:F12" si="0">SUM(C3:C10)</f>
        <v>5135</v>
      </c>
      <c r="D12" s="2">
        <f t="shared" si="0"/>
        <v>20400</v>
      </c>
      <c r="E12" s="2">
        <f t="shared" si="0"/>
        <v>5104325</v>
      </c>
      <c r="F12" s="2">
        <f t="shared" si="0"/>
        <v>312850</v>
      </c>
    </row>
    <row r="13" spans="1:10" x14ac:dyDescent="0.25">
      <c r="A13" s="3" t="s">
        <v>7</v>
      </c>
      <c r="B13" s="2">
        <f>AVERAGE(B3:B10)</f>
        <v>45</v>
      </c>
      <c r="C13" s="2">
        <f t="shared" ref="C13:F13" si="1">AVERAGE(C3:C10)</f>
        <v>641.875</v>
      </c>
      <c r="D13" s="2">
        <f t="shared" si="1"/>
        <v>2550</v>
      </c>
      <c r="E13" s="2">
        <f t="shared" si="1"/>
        <v>638040.625</v>
      </c>
      <c r="F13" s="2">
        <f t="shared" si="1"/>
        <v>39106.25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LINEAR</vt:lpstr>
      <vt:lpstr>REGRESSION</vt:lpstr>
    </vt:vector>
  </TitlesOfParts>
  <Company>Lansing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Crisp</dc:creator>
  <cp:lastModifiedBy>Daniel Crisp</cp:lastModifiedBy>
  <dcterms:created xsi:type="dcterms:W3CDTF">2016-09-08T18:14:44Z</dcterms:created>
  <dcterms:modified xsi:type="dcterms:W3CDTF">2016-09-15T03:36:14Z</dcterms:modified>
</cp:coreProperties>
</file>