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64011"/>
  <mc:AlternateContent xmlns:mc="http://schemas.openxmlformats.org/markup-compatibility/2006">
    <mc:Choice Requires="x15">
      <x15ac:absPath xmlns:x15ac="http://schemas.microsoft.com/office/spreadsheetml/2010/11/ac" url="C:\Users\crispd\Google Drive\LCC\131\"/>
    </mc:Choice>
  </mc:AlternateContent>
  <bookViews>
    <workbookView xWindow="0" yWindow="0" windowWidth="21570" windowHeight="7965" activeTab="2"/>
  </bookViews>
  <sheets>
    <sheet name="Student Info" sheetId="4" r:id="rId1"/>
    <sheet name="Question 1" sheetId="1" r:id="rId2"/>
    <sheet name="Question 2" sheetId="2" r:id="rId3"/>
  </sheets>
  <definedNames>
    <definedName name="AA">#REF!</definedName>
    <definedName name="BB">#REF!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8" i="2" l="1"/>
  <c r="J39" i="2"/>
  <c r="J40" i="2"/>
  <c r="J41" i="2"/>
  <c r="J42" i="2"/>
  <c r="J43" i="2"/>
  <c r="J44" i="2"/>
  <c r="J45" i="2"/>
  <c r="J46" i="2"/>
  <c r="J47" i="2"/>
  <c r="J48" i="2"/>
  <c r="J49" i="2"/>
  <c r="J50" i="2"/>
  <c r="J51" i="2"/>
  <c r="J52" i="2"/>
  <c r="J53" i="2"/>
  <c r="J54" i="2"/>
  <c r="J55" i="2"/>
  <c r="J56" i="2"/>
  <c r="J57" i="2"/>
  <c r="J58" i="2"/>
  <c r="J59" i="2"/>
  <c r="J60" i="2"/>
  <c r="J61" i="2"/>
  <c r="N38" i="2"/>
  <c r="N39" i="2"/>
  <c r="N40" i="2"/>
  <c r="N41" i="2"/>
  <c r="N42" i="2"/>
  <c r="N43" i="2"/>
  <c r="N44" i="2"/>
  <c r="N45" i="2"/>
  <c r="N46" i="2"/>
  <c r="N47" i="2"/>
  <c r="N48" i="2"/>
  <c r="N49" i="2"/>
  <c r="N50" i="2"/>
  <c r="N51" i="2"/>
  <c r="N52" i="2"/>
  <c r="N53" i="2"/>
  <c r="N54" i="2"/>
  <c r="N55" i="2"/>
  <c r="N56" i="2"/>
  <c r="N57" i="2"/>
  <c r="N58" i="2"/>
  <c r="N59" i="2"/>
  <c r="N60" i="2"/>
  <c r="N61" i="2"/>
  <c r="N37" i="2"/>
  <c r="J37" i="2"/>
  <c r="D26" i="2"/>
  <c r="D27" i="2"/>
  <c r="D28" i="2"/>
  <c r="D29" i="2"/>
  <c r="D30" i="2"/>
  <c r="D31" i="2"/>
  <c r="D32" i="2"/>
  <c r="D33" i="2"/>
  <c r="D34" i="2"/>
  <c r="D35" i="2"/>
  <c r="D36" i="2"/>
  <c r="D37" i="2"/>
  <c r="D38" i="2"/>
  <c r="D39" i="2"/>
  <c r="D40" i="2"/>
  <c r="D41" i="2"/>
  <c r="D42" i="2"/>
  <c r="D43" i="2"/>
  <c r="D44" i="2"/>
  <c r="D45" i="2"/>
  <c r="D46" i="2"/>
  <c r="D47" i="2"/>
  <c r="D48" i="2"/>
  <c r="D49" i="2"/>
  <c r="D25" i="2"/>
  <c r="L58" i="2"/>
  <c r="L59" i="2"/>
  <c r="L60" i="2"/>
  <c r="L61" i="2"/>
  <c r="Q61" i="2" l="1"/>
  <c r="Q58" i="2"/>
  <c r="Q59" i="2"/>
  <c r="Q60" i="2"/>
  <c r="C53" i="2" l="1"/>
  <c r="D53" i="2" s="1"/>
  <c r="C52" i="2"/>
  <c r="D52" i="2" s="1"/>
  <c r="L57" i="2"/>
  <c r="L48" i="2"/>
  <c r="L49" i="2"/>
  <c r="L50" i="2"/>
  <c r="L51" i="2"/>
  <c r="L52" i="2"/>
  <c r="L53" i="2"/>
  <c r="L54" i="2"/>
  <c r="L55" i="2"/>
  <c r="L56" i="2"/>
  <c r="L38" i="2"/>
  <c r="L39" i="2"/>
  <c r="L40" i="2"/>
  <c r="L41" i="2"/>
  <c r="L42" i="2"/>
  <c r="L43" i="2"/>
  <c r="L44" i="2"/>
  <c r="L45" i="2"/>
  <c r="L46" i="2"/>
  <c r="L47" i="2"/>
  <c r="L37" i="2"/>
  <c r="Q37" i="2" l="1"/>
  <c r="Q44" i="2"/>
  <c r="Q53" i="2"/>
  <c r="Q42" i="2"/>
  <c r="Q50" i="2"/>
  <c r="Q47" i="2"/>
  <c r="Q52" i="2"/>
  <c r="Q39" i="2"/>
  <c r="Q56" i="2"/>
  <c r="Q55" i="2"/>
  <c r="Q54" i="2"/>
  <c r="Q51" i="2"/>
  <c r="Q46" i="2"/>
  <c r="Q45" i="2"/>
  <c r="Q57" i="2"/>
  <c r="Q40" i="2"/>
  <c r="Q41" i="2"/>
  <c r="Q48" i="2"/>
  <c r="Q38" i="2"/>
  <c r="Q43" i="2"/>
  <c r="Q49" i="2"/>
  <c r="H3" i="1"/>
  <c r="D5" i="1" l="1"/>
  <c r="D9" i="1"/>
  <c r="D4" i="1"/>
  <c r="D8" i="1"/>
  <c r="D6" i="1"/>
  <c r="D3" i="1"/>
  <c r="D7" i="1"/>
</calcChain>
</file>

<file path=xl/sharedStrings.xml><?xml version="1.0" encoding="utf-8"?>
<sst xmlns="http://schemas.openxmlformats.org/spreadsheetml/2006/main" count="177" uniqueCount="48">
  <si>
    <t>Radius</t>
  </si>
  <si>
    <t>Frequency</t>
  </si>
  <si>
    <t>Height Offset</t>
  </si>
  <si>
    <t>Meter(m)</t>
  </si>
  <si>
    <t>Hertz(Hz)</t>
  </si>
  <si>
    <t>Circumference</t>
  </si>
  <si>
    <t>Height(Time) =</t>
  </si>
  <si>
    <t>$C$3*COS($D$3*$E$3*&lt;TIME&gt;)+$C$3+$F$3</t>
  </si>
  <si>
    <t>Time (s)</t>
  </si>
  <si>
    <t>Height (m)</t>
  </si>
  <si>
    <t>Q1:</t>
  </si>
  <si>
    <t>PART A:</t>
  </si>
  <si>
    <t>Let h be the height of the passenger above ground, and A, the angle between the upward direction and -90deg. Use parameters in cells G3:J3.</t>
  </si>
  <si>
    <t>The height (in meters) was calculated in column D using the time (in seconds) stated in column C. A static version of the height equation used to calculate cells in column D can be seen printed in cell H7.</t>
  </si>
  <si>
    <t>PART B:</t>
  </si>
  <si>
    <t>Use EXCEL to find the height h: int h =0; h &lt; 35; h + 5. Use 'Goal Seek' function to find the independent variable (time) which results in a height of 22.0 meters.</t>
  </si>
  <si>
    <t>Note the table from C2:D9. The first row of this table, which would have held a time of 0 seconds, was repurposed for the use of 'Goal Seek'. Goal Seek found that the height of the passenger is 22.0 meters after .396824 seconds.</t>
  </si>
  <si>
    <t>Q2:</t>
  </si>
  <si>
    <t>Target Distance</t>
  </si>
  <si>
    <t>Gravity</t>
  </si>
  <si>
    <t>Force(m/s^2)</t>
  </si>
  <si>
    <t>Initial Velocity</t>
  </si>
  <si>
    <t>Initial Angle</t>
  </si>
  <si>
    <t>After having made a spreadsheet for calculating vertical distance with an initial velocity 68.5 m/s and an initial angle of 36 degrees, create a plot with appropriate labels and annotations. The plot should update automatically when the initial angle is changed. Use the spreadsheet  Then use 'Goal Seek' to determine the initial angle required to hit a target at X = 475m.</t>
  </si>
  <si>
    <t>=</t>
  </si>
  <si>
    <t>HDIST (m)</t>
  </si>
  <si>
    <t>VDIST (m)</t>
  </si>
  <si>
    <t>*</t>
  </si>
  <si>
    <t>) + (</t>
  </si>
  <si>
    <t>)</t>
  </si>
  <si>
    <t>(</t>
  </si>
  <si>
    <t>Meter/Second</t>
  </si>
  <si>
    <t>Degrees</t>
  </si>
  <si>
    <t>GOAL</t>
  </si>
  <si>
    <t>VDIST(m) =</t>
  </si>
  <si>
    <t>An observation balloon is raised 3m above the target's location as a new target. What is the new value need to be in order for the projectile to hit the balloon at x=475m</t>
  </si>
  <si>
    <t>The key parameters have been defined, C15:F15, and a table was made (C20:D41) using the supplied equation. This equation which returns the vertical distance, and it's terms, have been explicitly tabulated beneath the plot labeled 'Grenade Trajectory'. Immediately below the graph, 'Goal Seek' was used to set the vertical distance value to 0 using the initial angle: result was an initial angle of 38.43 degrees. The set values in the target cell, and that of the variable were later changed when using 'Goal Seek' for part 2 of the HW.</t>
  </si>
  <si>
    <t>This means that the difference in vertical distance required is 3 meters. Using goal seek, the target cell was to be set to 3 meters by varying that which displays the Initial Angle. It turns out that a true solution was not found, instead of reaching 3 meters, goal seek returned an initial angle of 38.52 degrees which set our target cell (vertical distance) to 2.14 meters (just shy of our 3 meter balloon).</t>
  </si>
  <si>
    <t>Author:</t>
  </si>
  <si>
    <t>Daniel Crisp</t>
  </si>
  <si>
    <t>m/(s^2)</t>
  </si>
  <si>
    <t>s^2</t>
  </si>
  <si>
    <t>m</t>
  </si>
  <si>
    <t>C23*TAN($E$17*PI()/180)</t>
  </si>
  <si>
    <t>0.5*$C$17</t>
  </si>
  <si>
    <t>(C23/($D$17*COS($E$17*PI()/180)))^2</t>
  </si>
  <si>
    <t>Turns out trig functions were assuming radians, but the initial angle was in degrees. The correct angle was 41.63 degrees.</t>
  </si>
  <si>
    <t>Turns out excel's trig functions were assuming radians, and I was giving it degrees. The correct angle ends up being 44.16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</si>
</sst>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006100"/>
      <name val="Calibri"/>
      <family val="2"/>
      <scheme val="minor"/>
    </font>
    <font>
      <sz val="11"/>
      <color rgb="FF3F3F76"/>
      <name val="Calibri"/>
      <family val="2"/>
      <scheme val="minor"/>
    </font>
    <font>
      <i/>
      <sz val="11"/>
      <color rgb="FF7F7F7F"/>
      <name val="Calibri"/>
      <family val="2"/>
      <scheme val="minor"/>
    </font>
    <font>
      <b/>
      <sz val="11"/>
      <color theme="1"/>
      <name val="Calibri"/>
      <family val="2"/>
      <scheme val="minor"/>
    </font>
    <font>
      <sz val="7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C6EFCE"/>
      </patternFill>
    </fill>
    <fill>
      <patternFill patternType="solid">
        <fgColor rgb="FFFFCC99"/>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thin">
        <color rgb="FF7F7F7F"/>
      </bottom>
      <diagonal/>
    </border>
    <border>
      <left/>
      <right/>
      <top style="thin">
        <color rgb="FF7F7F7F"/>
      </top>
      <bottom/>
      <diagonal/>
    </border>
    <border>
      <left/>
      <right style="thin">
        <color rgb="FF7F7F7F"/>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0" borderId="0" applyNumberFormat="0" applyFill="0" applyBorder="0" applyAlignment="0" applyProtection="0"/>
  </cellStyleXfs>
  <cellXfs count="30">
    <xf numFmtId="0" fontId="0" fillId="0" borderId="0" xfId="0"/>
    <xf numFmtId="0" fontId="3" fillId="0" borderId="0" xfId="3"/>
    <xf numFmtId="4" fontId="0" fillId="0" borderId="0" xfId="0" applyNumberFormat="1"/>
    <xf numFmtId="0" fontId="3" fillId="0" borderId="0" xfId="3" applyAlignment="1">
      <alignment horizontal="center"/>
    </xf>
    <xf numFmtId="0" fontId="2" fillId="3" borderId="1" xfId="2" applyAlignment="1">
      <alignment horizontal="center"/>
    </xf>
    <xf numFmtId="13" fontId="2" fillId="3" borderId="1" xfId="2" applyNumberFormat="1" applyAlignment="1">
      <alignment horizontal="center"/>
    </xf>
    <xf numFmtId="0" fontId="1" fillId="2" borderId="0" xfId="1"/>
    <xf numFmtId="4" fontId="1" fillId="2" borderId="0" xfId="1" applyNumberFormat="1"/>
    <xf numFmtId="0" fontId="4" fillId="0" borderId="0" xfId="0" applyFont="1"/>
    <xf numFmtId="0" fontId="0" fillId="0" borderId="0" xfId="0" quotePrefix="1"/>
    <xf numFmtId="0" fontId="0" fillId="0" borderId="0" xfId="0" quotePrefix="1" applyAlignment="1"/>
    <xf numFmtId="0" fontId="0" fillId="0" borderId="0" xfId="0" quotePrefix="1" applyFill="1" applyBorder="1"/>
    <xf numFmtId="2" fontId="2" fillId="3" borderId="1" xfId="2" applyNumberFormat="1" applyAlignment="1">
      <alignment horizontal="center"/>
    </xf>
    <xf numFmtId="0" fontId="5" fillId="0" borderId="0" xfId="0" applyFont="1"/>
    <xf numFmtId="0" fontId="6" fillId="0" borderId="0" xfId="0" applyFont="1" applyAlignment="1">
      <alignment horizontal="left"/>
    </xf>
    <xf numFmtId="0" fontId="0" fillId="0" borderId="0" xfId="0" applyAlignment="1">
      <alignment horizontal="left"/>
    </xf>
    <xf numFmtId="0" fontId="0" fillId="0" borderId="0" xfId="0" applyBorder="1" applyAlignment="1">
      <alignment horizontal="left" vertical="top"/>
    </xf>
    <xf numFmtId="0" fontId="2" fillId="3" borderId="5" xfId="2" applyBorder="1" applyAlignment="1">
      <alignment horizontal="left" wrapText="1"/>
    </xf>
    <xf numFmtId="0" fontId="2" fillId="3" borderId="3" xfId="2" applyBorder="1" applyAlignment="1">
      <alignment horizontal="left" wrapText="1"/>
    </xf>
    <xf numFmtId="0" fontId="2" fillId="3" borderId="6" xfId="2" applyBorder="1" applyAlignment="1">
      <alignment horizontal="left" wrapText="1"/>
    </xf>
    <xf numFmtId="0" fontId="2" fillId="3" borderId="7" xfId="2" applyBorder="1" applyAlignment="1">
      <alignment horizontal="left" wrapText="1"/>
    </xf>
    <xf numFmtId="0" fontId="2" fillId="3" borderId="2" xfId="2" applyBorder="1" applyAlignment="1">
      <alignment horizontal="left" wrapText="1"/>
    </xf>
    <xf numFmtId="0" fontId="2" fillId="3" borderId="8" xfId="2" applyBorder="1" applyAlignment="1">
      <alignment horizontal="left" wrapText="1"/>
    </xf>
    <xf numFmtId="0" fontId="0" fillId="0" borderId="0" xfId="0" quotePrefix="1" applyAlignment="1">
      <alignment horizontal="center"/>
    </xf>
    <xf numFmtId="0" fontId="2" fillId="3" borderId="0" xfId="2" applyBorder="1" applyAlignment="1">
      <alignment horizontal="left" vertical="top" wrapText="1"/>
    </xf>
    <xf numFmtId="0" fontId="2" fillId="3" borderId="4" xfId="2" applyBorder="1" applyAlignment="1">
      <alignment horizontal="left" vertical="top" wrapText="1"/>
    </xf>
    <xf numFmtId="0" fontId="0" fillId="0" borderId="0" xfId="0" applyAlignment="1">
      <alignment horizontal="center"/>
    </xf>
    <xf numFmtId="0" fontId="2" fillId="3" borderId="0" xfId="2" applyBorder="1" applyAlignment="1">
      <alignment horizontal="left" wrapText="1"/>
    </xf>
    <xf numFmtId="0" fontId="0" fillId="0" borderId="0" xfId="0" applyBorder="1" applyAlignment="1">
      <alignment horizontal="left" vertical="top" wrapText="1"/>
    </xf>
    <xf numFmtId="0" fontId="6" fillId="0" borderId="0" xfId="0" applyFont="1" applyAlignment="1">
      <alignment horizontal="left"/>
    </xf>
  </cellXfs>
  <cellStyles count="4">
    <cellStyle name="Explanatory Text" xfId="3" builtinId="53"/>
    <cellStyle name="Good" xfId="1" builtinId="26"/>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Grenade Trajectory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'Question 2'!$D$24</c:f>
              <c:strCache>
                <c:ptCount val="1"/>
                <c:pt idx="0">
                  <c:v>VDIST (m)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'Question 2'!$C$24:$C$45</c15:sqref>
                  </c15:fullRef>
                </c:ext>
              </c:extLst>
              <c:f>'Question 2'!$C$25:$C$45</c:f>
              <c:strCache>
                <c:ptCount val="21"/>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strCache>
            </c:strRef>
          </c:cat>
          <c:val>
            <c:numRef>
              <c:extLst>
                <c:ext xmlns:c15="http://schemas.microsoft.com/office/drawing/2012/chart" uri="{02D57815-91ED-43cb-92C2-25804820EDAC}">
                  <c15:fullRef>
                    <c15:sqref>'Question 2'!$D$25:$D$45</c15:sqref>
                  </c15:fullRef>
                </c:ext>
              </c:extLst>
              <c:f>'Question 2'!$D$26:$D$45</c:f>
              <c:numCache>
                <c:formatCode>#,##0.00</c:formatCode>
                <c:ptCount val="20"/>
                <c:pt idx="0">
                  <c:v>18.611762951147309</c:v>
                </c:pt>
                <c:pt idx="1">
                  <c:v>35.598431208325842</c:v>
                </c:pt>
                <c:pt idx="2">
                  <c:v>50.96000477153558</c:v>
                </c:pt>
                <c:pt idx="3">
                  <c:v>64.696483640776563</c:v>
                </c:pt>
                <c:pt idx="4">
                  <c:v>76.807867816048741</c:v>
                </c:pt>
                <c:pt idx="5">
                  <c:v>87.294157297352143</c:v>
                </c:pt>
                <c:pt idx="6">
                  <c:v>96.155352084686768</c:v>
                </c:pt>
                <c:pt idx="7">
                  <c:v>103.39145217805263</c:v>
                </c:pt>
                <c:pt idx="8">
                  <c:v>109.00245757744969</c:v>
                </c:pt>
                <c:pt idx="9">
                  <c:v>112.98836828287797</c:v>
                </c:pt>
                <c:pt idx="10">
                  <c:v>115.34918429433745</c:v>
                </c:pt>
                <c:pt idx="11">
                  <c:v>116.08490561182819</c:v>
                </c:pt>
                <c:pt idx="12">
                  <c:v>115.19553223535013</c:v>
                </c:pt>
                <c:pt idx="13">
                  <c:v>112.68106416490329</c:v>
                </c:pt>
                <c:pt idx="14">
                  <c:v>108.54150140048768</c:v>
                </c:pt>
                <c:pt idx="15">
                  <c:v>102.77684394210331</c:v>
                </c:pt>
                <c:pt idx="16">
                  <c:v>95.387091789750116</c:v>
                </c:pt>
                <c:pt idx="17">
                  <c:v>86.372244943428143</c:v>
                </c:pt>
                <c:pt idx="18">
                  <c:v>75.732303403137394</c:v>
                </c:pt>
                <c:pt idx="19">
                  <c:v>63.467267168877868</c:v>
                </c:pt>
              </c:numCache>
            </c:numRef>
          </c:val>
          <c:smooth val="0"/>
          <c:extLst>
            <c:ext xmlns:c16="http://schemas.microsoft.com/office/drawing/2014/chart" uri="{C3380CC4-5D6E-409C-BE32-E72D297353CC}">
              <c16:uniqueId val="{00000001-32AD-4909-B4B7-3602D9100241}"/>
            </c:ext>
          </c:extLst>
        </c:ser>
        <c:dLbls>
          <c:showLegendKey val="0"/>
          <c:showVal val="0"/>
          <c:showCatName val="0"/>
          <c:showSerName val="0"/>
          <c:showPercent val="0"/>
          <c:showBubbleSize val="0"/>
        </c:dLbls>
        <c:marker val="1"/>
        <c:smooth val="0"/>
        <c:axId val="413463880"/>
        <c:axId val="413464208"/>
        <c:extLst>
          <c:ext xmlns:c15="http://schemas.microsoft.com/office/drawing/2012/chart" uri="{02D57815-91ED-43cb-92C2-25804820EDAC}">
            <c15:filteredLineSeries>
              <c15:ser>
                <c:idx val="0"/>
                <c:order val="0"/>
                <c:tx>
                  <c:strRef>
                    <c:extLst>
                      <c:ext uri="{02D57815-91ED-43cb-92C2-25804820EDAC}">
                        <c15:formulaRef>
                          <c15:sqref>'Question 2'!$C$24</c15:sqref>
                        </c15:formulaRef>
                      </c:ext>
                    </c:extLst>
                    <c:strCache>
                      <c:ptCount val="1"/>
                      <c:pt idx="0">
                        <c:v>HDIST (m)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ullRef>
                          <c15:sqref>'Question 2'!$C$24:$C$45</c15:sqref>
                        </c15:fullRef>
                        <c15:formulaRef>
                          <c15:sqref>'Question 2'!$C$25:$C$45</c15:sqref>
                        </c15:formulaRef>
                      </c:ext>
                    </c:extLst>
                    <c:strCache>
                      <c:ptCount val="21"/>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strCache>
                  </c:strRef>
                </c:cat>
                <c:val>
                  <c:numRef>
                    <c:extLst>
                      <c:ext uri="{02D57815-91ED-43cb-92C2-25804820EDAC}">
                        <c15:fullRef>
                          <c15:sqref>'Question 2'!$C$25:$C$45</c15:sqref>
                        </c15:fullRef>
                        <c15:formulaRef>
                          <c15:sqref>'Question 2'!$C$26:$C$45</c15:sqref>
                        </c15:formulaRef>
                      </c:ext>
                    </c:extLst>
                    <c:numCache>
                      <c:formatCode>General</c:formatCode>
                      <c:ptCount val="20"/>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pt idx="15">
                        <c:v>320</c:v>
                      </c:pt>
                      <c:pt idx="16">
                        <c:v>340</c:v>
                      </c:pt>
                      <c:pt idx="17">
                        <c:v>360</c:v>
                      </c:pt>
                      <c:pt idx="18">
                        <c:v>380</c:v>
                      </c:pt>
                      <c:pt idx="19">
                        <c:v>400</c:v>
                      </c:pt>
                    </c:numCache>
                  </c:numRef>
                </c:val>
                <c:smooth val="0"/>
                <c:extLst>
                  <c:ext xmlns:c16="http://schemas.microsoft.com/office/drawing/2014/chart" uri="{C3380CC4-5D6E-409C-BE32-E72D297353CC}">
                    <c16:uniqueId val="{00000000-32AD-4909-B4B7-3602D9100241}"/>
                  </c:ext>
                </c:extLst>
              </c15:ser>
            </c15:filteredLineSeries>
          </c:ext>
        </c:extLst>
      </c:lineChart>
      <c:catAx>
        <c:axId val="413463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64208"/>
        <c:crosses val="autoZero"/>
        <c:auto val="1"/>
        <c:lblAlgn val="ctr"/>
        <c:lblOffset val="100"/>
        <c:noMultiLvlLbl val="0"/>
      </c:catAx>
      <c:valAx>
        <c:axId val="413464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63880"/>
        <c:crossesAt val="1"/>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219074</xdr:colOff>
      <xdr:row>16</xdr:row>
      <xdr:rowOff>28575</xdr:rowOff>
    </xdr:from>
    <xdr:to>
      <xdr:col>17</xdr:col>
      <xdr:colOff>342899</xdr:colOff>
      <xdr:row>34</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9" sqref="D19"/>
    </sheetView>
  </sheetViews>
  <sheetFormatPr defaultRowHeight="15" x14ac:dyDescent="0.25"/>
  <cols>
    <col min="1" max="1" width="91.42578125" customWidth="1"/>
  </cols>
  <sheetData>
    <row r="1" spans="1:1" ht="92.25" x14ac:dyDescent="1.35">
      <c r="A1" s="13" t="s">
        <v>38</v>
      </c>
    </row>
    <row r="2" spans="1:1" ht="92.25" x14ac:dyDescent="1.35">
      <c r="A2" s="13"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13"/>
  <sheetViews>
    <sheetView workbookViewId="0">
      <selection activeCell="E14" sqref="E14"/>
    </sheetView>
  </sheetViews>
  <sheetFormatPr defaultRowHeight="15" x14ac:dyDescent="0.25"/>
  <cols>
    <col min="3" max="3" width="9.140625" customWidth="1"/>
    <col min="4" max="4" width="10.42578125" customWidth="1"/>
    <col min="7" max="7" width="14.28515625" bestFit="1" customWidth="1"/>
    <col min="8" max="8" width="14.5703125" customWidth="1"/>
    <col min="9" max="9" width="10.28515625" bestFit="1" customWidth="1"/>
    <col min="10" max="10" width="12.85546875" bestFit="1" customWidth="1"/>
  </cols>
  <sheetData>
    <row r="2" spans="1:21" x14ac:dyDescent="0.25">
      <c r="A2" t="s">
        <v>10</v>
      </c>
      <c r="C2" t="s">
        <v>8</v>
      </c>
      <c r="D2" t="s">
        <v>9</v>
      </c>
      <c r="G2" t="s">
        <v>0</v>
      </c>
      <c r="H2" t="s">
        <v>5</v>
      </c>
      <c r="I2" t="s">
        <v>1</v>
      </c>
      <c r="J2" t="s">
        <v>2</v>
      </c>
    </row>
    <row r="3" spans="1:21" x14ac:dyDescent="0.25">
      <c r="C3" s="6">
        <v>0.39682371051635701</v>
      </c>
      <c r="D3" s="7">
        <f t="shared" ref="D3:D9" si="0">$G$3*COS($H$3*$I$3*C3)+$G$3+$J$3</f>
        <v>22.000417183959492</v>
      </c>
      <c r="G3" s="4">
        <v>25</v>
      </c>
      <c r="H3" s="4">
        <f>2*PI()*G3</f>
        <v>157.07963267948966</v>
      </c>
      <c r="I3" s="5">
        <v>2.7777777777777776E-2</v>
      </c>
      <c r="J3" s="4">
        <v>1</v>
      </c>
    </row>
    <row r="4" spans="1:21" x14ac:dyDescent="0.25">
      <c r="A4" s="1"/>
      <c r="B4" s="1"/>
      <c r="C4">
        <v>5</v>
      </c>
      <c r="D4" s="2">
        <f t="shared" si="0"/>
        <v>1.3798061746948029</v>
      </c>
      <c r="G4" s="3" t="s">
        <v>3</v>
      </c>
      <c r="H4" s="3" t="s">
        <v>3</v>
      </c>
      <c r="I4" s="3" t="s">
        <v>4</v>
      </c>
      <c r="J4" s="3" t="s">
        <v>3</v>
      </c>
    </row>
    <row r="5" spans="1:21" x14ac:dyDescent="0.25">
      <c r="C5">
        <v>10</v>
      </c>
      <c r="D5" s="2">
        <f t="shared" si="0"/>
        <v>49.492315519647704</v>
      </c>
    </row>
    <row r="6" spans="1:21" x14ac:dyDescent="0.25">
      <c r="C6">
        <v>15</v>
      </c>
      <c r="D6" s="2">
        <f t="shared" si="0"/>
        <v>4.3493649053890557</v>
      </c>
    </row>
    <row r="7" spans="1:21" x14ac:dyDescent="0.25">
      <c r="C7">
        <v>20</v>
      </c>
      <c r="D7" s="2">
        <f t="shared" si="0"/>
        <v>45.151111077974406</v>
      </c>
      <c r="G7" t="s">
        <v>6</v>
      </c>
      <c r="H7" s="23" t="s">
        <v>7</v>
      </c>
      <c r="I7" s="23"/>
      <c r="J7" s="23"/>
    </row>
    <row r="8" spans="1:21" x14ac:dyDescent="0.25">
      <c r="C8">
        <v>25</v>
      </c>
      <c r="D8" s="2">
        <f t="shared" si="0"/>
        <v>9.9303097578363086</v>
      </c>
    </row>
    <row r="9" spans="1:21" x14ac:dyDescent="0.25">
      <c r="C9">
        <v>30</v>
      </c>
      <c r="D9" s="2">
        <f t="shared" si="0"/>
        <v>38.499999999999915</v>
      </c>
    </row>
    <row r="10" spans="1:21" x14ac:dyDescent="0.25">
      <c r="D10" s="2"/>
      <c r="G10" s="8" t="s">
        <v>11</v>
      </c>
    </row>
    <row r="11" spans="1:21" x14ac:dyDescent="0.25">
      <c r="D11" s="2"/>
      <c r="G11" s="16" t="s">
        <v>12</v>
      </c>
      <c r="H11" s="16"/>
      <c r="I11" s="16"/>
      <c r="J11" s="16"/>
      <c r="K11" s="16"/>
      <c r="L11" s="16"/>
      <c r="M11" s="16"/>
      <c r="N11" s="16"/>
      <c r="O11" s="16"/>
      <c r="P11" s="16"/>
      <c r="Q11" s="16"/>
      <c r="R11" s="16"/>
      <c r="S11" s="16"/>
      <c r="T11" s="16"/>
      <c r="U11" s="16"/>
    </row>
    <row r="12" spans="1:21" ht="15" customHeight="1" x14ac:dyDescent="0.25">
      <c r="D12" s="2"/>
      <c r="G12" s="24" t="s">
        <v>13</v>
      </c>
      <c r="H12" s="24"/>
      <c r="I12" s="24"/>
      <c r="J12" s="24"/>
      <c r="K12" s="24"/>
      <c r="L12" s="24"/>
      <c r="M12" s="24"/>
      <c r="N12" s="24"/>
      <c r="O12" s="24"/>
      <c r="P12" s="24"/>
      <c r="Q12" s="24"/>
      <c r="R12" s="24"/>
      <c r="S12" s="24"/>
      <c r="T12" s="24"/>
      <c r="U12" s="25"/>
    </row>
    <row r="13" spans="1:21" x14ac:dyDescent="0.25">
      <c r="D13" s="2"/>
      <c r="G13" s="24"/>
      <c r="H13" s="24"/>
      <c r="I13" s="24"/>
      <c r="J13" s="24"/>
      <c r="K13" s="24"/>
      <c r="L13" s="24"/>
      <c r="M13" s="24"/>
      <c r="N13" s="24"/>
      <c r="O13" s="24"/>
      <c r="P13" s="24"/>
      <c r="Q13" s="24"/>
      <c r="R13" s="24"/>
      <c r="S13" s="24"/>
      <c r="T13" s="24"/>
      <c r="U13" s="25"/>
    </row>
    <row r="14" spans="1:21" x14ac:dyDescent="0.25">
      <c r="D14" s="2"/>
    </row>
    <row r="15" spans="1:21" x14ac:dyDescent="0.25">
      <c r="D15" s="2"/>
      <c r="G15" s="8" t="s">
        <v>14</v>
      </c>
    </row>
    <row r="16" spans="1:21" x14ac:dyDescent="0.25">
      <c r="D16" s="2"/>
      <c r="G16" s="15" t="s">
        <v>15</v>
      </c>
      <c r="H16" s="15"/>
      <c r="I16" s="15"/>
      <c r="J16" s="15"/>
      <c r="K16" s="15"/>
      <c r="L16" s="15"/>
      <c r="M16" s="15"/>
      <c r="N16" s="15"/>
      <c r="O16" s="15"/>
      <c r="P16" s="15"/>
      <c r="Q16" s="15"/>
      <c r="R16" s="15"/>
      <c r="S16" s="15"/>
      <c r="T16" s="15"/>
      <c r="U16" s="15"/>
    </row>
    <row r="17" spans="4:21" x14ac:dyDescent="0.25">
      <c r="D17" s="2"/>
      <c r="G17" s="17" t="s">
        <v>16</v>
      </c>
      <c r="H17" s="18"/>
      <c r="I17" s="18"/>
      <c r="J17" s="18"/>
      <c r="K17" s="18"/>
      <c r="L17" s="18"/>
      <c r="M17" s="18"/>
      <c r="N17" s="18"/>
      <c r="O17" s="18"/>
      <c r="P17" s="18"/>
      <c r="Q17" s="18"/>
      <c r="R17" s="18"/>
      <c r="S17" s="18"/>
      <c r="T17" s="18"/>
      <c r="U17" s="19"/>
    </row>
    <row r="18" spans="4:21" x14ac:dyDescent="0.25">
      <c r="D18" s="2"/>
      <c r="G18" s="20"/>
      <c r="H18" s="21"/>
      <c r="I18" s="21"/>
      <c r="J18" s="21"/>
      <c r="K18" s="21"/>
      <c r="L18" s="21"/>
      <c r="M18" s="21"/>
      <c r="N18" s="21"/>
      <c r="O18" s="21"/>
      <c r="P18" s="21"/>
      <c r="Q18" s="21"/>
      <c r="R18" s="21"/>
      <c r="S18" s="21"/>
      <c r="T18" s="21"/>
      <c r="U18" s="22"/>
    </row>
    <row r="19" spans="4:21" x14ac:dyDescent="0.25">
      <c r="D19" s="2"/>
    </row>
    <row r="20" spans="4:21" x14ac:dyDescent="0.25">
      <c r="D20" s="2"/>
    </row>
    <row r="21" spans="4:21" x14ac:dyDescent="0.25">
      <c r="D21" s="2"/>
    </row>
    <row r="22" spans="4:21" x14ac:dyDescent="0.25">
      <c r="D22" s="2"/>
    </row>
    <row r="23" spans="4:21" x14ac:dyDescent="0.25">
      <c r="D23" s="2"/>
    </row>
    <row r="24" spans="4:21" x14ac:dyDescent="0.25">
      <c r="D24" s="2"/>
    </row>
    <row r="25" spans="4:21" x14ac:dyDescent="0.25">
      <c r="D25" s="2"/>
    </row>
    <row r="26" spans="4:21" x14ac:dyDescent="0.25">
      <c r="D26" s="2"/>
    </row>
    <row r="27" spans="4:21" x14ac:dyDescent="0.25">
      <c r="D27" s="2"/>
    </row>
    <row r="28" spans="4:21" x14ac:dyDescent="0.25">
      <c r="D28" s="2"/>
    </row>
    <row r="29" spans="4:21" x14ac:dyDescent="0.25">
      <c r="D29" s="2"/>
    </row>
    <row r="30" spans="4:21" x14ac:dyDescent="0.25">
      <c r="D30" s="2"/>
    </row>
    <row r="31" spans="4:21" x14ac:dyDescent="0.25">
      <c r="D31" s="2"/>
    </row>
    <row r="32" spans="4:21" x14ac:dyDescent="0.25">
      <c r="D32" s="2"/>
    </row>
    <row r="33" spans="4:4" x14ac:dyDescent="0.25">
      <c r="D33" s="2"/>
    </row>
    <row r="34" spans="4:4" x14ac:dyDescent="0.25">
      <c r="D34" s="2"/>
    </row>
    <row r="35" spans="4:4" x14ac:dyDescent="0.25">
      <c r="D35"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row r="43" spans="4:4" x14ac:dyDescent="0.25">
      <c r="D43" s="2"/>
    </row>
    <row r="44" spans="4:4" x14ac:dyDescent="0.25">
      <c r="D44" s="2"/>
    </row>
    <row r="45" spans="4:4" x14ac:dyDescent="0.25">
      <c r="D45" s="2"/>
    </row>
    <row r="46" spans="4:4" x14ac:dyDescent="0.25">
      <c r="D46" s="2"/>
    </row>
    <row r="47" spans="4:4" x14ac:dyDescent="0.25">
      <c r="D47" s="2"/>
    </row>
    <row r="48" spans="4:4" x14ac:dyDescent="0.25">
      <c r="D48" s="2"/>
    </row>
    <row r="49" spans="4:4" x14ac:dyDescent="0.25">
      <c r="D49" s="2"/>
    </row>
    <row r="50" spans="4:4" x14ac:dyDescent="0.25">
      <c r="D50" s="2"/>
    </row>
    <row r="51" spans="4:4" x14ac:dyDescent="0.25">
      <c r="D51" s="2"/>
    </row>
    <row r="52" spans="4:4" x14ac:dyDescent="0.25">
      <c r="D52" s="2"/>
    </row>
    <row r="53" spans="4:4" x14ac:dyDescent="0.25">
      <c r="D53" s="2"/>
    </row>
    <row r="54" spans="4:4" x14ac:dyDescent="0.25">
      <c r="D54" s="2"/>
    </row>
    <row r="55" spans="4:4" x14ac:dyDescent="0.25">
      <c r="D55" s="2"/>
    </row>
    <row r="56" spans="4:4" x14ac:dyDescent="0.25">
      <c r="D56" s="2"/>
    </row>
    <row r="57" spans="4:4" x14ac:dyDescent="0.25">
      <c r="D57" s="2"/>
    </row>
    <row r="58" spans="4:4" x14ac:dyDescent="0.25">
      <c r="D58" s="2"/>
    </row>
    <row r="59" spans="4:4" x14ac:dyDescent="0.25">
      <c r="D59" s="2"/>
    </row>
    <row r="60" spans="4:4" x14ac:dyDescent="0.25">
      <c r="D60" s="2"/>
    </row>
    <row r="61" spans="4:4" x14ac:dyDescent="0.25">
      <c r="D61" s="2"/>
    </row>
    <row r="62" spans="4:4" x14ac:dyDescent="0.25">
      <c r="D62" s="2"/>
    </row>
    <row r="63" spans="4:4" x14ac:dyDescent="0.25">
      <c r="D63" s="2"/>
    </row>
    <row r="64" spans="4:4" x14ac:dyDescent="0.25">
      <c r="D64" s="2"/>
    </row>
    <row r="65" spans="4:4" x14ac:dyDescent="0.25">
      <c r="D65" s="2"/>
    </row>
    <row r="66" spans="4:4" x14ac:dyDescent="0.25">
      <c r="D66" s="2"/>
    </row>
    <row r="67" spans="4:4" x14ac:dyDescent="0.25">
      <c r="D67" s="2"/>
    </row>
    <row r="68" spans="4:4" x14ac:dyDescent="0.25">
      <c r="D68" s="2"/>
    </row>
    <row r="69" spans="4:4" x14ac:dyDescent="0.25">
      <c r="D69" s="2"/>
    </row>
    <row r="70" spans="4:4" x14ac:dyDescent="0.25">
      <c r="D70" s="2"/>
    </row>
    <row r="71" spans="4:4" x14ac:dyDescent="0.25">
      <c r="D71" s="2"/>
    </row>
    <row r="72" spans="4:4" x14ac:dyDescent="0.25">
      <c r="D72" s="2"/>
    </row>
    <row r="73" spans="4:4" x14ac:dyDescent="0.25">
      <c r="D73" s="2"/>
    </row>
    <row r="74" spans="4:4" x14ac:dyDescent="0.25">
      <c r="D74" s="2"/>
    </row>
    <row r="75" spans="4:4" x14ac:dyDescent="0.25">
      <c r="D75" s="2"/>
    </row>
    <row r="76" spans="4:4" x14ac:dyDescent="0.25">
      <c r="D76" s="2"/>
    </row>
    <row r="77" spans="4:4" x14ac:dyDescent="0.25">
      <c r="D77" s="2"/>
    </row>
    <row r="78" spans="4:4" x14ac:dyDescent="0.25">
      <c r="D78" s="2"/>
    </row>
    <row r="79" spans="4:4" x14ac:dyDescent="0.25">
      <c r="D79" s="2"/>
    </row>
    <row r="80" spans="4:4" x14ac:dyDescent="0.25">
      <c r="D80" s="2"/>
    </row>
    <row r="81" spans="4:4" x14ac:dyDescent="0.25">
      <c r="D81" s="2"/>
    </row>
    <row r="82" spans="4:4" x14ac:dyDescent="0.25">
      <c r="D82" s="2"/>
    </row>
    <row r="83" spans="4:4" x14ac:dyDescent="0.25">
      <c r="D83" s="2"/>
    </row>
    <row r="84" spans="4:4" x14ac:dyDescent="0.25">
      <c r="D84" s="2"/>
    </row>
    <row r="85" spans="4:4" x14ac:dyDescent="0.25">
      <c r="D85" s="2"/>
    </row>
    <row r="86" spans="4:4" x14ac:dyDescent="0.25">
      <c r="D86" s="2"/>
    </row>
    <row r="87" spans="4:4" x14ac:dyDescent="0.25">
      <c r="D87" s="2"/>
    </row>
    <row r="88" spans="4:4" x14ac:dyDescent="0.25">
      <c r="D88" s="2"/>
    </row>
    <row r="89" spans="4:4" x14ac:dyDescent="0.25">
      <c r="D89" s="2"/>
    </row>
    <row r="90" spans="4:4" x14ac:dyDescent="0.25">
      <c r="D90" s="2"/>
    </row>
    <row r="91" spans="4:4" x14ac:dyDescent="0.25">
      <c r="D91" s="2"/>
    </row>
    <row r="92" spans="4:4" x14ac:dyDescent="0.25">
      <c r="D92" s="2"/>
    </row>
    <row r="93" spans="4:4" x14ac:dyDescent="0.25">
      <c r="D93" s="2"/>
    </row>
    <row r="94" spans="4:4" x14ac:dyDescent="0.25">
      <c r="D94" s="2"/>
    </row>
    <row r="95" spans="4:4" x14ac:dyDescent="0.25">
      <c r="D95" s="2"/>
    </row>
    <row r="96" spans="4:4" x14ac:dyDescent="0.25">
      <c r="D96" s="2"/>
    </row>
    <row r="97" spans="4:4" x14ac:dyDescent="0.25">
      <c r="D97" s="2"/>
    </row>
    <row r="98" spans="4:4" x14ac:dyDescent="0.25">
      <c r="D98" s="2"/>
    </row>
    <row r="99" spans="4:4" x14ac:dyDescent="0.25">
      <c r="D99" s="2"/>
    </row>
    <row r="100" spans="4:4" x14ac:dyDescent="0.25">
      <c r="D100" s="2"/>
    </row>
    <row r="101" spans="4:4" x14ac:dyDescent="0.25">
      <c r="D101" s="2"/>
    </row>
    <row r="102" spans="4:4" x14ac:dyDescent="0.25">
      <c r="D102" s="2"/>
    </row>
    <row r="103" spans="4:4" x14ac:dyDescent="0.25">
      <c r="D103" s="2"/>
    </row>
    <row r="104" spans="4:4" x14ac:dyDescent="0.25">
      <c r="D104" s="2"/>
    </row>
    <row r="105" spans="4:4" x14ac:dyDescent="0.25">
      <c r="D105" s="2"/>
    </row>
    <row r="106" spans="4:4" x14ac:dyDescent="0.25">
      <c r="D106" s="2"/>
    </row>
    <row r="107" spans="4:4" x14ac:dyDescent="0.25">
      <c r="D107" s="2"/>
    </row>
    <row r="108" spans="4:4" x14ac:dyDescent="0.25">
      <c r="D108" s="2"/>
    </row>
    <row r="109" spans="4:4" x14ac:dyDescent="0.25">
      <c r="D109" s="2"/>
    </row>
    <row r="110" spans="4:4" x14ac:dyDescent="0.25">
      <c r="D110" s="2"/>
    </row>
    <row r="111" spans="4:4" x14ac:dyDescent="0.25">
      <c r="D111" s="2"/>
    </row>
    <row r="112" spans="4:4" x14ac:dyDescent="0.25">
      <c r="D112" s="2"/>
    </row>
    <row r="113" spans="4:4" x14ac:dyDescent="0.25">
      <c r="D113" s="2"/>
    </row>
    <row r="114" spans="4:4" x14ac:dyDescent="0.25">
      <c r="D114" s="2"/>
    </row>
    <row r="115" spans="4:4" x14ac:dyDescent="0.25">
      <c r="D115" s="2"/>
    </row>
    <row r="116" spans="4:4" x14ac:dyDescent="0.25">
      <c r="D116" s="2"/>
    </row>
    <row r="117" spans="4:4" x14ac:dyDescent="0.25">
      <c r="D117" s="2"/>
    </row>
    <row r="118" spans="4:4" x14ac:dyDescent="0.25">
      <c r="D118" s="2"/>
    </row>
    <row r="119" spans="4:4" x14ac:dyDescent="0.25">
      <c r="D119" s="2"/>
    </row>
    <row r="120" spans="4:4" x14ac:dyDescent="0.25">
      <c r="D120" s="2"/>
    </row>
    <row r="121" spans="4:4" x14ac:dyDescent="0.25">
      <c r="D121" s="2"/>
    </row>
    <row r="122" spans="4:4" x14ac:dyDescent="0.25">
      <c r="D122" s="2"/>
    </row>
    <row r="123" spans="4:4" x14ac:dyDescent="0.25">
      <c r="D123" s="2"/>
    </row>
    <row r="124" spans="4:4" x14ac:dyDescent="0.25">
      <c r="D124" s="2"/>
    </row>
    <row r="125" spans="4:4" x14ac:dyDescent="0.25">
      <c r="D125" s="2"/>
    </row>
    <row r="126" spans="4:4" x14ac:dyDescent="0.25">
      <c r="D126" s="2"/>
    </row>
    <row r="127" spans="4:4" x14ac:dyDescent="0.25">
      <c r="D127" s="2"/>
    </row>
    <row r="128" spans="4:4"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row r="138" spans="4:4" x14ac:dyDescent="0.25">
      <c r="D138" s="2"/>
    </row>
    <row r="139" spans="4:4" x14ac:dyDescent="0.25">
      <c r="D139" s="2"/>
    </row>
    <row r="140" spans="4:4" x14ac:dyDescent="0.25">
      <c r="D140" s="2"/>
    </row>
    <row r="141" spans="4:4" x14ac:dyDescent="0.25">
      <c r="D141" s="2"/>
    </row>
    <row r="142" spans="4:4" x14ac:dyDescent="0.25">
      <c r="D142" s="2"/>
    </row>
    <row r="143" spans="4:4" x14ac:dyDescent="0.25">
      <c r="D143" s="2"/>
    </row>
    <row r="144" spans="4:4" x14ac:dyDescent="0.25">
      <c r="D144" s="2"/>
    </row>
    <row r="145" spans="4:4" x14ac:dyDescent="0.25">
      <c r="D145" s="2"/>
    </row>
    <row r="146" spans="4:4" x14ac:dyDescent="0.25">
      <c r="D146" s="2"/>
    </row>
    <row r="147" spans="4:4" x14ac:dyDescent="0.25">
      <c r="D147" s="2"/>
    </row>
    <row r="148" spans="4:4" x14ac:dyDescent="0.25">
      <c r="D148" s="2"/>
    </row>
    <row r="149" spans="4:4" x14ac:dyDescent="0.25">
      <c r="D149" s="2"/>
    </row>
    <row r="150" spans="4:4" x14ac:dyDescent="0.25">
      <c r="D150" s="2"/>
    </row>
    <row r="151" spans="4:4" x14ac:dyDescent="0.25">
      <c r="D151" s="2"/>
    </row>
    <row r="152" spans="4:4" x14ac:dyDescent="0.25">
      <c r="D152" s="2"/>
    </row>
    <row r="153" spans="4:4" x14ac:dyDescent="0.25">
      <c r="D153" s="2"/>
    </row>
    <row r="154" spans="4:4" x14ac:dyDescent="0.25">
      <c r="D154" s="2"/>
    </row>
    <row r="155" spans="4:4" x14ac:dyDescent="0.25">
      <c r="D155" s="2"/>
    </row>
    <row r="156" spans="4:4" x14ac:dyDescent="0.25">
      <c r="D156" s="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row r="163" spans="4:4" x14ac:dyDescent="0.25">
      <c r="D163" s="2"/>
    </row>
    <row r="164" spans="4:4" x14ac:dyDescent="0.25">
      <c r="D164" s="2"/>
    </row>
    <row r="165" spans="4:4" x14ac:dyDescent="0.25">
      <c r="D165" s="2"/>
    </row>
    <row r="166" spans="4:4" x14ac:dyDescent="0.25">
      <c r="D166" s="2"/>
    </row>
    <row r="167" spans="4:4" x14ac:dyDescent="0.25">
      <c r="D167" s="2"/>
    </row>
    <row r="168" spans="4:4" x14ac:dyDescent="0.25">
      <c r="D168" s="2"/>
    </row>
    <row r="169" spans="4:4" x14ac:dyDescent="0.25">
      <c r="D169" s="2"/>
    </row>
    <row r="170" spans="4:4" x14ac:dyDescent="0.25">
      <c r="D170" s="2"/>
    </row>
    <row r="171" spans="4:4" x14ac:dyDescent="0.25">
      <c r="D171" s="2"/>
    </row>
    <row r="172" spans="4:4" x14ac:dyDescent="0.25">
      <c r="D172" s="2"/>
    </row>
    <row r="173" spans="4:4" x14ac:dyDescent="0.25">
      <c r="D173" s="2"/>
    </row>
    <row r="174" spans="4:4" x14ac:dyDescent="0.25">
      <c r="D174" s="2"/>
    </row>
    <row r="175" spans="4:4" x14ac:dyDescent="0.25">
      <c r="D175" s="2"/>
    </row>
    <row r="176" spans="4:4" x14ac:dyDescent="0.25">
      <c r="D176" s="2"/>
    </row>
    <row r="177" spans="4:4" x14ac:dyDescent="0.25">
      <c r="D177" s="2"/>
    </row>
    <row r="178" spans="4:4" x14ac:dyDescent="0.25">
      <c r="D178" s="2"/>
    </row>
    <row r="179" spans="4:4" x14ac:dyDescent="0.25">
      <c r="D179" s="2"/>
    </row>
    <row r="180" spans="4:4" x14ac:dyDescent="0.25">
      <c r="D180" s="2"/>
    </row>
    <row r="181" spans="4:4" x14ac:dyDescent="0.25">
      <c r="D181" s="2"/>
    </row>
    <row r="182" spans="4:4" x14ac:dyDescent="0.25">
      <c r="D182" s="2"/>
    </row>
    <row r="183" spans="4:4" x14ac:dyDescent="0.25">
      <c r="D183" s="2"/>
    </row>
    <row r="184" spans="4:4" x14ac:dyDescent="0.25">
      <c r="D184" s="2"/>
    </row>
    <row r="185" spans="4:4" x14ac:dyDescent="0.25">
      <c r="D185" s="2"/>
    </row>
    <row r="186" spans="4:4" x14ac:dyDescent="0.25">
      <c r="D186" s="2"/>
    </row>
    <row r="187" spans="4:4" x14ac:dyDescent="0.25">
      <c r="D187" s="2"/>
    </row>
    <row r="188" spans="4:4" x14ac:dyDescent="0.25">
      <c r="D188" s="2"/>
    </row>
    <row r="189" spans="4:4" x14ac:dyDescent="0.25">
      <c r="D189" s="2"/>
    </row>
    <row r="190" spans="4:4" x14ac:dyDescent="0.25">
      <c r="D190" s="2"/>
    </row>
    <row r="191" spans="4:4" x14ac:dyDescent="0.25">
      <c r="D191" s="2"/>
    </row>
    <row r="192" spans="4:4" x14ac:dyDescent="0.25">
      <c r="D192" s="2"/>
    </row>
    <row r="193" spans="4:4" x14ac:dyDescent="0.25">
      <c r="D193" s="2"/>
    </row>
    <row r="194" spans="4:4" x14ac:dyDescent="0.25">
      <c r="D194" s="2"/>
    </row>
    <row r="195" spans="4:4" x14ac:dyDescent="0.25">
      <c r="D195" s="2"/>
    </row>
    <row r="196" spans="4:4" x14ac:dyDescent="0.25">
      <c r="D196" s="2"/>
    </row>
    <row r="197" spans="4:4" x14ac:dyDescent="0.25">
      <c r="D197" s="2"/>
    </row>
    <row r="198" spans="4:4" x14ac:dyDescent="0.25">
      <c r="D198" s="2"/>
    </row>
    <row r="199" spans="4:4" x14ac:dyDescent="0.25">
      <c r="D199" s="2"/>
    </row>
    <row r="200" spans="4:4" x14ac:dyDescent="0.25">
      <c r="D200" s="2"/>
    </row>
    <row r="201" spans="4:4" x14ac:dyDescent="0.25">
      <c r="D201" s="2"/>
    </row>
    <row r="202" spans="4:4" x14ac:dyDescent="0.25">
      <c r="D202" s="2"/>
    </row>
    <row r="203" spans="4:4" x14ac:dyDescent="0.25">
      <c r="D203" s="2"/>
    </row>
    <row r="204" spans="4:4" x14ac:dyDescent="0.25">
      <c r="D204" s="2"/>
    </row>
    <row r="205" spans="4:4" x14ac:dyDescent="0.25">
      <c r="D205" s="2"/>
    </row>
    <row r="206" spans="4:4" x14ac:dyDescent="0.25">
      <c r="D206" s="2"/>
    </row>
    <row r="207" spans="4:4" x14ac:dyDescent="0.25">
      <c r="D207" s="2"/>
    </row>
    <row r="208" spans="4:4" x14ac:dyDescent="0.25">
      <c r="D208" s="2"/>
    </row>
    <row r="209" spans="4:4" x14ac:dyDescent="0.25">
      <c r="D209" s="2"/>
    </row>
    <row r="210" spans="4:4" x14ac:dyDescent="0.25">
      <c r="D210" s="2"/>
    </row>
    <row r="211" spans="4:4" x14ac:dyDescent="0.25">
      <c r="D211" s="2"/>
    </row>
    <row r="212" spans="4:4" x14ac:dyDescent="0.25">
      <c r="D212" s="2"/>
    </row>
    <row r="213" spans="4:4" x14ac:dyDescent="0.25">
      <c r="D213" s="2"/>
    </row>
    <row r="214" spans="4:4" x14ac:dyDescent="0.25">
      <c r="D214" s="2"/>
    </row>
    <row r="215" spans="4:4" x14ac:dyDescent="0.25">
      <c r="D215" s="2"/>
    </row>
    <row r="216" spans="4:4" x14ac:dyDescent="0.25">
      <c r="D216" s="2"/>
    </row>
    <row r="217" spans="4:4" x14ac:dyDescent="0.25">
      <c r="D217" s="2"/>
    </row>
    <row r="218" spans="4:4" x14ac:dyDescent="0.25">
      <c r="D218" s="2"/>
    </row>
    <row r="219" spans="4:4" x14ac:dyDescent="0.25">
      <c r="D219" s="2"/>
    </row>
    <row r="220" spans="4:4" x14ac:dyDescent="0.25">
      <c r="D220" s="2"/>
    </row>
    <row r="221" spans="4:4" x14ac:dyDescent="0.25">
      <c r="D221" s="2"/>
    </row>
    <row r="222" spans="4:4" x14ac:dyDescent="0.25">
      <c r="D222" s="2"/>
    </row>
    <row r="223" spans="4:4" x14ac:dyDescent="0.25">
      <c r="D223" s="2"/>
    </row>
    <row r="224" spans="4:4" x14ac:dyDescent="0.25">
      <c r="D224" s="2"/>
    </row>
    <row r="225" spans="4:4" x14ac:dyDescent="0.25">
      <c r="D225" s="2"/>
    </row>
    <row r="226" spans="4:4" x14ac:dyDescent="0.25">
      <c r="D226" s="2"/>
    </row>
    <row r="227" spans="4:4" x14ac:dyDescent="0.25">
      <c r="D227" s="2"/>
    </row>
    <row r="228" spans="4:4" x14ac:dyDescent="0.25">
      <c r="D228" s="2"/>
    </row>
    <row r="229" spans="4:4" x14ac:dyDescent="0.25">
      <c r="D229" s="2"/>
    </row>
    <row r="230" spans="4:4" x14ac:dyDescent="0.25">
      <c r="D230" s="2"/>
    </row>
    <row r="231" spans="4:4" x14ac:dyDescent="0.25">
      <c r="D231" s="2"/>
    </row>
    <row r="232" spans="4:4" x14ac:dyDescent="0.25">
      <c r="D232" s="2"/>
    </row>
    <row r="233" spans="4:4" x14ac:dyDescent="0.25">
      <c r="D233" s="2"/>
    </row>
    <row r="234" spans="4:4" x14ac:dyDescent="0.25">
      <c r="D234" s="2"/>
    </row>
    <row r="235" spans="4:4" x14ac:dyDescent="0.25">
      <c r="D235" s="2"/>
    </row>
    <row r="236" spans="4:4" x14ac:dyDescent="0.25">
      <c r="D236" s="2"/>
    </row>
    <row r="237" spans="4:4" x14ac:dyDescent="0.25">
      <c r="D237" s="2"/>
    </row>
    <row r="238" spans="4:4" x14ac:dyDescent="0.25">
      <c r="D238" s="2"/>
    </row>
    <row r="239" spans="4:4" x14ac:dyDescent="0.25">
      <c r="D239" s="2"/>
    </row>
    <row r="240" spans="4:4" x14ac:dyDescent="0.25">
      <c r="D240" s="2"/>
    </row>
    <row r="241" spans="4:4" x14ac:dyDescent="0.25">
      <c r="D241" s="2"/>
    </row>
    <row r="242" spans="4:4" x14ac:dyDescent="0.25">
      <c r="D242" s="2"/>
    </row>
    <row r="243" spans="4:4" x14ac:dyDescent="0.25">
      <c r="D243" s="2"/>
    </row>
    <row r="244" spans="4:4" x14ac:dyDescent="0.25">
      <c r="D244" s="2"/>
    </row>
    <row r="245" spans="4:4" x14ac:dyDescent="0.25">
      <c r="D245" s="2"/>
    </row>
    <row r="246" spans="4:4" x14ac:dyDescent="0.25">
      <c r="D246" s="2"/>
    </row>
    <row r="247" spans="4:4" x14ac:dyDescent="0.25">
      <c r="D247" s="2"/>
    </row>
    <row r="248" spans="4:4" x14ac:dyDescent="0.25">
      <c r="D248" s="2"/>
    </row>
    <row r="249" spans="4:4" x14ac:dyDescent="0.25">
      <c r="D249" s="2"/>
    </row>
    <row r="250" spans="4:4" x14ac:dyDescent="0.25">
      <c r="D250" s="2"/>
    </row>
    <row r="251" spans="4:4" x14ac:dyDescent="0.25">
      <c r="D251" s="2"/>
    </row>
    <row r="252" spans="4:4" x14ac:dyDescent="0.25">
      <c r="D252" s="2"/>
    </row>
    <row r="253" spans="4:4" x14ac:dyDescent="0.25">
      <c r="D253" s="2"/>
    </row>
    <row r="254" spans="4:4" x14ac:dyDescent="0.25">
      <c r="D254" s="2"/>
    </row>
    <row r="255" spans="4:4" x14ac:dyDescent="0.25">
      <c r="D255" s="2"/>
    </row>
    <row r="256" spans="4:4" x14ac:dyDescent="0.25">
      <c r="D256" s="2"/>
    </row>
    <row r="257" spans="4:4" x14ac:dyDescent="0.25">
      <c r="D257" s="2"/>
    </row>
    <row r="258" spans="4:4" x14ac:dyDescent="0.25">
      <c r="D258" s="2"/>
    </row>
    <row r="259" spans="4:4" x14ac:dyDescent="0.25">
      <c r="D259" s="2"/>
    </row>
    <row r="260" spans="4:4" x14ac:dyDescent="0.25">
      <c r="D260" s="2"/>
    </row>
    <row r="261" spans="4:4" x14ac:dyDescent="0.25">
      <c r="D261" s="2"/>
    </row>
    <row r="262" spans="4:4" x14ac:dyDescent="0.25">
      <c r="D262" s="2"/>
    </row>
    <row r="263" spans="4:4" x14ac:dyDescent="0.25">
      <c r="D263" s="2"/>
    </row>
    <row r="264" spans="4:4" x14ac:dyDescent="0.25">
      <c r="D264" s="2"/>
    </row>
    <row r="265" spans="4:4" x14ac:dyDescent="0.25">
      <c r="D265" s="2"/>
    </row>
    <row r="266" spans="4:4" x14ac:dyDescent="0.25">
      <c r="D266" s="2"/>
    </row>
    <row r="267" spans="4:4" x14ac:dyDescent="0.25">
      <c r="D267" s="2"/>
    </row>
    <row r="268" spans="4:4" x14ac:dyDescent="0.25">
      <c r="D268" s="2"/>
    </row>
    <row r="269" spans="4:4" x14ac:dyDescent="0.25">
      <c r="D269" s="2"/>
    </row>
    <row r="270" spans="4:4" x14ac:dyDescent="0.25">
      <c r="D270" s="2"/>
    </row>
    <row r="271" spans="4:4" x14ac:dyDescent="0.25">
      <c r="D271" s="2"/>
    </row>
    <row r="272" spans="4:4" x14ac:dyDescent="0.25">
      <c r="D272" s="2"/>
    </row>
    <row r="273" spans="4:4" x14ac:dyDescent="0.25">
      <c r="D273" s="2"/>
    </row>
    <row r="274" spans="4:4" x14ac:dyDescent="0.25">
      <c r="D274" s="2"/>
    </row>
    <row r="275" spans="4:4" x14ac:dyDescent="0.25">
      <c r="D275" s="2"/>
    </row>
    <row r="276" spans="4:4" x14ac:dyDescent="0.25">
      <c r="D276" s="2"/>
    </row>
    <row r="277" spans="4:4" x14ac:dyDescent="0.25">
      <c r="D277" s="2"/>
    </row>
    <row r="278" spans="4:4" x14ac:dyDescent="0.25">
      <c r="D278" s="2"/>
    </row>
    <row r="279" spans="4:4" x14ac:dyDescent="0.25">
      <c r="D279" s="2"/>
    </row>
    <row r="280" spans="4:4" x14ac:dyDescent="0.25">
      <c r="D280" s="2"/>
    </row>
    <row r="281" spans="4:4" x14ac:dyDescent="0.25">
      <c r="D281" s="2"/>
    </row>
    <row r="282" spans="4:4" x14ac:dyDescent="0.25">
      <c r="D282" s="2"/>
    </row>
    <row r="283" spans="4:4" x14ac:dyDescent="0.25">
      <c r="D283" s="2"/>
    </row>
    <row r="284" spans="4:4" x14ac:dyDescent="0.25">
      <c r="D284" s="2"/>
    </row>
    <row r="285" spans="4:4" x14ac:dyDescent="0.25">
      <c r="D285" s="2"/>
    </row>
    <row r="286" spans="4:4" x14ac:dyDescent="0.25">
      <c r="D286" s="2"/>
    </row>
    <row r="287" spans="4:4" x14ac:dyDescent="0.25">
      <c r="D287" s="2"/>
    </row>
    <row r="288" spans="4:4" x14ac:dyDescent="0.25">
      <c r="D288" s="2"/>
    </row>
    <row r="289" spans="4:4" x14ac:dyDescent="0.25">
      <c r="D289" s="2"/>
    </row>
    <row r="290" spans="4:4" x14ac:dyDescent="0.25">
      <c r="D290" s="2"/>
    </row>
    <row r="291" spans="4:4" x14ac:dyDescent="0.25">
      <c r="D291" s="2"/>
    </row>
    <row r="292" spans="4:4" x14ac:dyDescent="0.25">
      <c r="D292" s="2"/>
    </row>
    <row r="293" spans="4:4" x14ac:dyDescent="0.25">
      <c r="D293" s="2"/>
    </row>
    <row r="294" spans="4:4" x14ac:dyDescent="0.25">
      <c r="D294" s="2"/>
    </row>
    <row r="295" spans="4:4" x14ac:dyDescent="0.25">
      <c r="D295" s="2"/>
    </row>
    <row r="296" spans="4:4" x14ac:dyDescent="0.25">
      <c r="D296" s="2"/>
    </row>
    <row r="297" spans="4:4" x14ac:dyDescent="0.25">
      <c r="D297" s="2"/>
    </row>
    <row r="298" spans="4:4" x14ac:dyDescent="0.25">
      <c r="D298" s="2"/>
    </row>
    <row r="299" spans="4:4" x14ac:dyDescent="0.25">
      <c r="D299" s="2"/>
    </row>
    <row r="300" spans="4:4" x14ac:dyDescent="0.25">
      <c r="D300" s="2"/>
    </row>
    <row r="301" spans="4:4" x14ac:dyDescent="0.25">
      <c r="D301" s="2"/>
    </row>
    <row r="302" spans="4:4" x14ac:dyDescent="0.25">
      <c r="D302" s="2"/>
    </row>
    <row r="303" spans="4:4" x14ac:dyDescent="0.25">
      <c r="D303" s="2"/>
    </row>
    <row r="304" spans="4:4" x14ac:dyDescent="0.25">
      <c r="D304" s="2"/>
    </row>
    <row r="305" spans="4:4" x14ac:dyDescent="0.25">
      <c r="D305" s="2"/>
    </row>
    <row r="306" spans="4:4" x14ac:dyDescent="0.25">
      <c r="D306" s="2"/>
    </row>
    <row r="307" spans="4:4" x14ac:dyDescent="0.25">
      <c r="D307" s="2"/>
    </row>
    <row r="308" spans="4:4" x14ac:dyDescent="0.25">
      <c r="D308" s="2"/>
    </row>
    <row r="309" spans="4:4" x14ac:dyDescent="0.25">
      <c r="D309" s="2"/>
    </row>
    <row r="310" spans="4:4" x14ac:dyDescent="0.25">
      <c r="D310" s="2"/>
    </row>
    <row r="311" spans="4:4" x14ac:dyDescent="0.25">
      <c r="D311" s="2"/>
    </row>
    <row r="312" spans="4:4" x14ac:dyDescent="0.25">
      <c r="D312" s="2"/>
    </row>
    <row r="313" spans="4:4" x14ac:dyDescent="0.25">
      <c r="D313" s="2"/>
    </row>
  </sheetData>
  <mergeCells count="5">
    <mergeCell ref="G16:U16"/>
    <mergeCell ref="G11:U11"/>
    <mergeCell ref="G17:U18"/>
    <mergeCell ref="H7:J7"/>
    <mergeCell ref="G12:U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9"/>
  <sheetViews>
    <sheetView tabSelected="1" topLeftCell="C1" workbookViewId="0">
      <selection activeCell="C12" sqref="C12:R14"/>
    </sheetView>
  </sheetViews>
  <sheetFormatPr defaultRowHeight="15" x14ac:dyDescent="0.25"/>
  <cols>
    <col min="3" max="3" width="13.140625" bestFit="1" customWidth="1"/>
    <col min="4" max="4" width="14" bestFit="1" customWidth="1"/>
    <col min="5" max="5" width="11.7109375" bestFit="1" customWidth="1"/>
    <col min="6" max="6" width="14.7109375" bestFit="1" customWidth="1"/>
    <col min="7" max="7" width="14.28515625" bestFit="1" customWidth="1"/>
    <col min="8" max="8" width="10.7109375" bestFit="1" customWidth="1"/>
    <col min="9" max="9" width="1.7109375" bestFit="1" customWidth="1"/>
    <col min="10" max="10" width="23.7109375" bestFit="1" customWidth="1"/>
    <col min="11" max="11" width="4.28515625" bestFit="1" customWidth="1"/>
    <col min="13" max="13" width="2" bestFit="1" customWidth="1"/>
    <col min="14" max="14" width="26.7109375" bestFit="1" customWidth="1"/>
    <col min="15" max="15" width="1.7109375" bestFit="1" customWidth="1"/>
    <col min="16" max="16" width="2" bestFit="1" customWidth="1"/>
  </cols>
  <sheetData>
    <row r="1" spans="1:18" x14ac:dyDescent="0.25">
      <c r="D1" s="2"/>
    </row>
    <row r="2" spans="1:18" x14ac:dyDescent="0.25">
      <c r="A2" t="s">
        <v>17</v>
      </c>
      <c r="C2" s="8" t="s">
        <v>11</v>
      </c>
    </row>
    <row r="3" spans="1:18" x14ac:dyDescent="0.25">
      <c r="C3" s="28" t="s">
        <v>23</v>
      </c>
      <c r="D3" s="28"/>
      <c r="E3" s="28"/>
      <c r="F3" s="28"/>
      <c r="G3" s="28"/>
      <c r="H3" s="28"/>
      <c r="I3" s="28"/>
      <c r="J3" s="28"/>
      <c r="K3" s="28"/>
      <c r="L3" s="28"/>
      <c r="M3" s="28"/>
      <c r="N3" s="28"/>
      <c r="O3" s="28"/>
      <c r="P3" s="28"/>
      <c r="Q3" s="28"/>
      <c r="R3" s="28"/>
    </row>
    <row r="4" spans="1:18" x14ac:dyDescent="0.25">
      <c r="C4" s="28"/>
      <c r="D4" s="28"/>
      <c r="E4" s="28"/>
      <c r="F4" s="28"/>
      <c r="G4" s="28"/>
      <c r="H4" s="28"/>
      <c r="I4" s="28"/>
      <c r="J4" s="28"/>
      <c r="K4" s="28"/>
      <c r="L4" s="28"/>
      <c r="M4" s="28"/>
      <c r="N4" s="28"/>
      <c r="O4" s="28"/>
      <c r="P4" s="28"/>
      <c r="Q4" s="28"/>
      <c r="R4" s="28"/>
    </row>
    <row r="5" spans="1:18" ht="15" customHeight="1" x14ac:dyDescent="0.25">
      <c r="C5" s="24" t="s">
        <v>36</v>
      </c>
      <c r="D5" s="24"/>
      <c r="E5" s="24"/>
      <c r="F5" s="24"/>
      <c r="G5" s="24"/>
      <c r="H5" s="24"/>
      <c r="I5" s="24"/>
      <c r="J5" s="24"/>
      <c r="K5" s="24"/>
      <c r="L5" s="24"/>
      <c r="M5" s="24"/>
      <c r="N5" s="24"/>
      <c r="O5" s="24"/>
      <c r="P5" s="24"/>
      <c r="Q5" s="24"/>
      <c r="R5" s="24"/>
    </row>
    <row r="6" spans="1:18" x14ac:dyDescent="0.25">
      <c r="C6" s="24"/>
      <c r="D6" s="24"/>
      <c r="E6" s="24"/>
      <c r="F6" s="24"/>
      <c r="G6" s="24"/>
      <c r="H6" s="24"/>
      <c r="I6" s="24"/>
      <c r="J6" s="24"/>
      <c r="K6" s="24"/>
      <c r="L6" s="24"/>
      <c r="M6" s="24"/>
      <c r="N6" s="24"/>
      <c r="O6" s="24"/>
      <c r="P6" s="24"/>
      <c r="Q6" s="24"/>
      <c r="R6" s="24"/>
    </row>
    <row r="7" spans="1:18" x14ac:dyDescent="0.25">
      <c r="C7" s="24"/>
      <c r="D7" s="24"/>
      <c r="E7" s="24"/>
      <c r="F7" s="24"/>
      <c r="G7" s="24"/>
      <c r="H7" s="24"/>
      <c r="I7" s="24"/>
      <c r="J7" s="24"/>
      <c r="K7" s="24"/>
      <c r="L7" s="24"/>
      <c r="M7" s="24"/>
      <c r="N7" s="24"/>
      <c r="O7" s="24"/>
      <c r="P7" s="24"/>
      <c r="Q7" s="24"/>
      <c r="R7" s="24"/>
    </row>
    <row r="8" spans="1:18" x14ac:dyDescent="0.25">
      <c r="C8" s="29" t="s">
        <v>46</v>
      </c>
      <c r="D8" s="29"/>
      <c r="E8" s="29"/>
      <c r="F8" s="29"/>
      <c r="G8" s="29"/>
      <c r="H8" s="29"/>
      <c r="I8" s="29"/>
      <c r="J8" s="29"/>
      <c r="K8" s="29"/>
      <c r="L8" s="29"/>
      <c r="M8" s="29"/>
      <c r="N8" s="29"/>
      <c r="O8" s="29"/>
      <c r="P8" s="29"/>
      <c r="Q8" s="29"/>
      <c r="R8" s="29"/>
    </row>
    <row r="9" spans="1:18" x14ac:dyDescent="0.25">
      <c r="C9" s="14"/>
      <c r="D9" s="14"/>
      <c r="E9" s="14"/>
      <c r="F9" s="14"/>
      <c r="G9" s="14"/>
      <c r="H9" s="14"/>
      <c r="I9" s="14"/>
      <c r="J9" s="14"/>
      <c r="K9" s="14"/>
      <c r="L9" s="14"/>
      <c r="M9" s="14"/>
      <c r="N9" s="14"/>
      <c r="O9" s="14"/>
      <c r="P9" s="14"/>
      <c r="Q9" s="14"/>
      <c r="R9" s="14"/>
    </row>
    <row r="10" spans="1:18" x14ac:dyDescent="0.25">
      <c r="C10" s="8" t="s">
        <v>14</v>
      </c>
    </row>
    <row r="11" spans="1:18" x14ac:dyDescent="0.25">
      <c r="C11" s="15" t="s">
        <v>35</v>
      </c>
      <c r="D11" s="15"/>
      <c r="E11" s="15"/>
      <c r="F11" s="15"/>
      <c r="G11" s="15"/>
      <c r="H11" s="15"/>
      <c r="I11" s="15"/>
      <c r="J11" s="15"/>
      <c r="K11" s="15"/>
      <c r="L11" s="15"/>
      <c r="M11" s="15"/>
      <c r="N11" s="15"/>
      <c r="O11" s="15"/>
      <c r="P11" s="15"/>
      <c r="Q11" s="15"/>
      <c r="R11" s="15"/>
    </row>
    <row r="12" spans="1:18" ht="15" customHeight="1" x14ac:dyDescent="0.25">
      <c r="C12" s="18" t="s">
        <v>37</v>
      </c>
      <c r="D12" s="18"/>
      <c r="E12" s="18"/>
      <c r="F12" s="18"/>
      <c r="G12" s="18"/>
      <c r="H12" s="18"/>
      <c r="I12" s="18"/>
      <c r="J12" s="18"/>
      <c r="K12" s="18"/>
      <c r="L12" s="18"/>
      <c r="M12" s="18"/>
      <c r="N12" s="18"/>
      <c r="O12" s="18"/>
      <c r="P12" s="18"/>
      <c r="Q12" s="18"/>
      <c r="R12" s="18"/>
    </row>
    <row r="13" spans="1:18" x14ac:dyDescent="0.25">
      <c r="C13" s="27"/>
      <c r="D13" s="27"/>
      <c r="E13" s="27"/>
      <c r="F13" s="27"/>
      <c r="G13" s="27"/>
      <c r="H13" s="27"/>
      <c r="I13" s="27"/>
      <c r="J13" s="27"/>
      <c r="K13" s="27"/>
      <c r="L13" s="27"/>
      <c r="M13" s="27"/>
      <c r="N13" s="27"/>
      <c r="O13" s="27"/>
      <c r="P13" s="27"/>
      <c r="Q13" s="27"/>
      <c r="R13" s="27"/>
    </row>
    <row r="14" spans="1:18" x14ac:dyDescent="0.25">
      <c r="C14" s="27"/>
      <c r="D14" s="27"/>
      <c r="E14" s="27"/>
      <c r="F14" s="27"/>
      <c r="G14" s="27"/>
      <c r="H14" s="27"/>
      <c r="I14" s="27"/>
      <c r="J14" s="27"/>
      <c r="K14" s="27"/>
      <c r="L14" s="27"/>
      <c r="M14" s="27"/>
      <c r="N14" s="27"/>
      <c r="O14" s="27"/>
      <c r="P14" s="27"/>
      <c r="Q14" s="27"/>
      <c r="R14" s="27"/>
    </row>
    <row r="15" spans="1:18" x14ac:dyDescent="0.25">
      <c r="C15" s="29" t="s">
        <v>47</v>
      </c>
      <c r="D15" s="29"/>
      <c r="E15" s="29"/>
      <c r="F15" s="29"/>
      <c r="G15" s="29"/>
      <c r="H15" s="29"/>
      <c r="I15" s="29"/>
      <c r="J15" s="29"/>
      <c r="K15" s="29"/>
      <c r="L15" s="29"/>
      <c r="M15" s="29"/>
      <c r="N15" s="29"/>
      <c r="O15" s="29"/>
      <c r="P15" s="29"/>
      <c r="Q15" s="29"/>
      <c r="R15" s="29"/>
    </row>
    <row r="16" spans="1:18" x14ac:dyDescent="0.25">
      <c r="D16" s="2"/>
    </row>
    <row r="18" spans="3:6" x14ac:dyDescent="0.25">
      <c r="C18" t="s">
        <v>19</v>
      </c>
      <c r="D18" t="s">
        <v>21</v>
      </c>
      <c r="E18" t="s">
        <v>22</v>
      </c>
      <c r="F18" t="s">
        <v>18</v>
      </c>
    </row>
    <row r="19" spans="3:6" x14ac:dyDescent="0.25">
      <c r="C19" s="4">
        <v>-9.81</v>
      </c>
      <c r="D19" s="4">
        <v>68.5</v>
      </c>
      <c r="E19" s="12">
        <v>44.16340334580962</v>
      </c>
      <c r="F19" s="4">
        <v>475</v>
      </c>
    </row>
    <row r="20" spans="3:6" x14ac:dyDescent="0.25">
      <c r="C20" s="3" t="s">
        <v>20</v>
      </c>
      <c r="D20" s="3" t="s">
        <v>31</v>
      </c>
      <c r="E20" s="3" t="s">
        <v>32</v>
      </c>
      <c r="F20" s="3" t="s">
        <v>3</v>
      </c>
    </row>
    <row r="24" spans="3:6" x14ac:dyDescent="0.25">
      <c r="C24" t="s">
        <v>25</v>
      </c>
      <c r="D24" t="s">
        <v>26</v>
      </c>
    </row>
    <row r="25" spans="3:6" x14ac:dyDescent="0.25">
      <c r="C25">
        <v>0</v>
      </c>
      <c r="D25" s="2">
        <f>C25*TAN(RADIANS($E$19))+0.5*$C$19*(C25/($D$19*COS(RADIANS($E$19))))^2</f>
        <v>0</v>
      </c>
    </row>
    <row r="26" spans="3:6" x14ac:dyDescent="0.25">
      <c r="C26">
        <v>20</v>
      </c>
      <c r="D26" s="2">
        <f t="shared" ref="D26:D49" si="0">C26*TAN(RADIANS($E$19))+0.5*$C$19*(C26/($D$19*COS(RADIANS($E$19))))^2</f>
        <v>18.611762951147309</v>
      </c>
    </row>
    <row r="27" spans="3:6" x14ac:dyDescent="0.25">
      <c r="C27">
        <v>40</v>
      </c>
      <c r="D27" s="2">
        <f t="shared" si="0"/>
        <v>35.598431208325842</v>
      </c>
    </row>
    <row r="28" spans="3:6" x14ac:dyDescent="0.25">
      <c r="C28">
        <v>60</v>
      </c>
      <c r="D28" s="2">
        <f t="shared" si="0"/>
        <v>50.96000477153558</v>
      </c>
    </row>
    <row r="29" spans="3:6" x14ac:dyDescent="0.25">
      <c r="C29">
        <v>80</v>
      </c>
      <c r="D29" s="2">
        <f t="shared" si="0"/>
        <v>64.696483640776563</v>
      </c>
    </row>
    <row r="30" spans="3:6" x14ac:dyDescent="0.25">
      <c r="C30">
        <v>100</v>
      </c>
      <c r="D30" s="2">
        <f t="shared" si="0"/>
        <v>76.807867816048741</v>
      </c>
    </row>
    <row r="31" spans="3:6" x14ac:dyDescent="0.25">
      <c r="C31">
        <v>120</v>
      </c>
      <c r="D31" s="2">
        <f t="shared" si="0"/>
        <v>87.294157297352143</v>
      </c>
    </row>
    <row r="32" spans="3:6" x14ac:dyDescent="0.25">
      <c r="C32">
        <v>140</v>
      </c>
      <c r="D32" s="2">
        <f t="shared" si="0"/>
        <v>96.155352084686768</v>
      </c>
    </row>
    <row r="33" spans="3:17" x14ac:dyDescent="0.25">
      <c r="C33">
        <v>160</v>
      </c>
      <c r="D33" s="2">
        <f t="shared" si="0"/>
        <v>103.39145217805263</v>
      </c>
    </row>
    <row r="34" spans="3:17" x14ac:dyDescent="0.25">
      <c r="C34">
        <v>180</v>
      </c>
      <c r="D34" s="2">
        <f t="shared" si="0"/>
        <v>109.00245757744969</v>
      </c>
    </row>
    <row r="35" spans="3:17" x14ac:dyDescent="0.25">
      <c r="C35">
        <v>200</v>
      </c>
      <c r="D35" s="2">
        <f t="shared" si="0"/>
        <v>112.98836828287797</v>
      </c>
      <c r="J35" t="s">
        <v>42</v>
      </c>
      <c r="L35" t="s">
        <v>40</v>
      </c>
      <c r="N35" t="s">
        <v>41</v>
      </c>
    </row>
    <row r="36" spans="3:17" x14ac:dyDescent="0.25">
      <c r="C36">
        <v>220</v>
      </c>
      <c r="D36" s="2">
        <f t="shared" si="0"/>
        <v>115.34918429433745</v>
      </c>
      <c r="H36" t="s">
        <v>34</v>
      </c>
      <c r="I36" s="9" t="s">
        <v>30</v>
      </c>
      <c r="J36" s="10" t="s">
        <v>43</v>
      </c>
      <c r="K36" s="9" t="s">
        <v>28</v>
      </c>
      <c r="L36" s="9" t="s">
        <v>44</v>
      </c>
      <c r="M36" s="11" t="s">
        <v>27</v>
      </c>
      <c r="N36" s="9" t="s">
        <v>45</v>
      </c>
      <c r="O36" s="9" t="s">
        <v>29</v>
      </c>
    </row>
    <row r="37" spans="3:17" x14ac:dyDescent="0.25">
      <c r="C37">
        <v>240</v>
      </c>
      <c r="D37" s="2">
        <f t="shared" si="0"/>
        <v>116.08490561182819</v>
      </c>
      <c r="I37" s="9" t="s">
        <v>30</v>
      </c>
      <c r="J37" s="2">
        <f>C25*TAN($E$19*PI()/180)</f>
        <v>0</v>
      </c>
      <c r="K37" s="9" t="s">
        <v>28</v>
      </c>
      <c r="L37" s="2">
        <f t="shared" ref="L37:L61" si="1">0.5*$C$19</f>
        <v>-4.9050000000000002</v>
      </c>
      <c r="M37" s="11" t="s">
        <v>27</v>
      </c>
      <c r="N37" s="2">
        <f>(C25/($D$19*COS($E$19*PI()/180)))^2</f>
        <v>0</v>
      </c>
      <c r="O37" s="9" t="s">
        <v>29</v>
      </c>
      <c r="P37" s="2" t="s">
        <v>24</v>
      </c>
      <c r="Q37" s="2">
        <f>J37+(L37*N37)</f>
        <v>0</v>
      </c>
    </row>
    <row r="38" spans="3:17" x14ac:dyDescent="0.25">
      <c r="C38">
        <v>260</v>
      </c>
      <c r="D38" s="2">
        <f t="shared" si="0"/>
        <v>115.19553223535013</v>
      </c>
      <c r="I38" s="9" t="s">
        <v>30</v>
      </c>
      <c r="J38" s="2">
        <f t="shared" ref="J38:J61" si="2">C26*TAN($E$19*PI()/180)</f>
        <v>19.424310298131701</v>
      </c>
      <c r="K38" s="9" t="s">
        <v>28</v>
      </c>
      <c r="L38" s="2">
        <f t="shared" si="1"/>
        <v>-4.9050000000000002</v>
      </c>
      <c r="M38" s="11" t="s">
        <v>27</v>
      </c>
      <c r="N38" s="2">
        <f t="shared" ref="N38:N61" si="3">(C26/($D$19*COS($E$19*PI()/180)))^2</f>
        <v>0.16565695147490117</v>
      </c>
      <c r="O38" s="9" t="s">
        <v>29</v>
      </c>
      <c r="P38" s="2" t="s">
        <v>24</v>
      </c>
      <c r="Q38" s="2">
        <f t="shared" ref="Q38:Q47" si="4">J38+(L38*N38)</f>
        <v>18.611762951147309</v>
      </c>
    </row>
    <row r="39" spans="3:17" x14ac:dyDescent="0.25">
      <c r="C39">
        <v>280</v>
      </c>
      <c r="D39" s="2">
        <f t="shared" si="0"/>
        <v>112.68106416490329</v>
      </c>
      <c r="I39" s="9" t="s">
        <v>30</v>
      </c>
      <c r="J39" s="2">
        <f t="shared" si="2"/>
        <v>38.848620596263402</v>
      </c>
      <c r="K39" s="9" t="s">
        <v>28</v>
      </c>
      <c r="L39" s="2">
        <f t="shared" si="1"/>
        <v>-4.9050000000000002</v>
      </c>
      <c r="M39" s="11" t="s">
        <v>27</v>
      </c>
      <c r="N39" s="2">
        <f t="shared" si="3"/>
        <v>0.66262780589960468</v>
      </c>
      <c r="O39" s="9" t="s">
        <v>29</v>
      </c>
      <c r="P39" s="2" t="s">
        <v>24</v>
      </c>
      <c r="Q39" s="2">
        <f t="shared" si="4"/>
        <v>35.598431208325842</v>
      </c>
    </row>
    <row r="40" spans="3:17" x14ac:dyDescent="0.25">
      <c r="C40">
        <v>300</v>
      </c>
      <c r="D40" s="2">
        <f t="shared" si="0"/>
        <v>108.54150140048768</v>
      </c>
      <c r="I40" s="9" t="s">
        <v>30</v>
      </c>
      <c r="J40" s="2">
        <f t="shared" si="2"/>
        <v>58.272930894395095</v>
      </c>
      <c r="K40" s="9" t="s">
        <v>28</v>
      </c>
      <c r="L40" s="2">
        <f t="shared" si="1"/>
        <v>-4.9050000000000002</v>
      </c>
      <c r="M40" s="11" t="s">
        <v>27</v>
      </c>
      <c r="N40" s="2">
        <f t="shared" si="3"/>
        <v>1.4909125632741105</v>
      </c>
      <c r="O40" s="9" t="s">
        <v>29</v>
      </c>
      <c r="P40" s="2" t="s">
        <v>24</v>
      </c>
      <c r="Q40" s="2">
        <f t="shared" si="4"/>
        <v>50.96000477153558</v>
      </c>
    </row>
    <row r="41" spans="3:17" x14ac:dyDescent="0.25">
      <c r="C41">
        <v>320</v>
      </c>
      <c r="D41" s="2">
        <f t="shared" si="0"/>
        <v>102.77684394210331</v>
      </c>
      <c r="I41" s="9" t="s">
        <v>30</v>
      </c>
      <c r="J41" s="2">
        <f t="shared" si="2"/>
        <v>77.697241192526803</v>
      </c>
      <c r="K41" s="9" t="s">
        <v>28</v>
      </c>
      <c r="L41" s="2">
        <f t="shared" si="1"/>
        <v>-4.9050000000000002</v>
      </c>
      <c r="M41" s="11" t="s">
        <v>27</v>
      </c>
      <c r="N41" s="2">
        <f t="shared" si="3"/>
        <v>2.6505112235984187</v>
      </c>
      <c r="O41" s="9" t="s">
        <v>29</v>
      </c>
      <c r="P41" s="2" t="s">
        <v>24</v>
      </c>
      <c r="Q41" s="2">
        <f t="shared" si="4"/>
        <v>64.696483640776563</v>
      </c>
    </row>
    <row r="42" spans="3:17" x14ac:dyDescent="0.25">
      <c r="C42">
        <v>340</v>
      </c>
      <c r="D42" s="2">
        <f t="shared" si="0"/>
        <v>95.387091789750116</v>
      </c>
      <c r="I42" s="9" t="s">
        <v>30</v>
      </c>
      <c r="J42" s="2">
        <f t="shared" si="2"/>
        <v>97.121551490658504</v>
      </c>
      <c r="K42" s="9" t="s">
        <v>28</v>
      </c>
      <c r="L42" s="2">
        <f t="shared" si="1"/>
        <v>-4.9050000000000002</v>
      </c>
      <c r="M42" s="11" t="s">
        <v>27</v>
      </c>
      <c r="N42" s="2">
        <f t="shared" si="3"/>
        <v>4.1414237868725294</v>
      </c>
      <c r="O42" s="9" t="s">
        <v>29</v>
      </c>
      <c r="P42" s="2" t="s">
        <v>24</v>
      </c>
      <c r="Q42" s="2">
        <f t="shared" si="4"/>
        <v>76.807867816048741</v>
      </c>
    </row>
    <row r="43" spans="3:17" x14ac:dyDescent="0.25">
      <c r="C43">
        <v>360</v>
      </c>
      <c r="D43" s="2">
        <f t="shared" si="0"/>
        <v>86.372244943428143</v>
      </c>
      <c r="I43" s="9" t="s">
        <v>30</v>
      </c>
      <c r="J43" s="2">
        <f t="shared" si="2"/>
        <v>116.54586178879019</v>
      </c>
      <c r="K43" s="9" t="s">
        <v>28</v>
      </c>
      <c r="L43" s="2">
        <f t="shared" si="1"/>
        <v>-4.9050000000000002</v>
      </c>
      <c r="M43" s="11" t="s">
        <v>27</v>
      </c>
      <c r="N43" s="2">
        <f t="shared" si="3"/>
        <v>5.9636502530964419</v>
      </c>
      <c r="O43" s="9" t="s">
        <v>29</v>
      </c>
      <c r="P43" s="2" t="s">
        <v>24</v>
      </c>
      <c r="Q43" s="2">
        <f t="shared" si="4"/>
        <v>87.294157297352143</v>
      </c>
    </row>
    <row r="44" spans="3:17" x14ac:dyDescent="0.25">
      <c r="C44">
        <v>380</v>
      </c>
      <c r="D44" s="2">
        <f t="shared" si="0"/>
        <v>75.732303403137394</v>
      </c>
      <c r="I44" s="9" t="s">
        <v>30</v>
      </c>
      <c r="J44" s="2">
        <f t="shared" si="2"/>
        <v>135.97017208692191</v>
      </c>
      <c r="K44" s="9" t="s">
        <v>28</v>
      </c>
      <c r="L44" s="2">
        <f t="shared" si="1"/>
        <v>-4.9050000000000002</v>
      </c>
      <c r="M44" s="11" t="s">
        <v>27</v>
      </c>
      <c r="N44" s="2">
        <f t="shared" si="3"/>
        <v>8.117190622270158</v>
      </c>
      <c r="O44" s="9" t="s">
        <v>29</v>
      </c>
      <c r="P44" s="2" t="s">
        <v>24</v>
      </c>
      <c r="Q44" s="2">
        <f t="shared" si="4"/>
        <v>96.155352084686768</v>
      </c>
    </row>
    <row r="45" spans="3:17" x14ac:dyDescent="0.25">
      <c r="C45">
        <v>400</v>
      </c>
      <c r="D45" s="2">
        <f t="shared" si="0"/>
        <v>63.467267168877868</v>
      </c>
      <c r="I45" s="9" t="s">
        <v>30</v>
      </c>
      <c r="J45" s="2">
        <f t="shared" si="2"/>
        <v>155.39448238505361</v>
      </c>
      <c r="K45" s="9" t="s">
        <v>28</v>
      </c>
      <c r="L45" s="2">
        <f t="shared" si="1"/>
        <v>-4.9050000000000002</v>
      </c>
      <c r="M45" s="11" t="s">
        <v>27</v>
      </c>
      <c r="N45" s="2">
        <f t="shared" si="3"/>
        <v>10.602044894393675</v>
      </c>
      <c r="O45" s="9" t="s">
        <v>29</v>
      </c>
      <c r="P45" s="2" t="s">
        <v>24</v>
      </c>
      <c r="Q45" s="2">
        <f t="shared" si="4"/>
        <v>103.39145217805263</v>
      </c>
    </row>
    <row r="46" spans="3:17" x14ac:dyDescent="0.25">
      <c r="C46">
        <v>420</v>
      </c>
      <c r="D46" s="2">
        <f t="shared" si="0"/>
        <v>49.577136240649565</v>
      </c>
      <c r="I46" s="9" t="s">
        <v>30</v>
      </c>
      <c r="J46" s="2">
        <f t="shared" si="2"/>
        <v>174.81879268318531</v>
      </c>
      <c r="K46" s="9" t="s">
        <v>28</v>
      </c>
      <c r="L46" s="2">
        <f t="shared" si="1"/>
        <v>-4.9050000000000002</v>
      </c>
      <c r="M46" s="11" t="s">
        <v>27</v>
      </c>
      <c r="N46" s="2">
        <f t="shared" si="3"/>
        <v>13.418213069466995</v>
      </c>
      <c r="O46" s="9" t="s">
        <v>29</v>
      </c>
      <c r="P46" s="2" t="s">
        <v>24</v>
      </c>
      <c r="Q46" s="2">
        <f t="shared" si="4"/>
        <v>109.00245757744969</v>
      </c>
    </row>
    <row r="47" spans="3:17" x14ac:dyDescent="0.25">
      <c r="C47">
        <v>440</v>
      </c>
      <c r="D47" s="2">
        <f t="shared" si="0"/>
        <v>34.06191061845243</v>
      </c>
      <c r="I47" s="9" t="s">
        <v>30</v>
      </c>
      <c r="J47" s="2">
        <f t="shared" si="2"/>
        <v>194.24310298131701</v>
      </c>
      <c r="K47" s="9" t="s">
        <v>28</v>
      </c>
      <c r="L47" s="2">
        <f t="shared" si="1"/>
        <v>-4.9050000000000002</v>
      </c>
      <c r="M47" s="11" t="s">
        <v>27</v>
      </c>
      <c r="N47" s="2">
        <f t="shared" si="3"/>
        <v>16.565695147490118</v>
      </c>
      <c r="O47" s="9" t="s">
        <v>29</v>
      </c>
      <c r="P47" s="2" t="s">
        <v>24</v>
      </c>
      <c r="Q47" s="2">
        <f t="shared" si="4"/>
        <v>112.98836828287797</v>
      </c>
    </row>
    <row r="48" spans="3:17" x14ac:dyDescent="0.25">
      <c r="C48">
        <v>460</v>
      </c>
      <c r="D48" s="2">
        <f t="shared" si="0"/>
        <v>16.921590302286631</v>
      </c>
      <c r="I48" s="9" t="s">
        <v>30</v>
      </c>
      <c r="J48" s="2">
        <f t="shared" si="2"/>
        <v>213.66741327944868</v>
      </c>
      <c r="K48" s="9" t="s">
        <v>28</v>
      </c>
      <c r="L48" s="2">
        <f t="shared" si="1"/>
        <v>-4.9050000000000002</v>
      </c>
      <c r="M48" s="11" t="s">
        <v>27</v>
      </c>
      <c r="N48" s="2">
        <f t="shared" si="3"/>
        <v>20.044491128463044</v>
      </c>
      <c r="O48" s="9" t="s">
        <v>29</v>
      </c>
      <c r="P48" s="2" t="s">
        <v>24</v>
      </c>
      <c r="Q48" s="2">
        <f t="shared" ref="Q48:Q57" si="5">J48+(L48*N48)</f>
        <v>115.34918429433745</v>
      </c>
    </row>
    <row r="49" spans="3:17" x14ac:dyDescent="0.25">
      <c r="C49">
        <v>475</v>
      </c>
      <c r="D49" s="2">
        <f t="shared" si="0"/>
        <v>2.9998816722451238</v>
      </c>
      <c r="I49" s="9" t="s">
        <v>30</v>
      </c>
      <c r="J49" s="2">
        <f t="shared" si="2"/>
        <v>233.09172357758038</v>
      </c>
      <c r="K49" s="9" t="s">
        <v>28</v>
      </c>
      <c r="L49" s="2">
        <f t="shared" si="1"/>
        <v>-4.9050000000000002</v>
      </c>
      <c r="M49" s="11" t="s">
        <v>27</v>
      </c>
      <c r="N49" s="2">
        <f t="shared" si="3"/>
        <v>23.854601012385768</v>
      </c>
      <c r="O49" s="9" t="s">
        <v>29</v>
      </c>
      <c r="P49" s="2" t="s">
        <v>24</v>
      </c>
      <c r="Q49" s="2">
        <f t="shared" si="5"/>
        <v>116.08490561182819</v>
      </c>
    </row>
    <row r="50" spans="3:17" x14ac:dyDescent="0.25">
      <c r="I50" s="9" t="s">
        <v>30</v>
      </c>
      <c r="J50" s="2">
        <f t="shared" si="2"/>
        <v>252.51603387571208</v>
      </c>
      <c r="K50" s="9" t="s">
        <v>28</v>
      </c>
      <c r="L50" s="2">
        <f t="shared" si="1"/>
        <v>-4.9050000000000002</v>
      </c>
      <c r="M50" s="11" t="s">
        <v>27</v>
      </c>
      <c r="N50" s="2">
        <f t="shared" si="3"/>
        <v>27.996024799258297</v>
      </c>
      <c r="O50" s="9" t="s">
        <v>29</v>
      </c>
      <c r="P50" s="2" t="s">
        <v>24</v>
      </c>
      <c r="Q50" s="2">
        <f t="shared" si="5"/>
        <v>115.19553223535013</v>
      </c>
    </row>
    <row r="51" spans="3:17" x14ac:dyDescent="0.25">
      <c r="C51" s="26" t="s">
        <v>33</v>
      </c>
      <c r="D51" s="26"/>
      <c r="I51" s="9" t="s">
        <v>30</v>
      </c>
      <c r="J51" s="2">
        <f t="shared" si="2"/>
        <v>271.94034417384381</v>
      </c>
      <c r="K51" s="9" t="s">
        <v>28</v>
      </c>
      <c r="L51" s="2">
        <f t="shared" si="1"/>
        <v>-4.9050000000000002</v>
      </c>
      <c r="M51" s="11" t="s">
        <v>27</v>
      </c>
      <c r="N51" s="2">
        <f t="shared" si="3"/>
        <v>32.468762489080632</v>
      </c>
      <c r="O51" s="9" t="s">
        <v>29</v>
      </c>
      <c r="P51" s="2" t="s">
        <v>24</v>
      </c>
      <c r="Q51" s="2">
        <f t="shared" si="5"/>
        <v>112.68106416490329</v>
      </c>
    </row>
    <row r="52" spans="3:17" x14ac:dyDescent="0.25">
      <c r="C52">
        <f>F19</f>
        <v>475</v>
      </c>
      <c r="D52" s="2">
        <f>(C52*TAN(RADIANS($E$19)))+(0.5*$C$19*((C52/($D$19*COS(RADIANS($E$19))))^2))</f>
        <v>2.9998816722451238</v>
      </c>
      <c r="I52" s="9" t="s">
        <v>30</v>
      </c>
      <c r="J52" s="2">
        <f t="shared" si="2"/>
        <v>291.36465447197548</v>
      </c>
      <c r="K52" s="9" t="s">
        <v>28</v>
      </c>
      <c r="L52" s="2">
        <f t="shared" si="1"/>
        <v>-4.9050000000000002</v>
      </c>
      <c r="M52" s="11" t="s">
        <v>27</v>
      </c>
      <c r="N52" s="2">
        <f t="shared" si="3"/>
        <v>37.272814081852765</v>
      </c>
      <c r="O52" s="9" t="s">
        <v>29</v>
      </c>
      <c r="P52" s="2" t="s">
        <v>24</v>
      </c>
      <c r="Q52" s="2">
        <f t="shared" si="5"/>
        <v>108.54150140048768</v>
      </c>
    </row>
    <row r="53" spans="3:17" x14ac:dyDescent="0.25">
      <c r="C53">
        <f>F19</f>
        <v>475</v>
      </c>
      <c r="D53" s="2">
        <f>(C53*TAN(RADIANS($E$19)))+(0.5*$C$19*((C53/($D$19*COS(RADIANS($E$19))))^2))</f>
        <v>2.9998816722451238</v>
      </c>
      <c r="I53" s="9" t="s">
        <v>30</v>
      </c>
      <c r="J53" s="2">
        <f t="shared" si="2"/>
        <v>310.78896477010721</v>
      </c>
      <c r="K53" s="9" t="s">
        <v>28</v>
      </c>
      <c r="L53" s="2">
        <f t="shared" si="1"/>
        <v>-4.9050000000000002</v>
      </c>
      <c r="M53" s="11" t="s">
        <v>27</v>
      </c>
      <c r="N53" s="2">
        <f t="shared" si="3"/>
        <v>42.4081795775747</v>
      </c>
      <c r="O53" s="9" t="s">
        <v>29</v>
      </c>
      <c r="P53" s="2" t="s">
        <v>24</v>
      </c>
      <c r="Q53" s="2">
        <f t="shared" si="5"/>
        <v>102.77684394210331</v>
      </c>
    </row>
    <row r="54" spans="3:17" x14ac:dyDescent="0.25">
      <c r="I54" s="9" t="s">
        <v>30</v>
      </c>
      <c r="J54" s="2">
        <f t="shared" si="2"/>
        <v>330.21327506823889</v>
      </c>
      <c r="K54" s="9" t="s">
        <v>28</v>
      </c>
      <c r="L54" s="2">
        <f t="shared" si="1"/>
        <v>-4.9050000000000002</v>
      </c>
      <c r="M54" s="11" t="s">
        <v>27</v>
      </c>
      <c r="N54" s="2">
        <f t="shared" si="3"/>
        <v>47.874858976246436</v>
      </c>
      <c r="O54" s="9" t="s">
        <v>29</v>
      </c>
      <c r="P54" s="2" t="s">
        <v>24</v>
      </c>
      <c r="Q54" s="2">
        <f t="shared" si="5"/>
        <v>95.387091789750116</v>
      </c>
    </row>
    <row r="55" spans="3:17" x14ac:dyDescent="0.25">
      <c r="I55" s="9" t="s">
        <v>30</v>
      </c>
      <c r="J55" s="2">
        <f t="shared" si="2"/>
        <v>349.63758536637062</v>
      </c>
      <c r="K55" s="9" t="s">
        <v>28</v>
      </c>
      <c r="L55" s="2">
        <f t="shared" si="1"/>
        <v>-4.9050000000000002</v>
      </c>
      <c r="M55" s="11" t="s">
        <v>27</v>
      </c>
      <c r="N55" s="2">
        <f t="shared" si="3"/>
        <v>53.672852277867982</v>
      </c>
      <c r="O55" s="9" t="s">
        <v>29</v>
      </c>
      <c r="P55" s="2" t="s">
        <v>24</v>
      </c>
      <c r="Q55" s="2">
        <f t="shared" si="5"/>
        <v>86.372244943428143</v>
      </c>
    </row>
    <row r="56" spans="3:17" x14ac:dyDescent="0.25">
      <c r="I56" s="9" t="s">
        <v>30</v>
      </c>
      <c r="J56" s="2">
        <f t="shared" si="2"/>
        <v>369.06189566450229</v>
      </c>
      <c r="K56" s="9" t="s">
        <v>28</v>
      </c>
      <c r="L56" s="2">
        <f t="shared" si="1"/>
        <v>-4.9050000000000002</v>
      </c>
      <c r="M56" s="11" t="s">
        <v>27</v>
      </c>
      <c r="N56" s="2">
        <f t="shared" si="3"/>
        <v>59.802159482439322</v>
      </c>
      <c r="O56" s="9" t="s">
        <v>29</v>
      </c>
      <c r="P56" s="2" t="s">
        <v>24</v>
      </c>
      <c r="Q56" s="2">
        <f t="shared" si="5"/>
        <v>75.732303403137394</v>
      </c>
    </row>
    <row r="57" spans="3:17" x14ac:dyDescent="0.25">
      <c r="I57" s="9" t="s">
        <v>30</v>
      </c>
      <c r="J57" s="2">
        <f t="shared" si="2"/>
        <v>388.48620596263402</v>
      </c>
      <c r="K57" s="9" t="s">
        <v>28</v>
      </c>
      <c r="L57" s="2">
        <f t="shared" si="1"/>
        <v>-4.9050000000000002</v>
      </c>
      <c r="M57" s="11" t="s">
        <v>27</v>
      </c>
      <c r="N57" s="2">
        <f t="shared" si="3"/>
        <v>66.262780589960471</v>
      </c>
      <c r="O57" s="9" t="s">
        <v>29</v>
      </c>
      <c r="P57" s="2" t="s">
        <v>24</v>
      </c>
      <c r="Q57" s="2">
        <f t="shared" si="5"/>
        <v>63.467267168877868</v>
      </c>
    </row>
    <row r="58" spans="3:17" x14ac:dyDescent="0.25">
      <c r="D58" s="2"/>
      <c r="I58" s="9" t="s">
        <v>30</v>
      </c>
      <c r="J58" s="2">
        <f t="shared" si="2"/>
        <v>407.91051626076569</v>
      </c>
      <c r="K58" s="9" t="s">
        <v>28</v>
      </c>
      <c r="L58" s="2">
        <f t="shared" si="1"/>
        <v>-4.9050000000000002</v>
      </c>
      <c r="M58" s="11" t="s">
        <v>27</v>
      </c>
      <c r="N58" s="2">
        <f t="shared" si="3"/>
        <v>73.054715600431422</v>
      </c>
      <c r="O58" s="9" t="s">
        <v>29</v>
      </c>
      <c r="P58" s="2" t="s">
        <v>24</v>
      </c>
      <c r="Q58" s="2">
        <f t="shared" ref="Q58:Q61" si="6">J58+(L58*N58)</f>
        <v>49.577136240649565</v>
      </c>
    </row>
    <row r="59" spans="3:17" x14ac:dyDescent="0.25">
      <c r="D59" s="2"/>
      <c r="I59" s="9" t="s">
        <v>30</v>
      </c>
      <c r="J59" s="2">
        <f t="shared" si="2"/>
        <v>427.33482655889736</v>
      </c>
      <c r="K59" s="9" t="s">
        <v>28</v>
      </c>
      <c r="L59" s="2">
        <f t="shared" si="1"/>
        <v>-4.9050000000000002</v>
      </c>
      <c r="M59" s="11" t="s">
        <v>27</v>
      </c>
      <c r="N59" s="2">
        <f t="shared" si="3"/>
        <v>80.177964513852174</v>
      </c>
      <c r="O59" s="9" t="s">
        <v>29</v>
      </c>
      <c r="P59" s="2" t="s">
        <v>24</v>
      </c>
      <c r="Q59" s="2">
        <f t="shared" si="6"/>
        <v>34.06191061845243</v>
      </c>
    </row>
    <row r="60" spans="3:17" x14ac:dyDescent="0.25">
      <c r="D60" s="2"/>
      <c r="I60" s="9" t="s">
        <v>30</v>
      </c>
      <c r="J60" s="2">
        <f t="shared" si="2"/>
        <v>446.75913685702909</v>
      </c>
      <c r="K60" s="9" t="s">
        <v>28</v>
      </c>
      <c r="L60" s="2">
        <f t="shared" si="1"/>
        <v>-4.9050000000000002</v>
      </c>
      <c r="M60" s="11" t="s">
        <v>27</v>
      </c>
      <c r="N60" s="2">
        <f t="shared" si="3"/>
        <v>87.632527330222715</v>
      </c>
      <c r="O60" s="9" t="s">
        <v>29</v>
      </c>
      <c r="P60" s="2" t="s">
        <v>24</v>
      </c>
      <c r="Q60" s="2">
        <f t="shared" si="6"/>
        <v>16.921590302286631</v>
      </c>
    </row>
    <row r="61" spans="3:17" x14ac:dyDescent="0.25">
      <c r="D61" s="2"/>
      <c r="I61" s="9" t="s">
        <v>30</v>
      </c>
      <c r="J61" s="2">
        <f t="shared" si="2"/>
        <v>461.32736958062787</v>
      </c>
      <c r="K61" s="9" t="s">
        <v>28</v>
      </c>
      <c r="L61" s="2">
        <f t="shared" si="1"/>
        <v>-4.9050000000000002</v>
      </c>
      <c r="M61" s="11" t="s">
        <v>27</v>
      </c>
      <c r="N61" s="2">
        <f t="shared" si="3"/>
        <v>93.440874191311465</v>
      </c>
      <c r="O61" s="9" t="s">
        <v>29</v>
      </c>
      <c r="P61" s="2" t="s">
        <v>24</v>
      </c>
      <c r="Q61" s="2">
        <f t="shared" si="6"/>
        <v>2.9998816722451238</v>
      </c>
    </row>
    <row r="62" spans="3:17" x14ac:dyDescent="0.25">
      <c r="D62" s="2"/>
      <c r="I62" s="9"/>
      <c r="J62" s="2"/>
      <c r="K62" s="9"/>
      <c r="L62" s="2"/>
      <c r="M62" s="11"/>
      <c r="N62" s="2"/>
      <c r="O62" s="9"/>
      <c r="P62" s="2"/>
    </row>
    <row r="63" spans="3:17" x14ac:dyDescent="0.25">
      <c r="D63" s="2"/>
      <c r="I63" s="9"/>
      <c r="J63" s="2"/>
      <c r="K63" s="9"/>
      <c r="L63" s="2"/>
      <c r="M63" s="11"/>
      <c r="N63" s="2"/>
      <c r="O63" s="9"/>
      <c r="P63" s="2"/>
    </row>
    <row r="64" spans="3:17" x14ac:dyDescent="0.25">
      <c r="D64" s="2"/>
    </row>
    <row r="65" spans="4:4" x14ac:dyDescent="0.25">
      <c r="D65" s="2"/>
    </row>
    <row r="66" spans="4:4" x14ac:dyDescent="0.25">
      <c r="D66" s="2"/>
    </row>
    <row r="67" spans="4:4" x14ac:dyDescent="0.25">
      <c r="D67" s="2"/>
    </row>
    <row r="68" spans="4:4" x14ac:dyDescent="0.25">
      <c r="D68" s="2"/>
    </row>
    <row r="69" spans="4:4" x14ac:dyDescent="0.25">
      <c r="D69" s="2"/>
    </row>
    <row r="70" spans="4:4" x14ac:dyDescent="0.25">
      <c r="D70" s="2"/>
    </row>
    <row r="71" spans="4:4" x14ac:dyDescent="0.25">
      <c r="D71" s="2"/>
    </row>
    <row r="72" spans="4:4" x14ac:dyDescent="0.25">
      <c r="D72" s="2"/>
    </row>
    <row r="73" spans="4:4" x14ac:dyDescent="0.25">
      <c r="D73" s="2"/>
    </row>
    <row r="74" spans="4:4" x14ac:dyDescent="0.25">
      <c r="D74" s="2"/>
    </row>
    <row r="75" spans="4:4" x14ac:dyDescent="0.25">
      <c r="D75" s="2"/>
    </row>
    <row r="76" spans="4:4" x14ac:dyDescent="0.25">
      <c r="D76" s="2"/>
    </row>
    <row r="77" spans="4:4" x14ac:dyDescent="0.25">
      <c r="D77" s="2"/>
    </row>
    <row r="78" spans="4:4" x14ac:dyDescent="0.25">
      <c r="D78" s="2"/>
    </row>
    <row r="79" spans="4:4" x14ac:dyDescent="0.25">
      <c r="D79" s="2"/>
    </row>
    <row r="80" spans="4:4" x14ac:dyDescent="0.25">
      <c r="D80" s="2"/>
    </row>
    <row r="81" spans="4:4" x14ac:dyDescent="0.25">
      <c r="D81" s="2"/>
    </row>
    <row r="82" spans="4:4" x14ac:dyDescent="0.25">
      <c r="D82" s="2"/>
    </row>
    <row r="83" spans="4:4" x14ac:dyDescent="0.25">
      <c r="D83" s="2"/>
    </row>
    <row r="84" spans="4:4" x14ac:dyDescent="0.25">
      <c r="D84" s="2"/>
    </row>
    <row r="85" spans="4:4" x14ac:dyDescent="0.25">
      <c r="D85" s="2"/>
    </row>
    <row r="86" spans="4:4" x14ac:dyDescent="0.25">
      <c r="D86" s="2"/>
    </row>
    <row r="87" spans="4:4" x14ac:dyDescent="0.25">
      <c r="D87" s="2"/>
    </row>
    <row r="88" spans="4:4" x14ac:dyDescent="0.25">
      <c r="D88" s="2"/>
    </row>
    <row r="89" spans="4:4" x14ac:dyDescent="0.25">
      <c r="D89" s="2"/>
    </row>
    <row r="90" spans="4:4" x14ac:dyDescent="0.25">
      <c r="D90" s="2"/>
    </row>
    <row r="91" spans="4:4" x14ac:dyDescent="0.25">
      <c r="D91" s="2"/>
    </row>
    <row r="92" spans="4:4" x14ac:dyDescent="0.25">
      <c r="D92" s="2"/>
    </row>
    <row r="93" spans="4:4" x14ac:dyDescent="0.25">
      <c r="D93" s="2"/>
    </row>
    <row r="94" spans="4:4" x14ac:dyDescent="0.25">
      <c r="D94" s="2"/>
    </row>
    <row r="95" spans="4:4" x14ac:dyDescent="0.25">
      <c r="D95" s="2"/>
    </row>
    <row r="96" spans="4:4" x14ac:dyDescent="0.25">
      <c r="D96" s="2"/>
    </row>
    <row r="97" spans="4:4" x14ac:dyDescent="0.25">
      <c r="D97" s="2"/>
    </row>
    <row r="98" spans="4:4" x14ac:dyDescent="0.25">
      <c r="D98" s="2"/>
    </row>
    <row r="99" spans="4:4" x14ac:dyDescent="0.25">
      <c r="D99" s="2"/>
    </row>
    <row r="100" spans="4:4" x14ac:dyDescent="0.25">
      <c r="D100" s="2"/>
    </row>
    <row r="101" spans="4:4" x14ac:dyDescent="0.25">
      <c r="D101" s="2"/>
    </row>
    <row r="102" spans="4:4" x14ac:dyDescent="0.25">
      <c r="D102" s="2"/>
    </row>
    <row r="103" spans="4:4" x14ac:dyDescent="0.25">
      <c r="D103" s="2"/>
    </row>
    <row r="104" spans="4:4" x14ac:dyDescent="0.25">
      <c r="D104" s="2"/>
    </row>
    <row r="105" spans="4:4" x14ac:dyDescent="0.25">
      <c r="D105" s="2"/>
    </row>
    <row r="106" spans="4:4" x14ac:dyDescent="0.25">
      <c r="D106" s="2"/>
    </row>
    <row r="107" spans="4:4" x14ac:dyDescent="0.25">
      <c r="D107" s="2"/>
    </row>
    <row r="108" spans="4:4" x14ac:dyDescent="0.25">
      <c r="D108" s="2"/>
    </row>
    <row r="109" spans="4:4" x14ac:dyDescent="0.25">
      <c r="D109" s="2"/>
    </row>
    <row r="110" spans="4:4" x14ac:dyDescent="0.25">
      <c r="D110" s="2"/>
    </row>
    <row r="111" spans="4:4" x14ac:dyDescent="0.25">
      <c r="D111" s="2"/>
    </row>
    <row r="112" spans="4:4" x14ac:dyDescent="0.25">
      <c r="D112" s="2"/>
    </row>
    <row r="113" spans="4:4" x14ac:dyDescent="0.25">
      <c r="D113" s="2"/>
    </row>
    <row r="114" spans="4:4" x14ac:dyDescent="0.25">
      <c r="D114" s="2"/>
    </row>
    <row r="115" spans="4:4" x14ac:dyDescent="0.25">
      <c r="D115" s="2"/>
    </row>
    <row r="116" spans="4:4" x14ac:dyDescent="0.25">
      <c r="D116" s="2"/>
    </row>
    <row r="117" spans="4:4" x14ac:dyDescent="0.25">
      <c r="D117" s="2"/>
    </row>
    <row r="118" spans="4:4" x14ac:dyDescent="0.25">
      <c r="D118" s="2"/>
    </row>
    <row r="119" spans="4:4" x14ac:dyDescent="0.25">
      <c r="D119" s="2"/>
    </row>
    <row r="120" spans="4:4" x14ac:dyDescent="0.25">
      <c r="D120" s="2"/>
    </row>
    <row r="121" spans="4:4" x14ac:dyDescent="0.25">
      <c r="D121" s="2"/>
    </row>
    <row r="122" spans="4:4" x14ac:dyDescent="0.25">
      <c r="D122" s="2"/>
    </row>
    <row r="123" spans="4:4" x14ac:dyDescent="0.25">
      <c r="D123" s="2"/>
    </row>
    <row r="124" spans="4:4" x14ac:dyDescent="0.25">
      <c r="D124" s="2"/>
    </row>
    <row r="125" spans="4:4" x14ac:dyDescent="0.25">
      <c r="D125" s="2"/>
    </row>
    <row r="126" spans="4:4" x14ac:dyDescent="0.25">
      <c r="D126" s="2"/>
    </row>
    <row r="127" spans="4:4" x14ac:dyDescent="0.25">
      <c r="D127" s="2"/>
    </row>
    <row r="128" spans="4:4"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row r="138" spans="4:4" x14ac:dyDescent="0.25">
      <c r="D138" s="2"/>
    </row>
    <row r="139" spans="4:4" x14ac:dyDescent="0.25">
      <c r="D139" s="2"/>
    </row>
    <row r="140" spans="4:4" x14ac:dyDescent="0.25">
      <c r="D140" s="2"/>
    </row>
    <row r="141" spans="4:4" x14ac:dyDescent="0.25">
      <c r="D141" s="2"/>
    </row>
    <row r="142" spans="4:4" x14ac:dyDescent="0.25">
      <c r="D142" s="2"/>
    </row>
    <row r="143" spans="4:4" x14ac:dyDescent="0.25">
      <c r="D143" s="2"/>
    </row>
    <row r="144" spans="4:4" x14ac:dyDescent="0.25">
      <c r="D144" s="2"/>
    </row>
    <row r="145" spans="4:4" x14ac:dyDescent="0.25">
      <c r="D145" s="2"/>
    </row>
    <row r="146" spans="4:4" x14ac:dyDescent="0.25">
      <c r="D146" s="2"/>
    </row>
    <row r="147" spans="4:4" x14ac:dyDescent="0.25">
      <c r="D147" s="2"/>
    </row>
    <row r="148" spans="4:4" x14ac:dyDescent="0.25">
      <c r="D148" s="2"/>
    </row>
    <row r="149" spans="4:4" x14ac:dyDescent="0.25">
      <c r="D149" s="2"/>
    </row>
    <row r="150" spans="4:4" x14ac:dyDescent="0.25">
      <c r="D150" s="2"/>
    </row>
    <row r="151" spans="4:4" x14ac:dyDescent="0.25">
      <c r="D151" s="2"/>
    </row>
    <row r="152" spans="4:4" x14ac:dyDescent="0.25">
      <c r="D152" s="2"/>
    </row>
    <row r="153" spans="4:4" x14ac:dyDescent="0.25">
      <c r="D153" s="2"/>
    </row>
    <row r="154" spans="4:4" x14ac:dyDescent="0.25">
      <c r="D154" s="2"/>
    </row>
    <row r="155" spans="4:4" x14ac:dyDescent="0.25">
      <c r="D155" s="2"/>
    </row>
    <row r="156" spans="4:4" x14ac:dyDescent="0.25">
      <c r="D156" s="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row r="163" spans="4:4" x14ac:dyDescent="0.25">
      <c r="D163" s="2"/>
    </row>
    <row r="164" spans="4:4" x14ac:dyDescent="0.25">
      <c r="D164" s="2"/>
    </row>
    <row r="165" spans="4:4" x14ac:dyDescent="0.25">
      <c r="D165" s="2"/>
    </row>
    <row r="166" spans="4:4" x14ac:dyDescent="0.25">
      <c r="D166" s="2"/>
    </row>
    <row r="167" spans="4:4" x14ac:dyDescent="0.25">
      <c r="D167" s="2"/>
    </row>
    <row r="168" spans="4:4" x14ac:dyDescent="0.25">
      <c r="D168" s="2"/>
    </row>
    <row r="169" spans="4:4" x14ac:dyDescent="0.25">
      <c r="D169" s="2"/>
    </row>
    <row r="170" spans="4:4" x14ac:dyDescent="0.25">
      <c r="D170" s="2"/>
    </row>
    <row r="171" spans="4:4" x14ac:dyDescent="0.25">
      <c r="D171" s="2"/>
    </row>
    <row r="172" spans="4:4" x14ac:dyDescent="0.25">
      <c r="D172" s="2"/>
    </row>
    <row r="173" spans="4:4" x14ac:dyDescent="0.25">
      <c r="D173" s="2"/>
    </row>
    <row r="174" spans="4:4" x14ac:dyDescent="0.25">
      <c r="D174" s="2"/>
    </row>
    <row r="175" spans="4:4" x14ac:dyDescent="0.25">
      <c r="D175" s="2"/>
    </row>
    <row r="176" spans="4:4" x14ac:dyDescent="0.25">
      <c r="D176" s="2"/>
    </row>
    <row r="177" spans="4:4" x14ac:dyDescent="0.25">
      <c r="D177" s="2"/>
    </row>
    <row r="178" spans="4:4" x14ac:dyDescent="0.25">
      <c r="D178" s="2"/>
    </row>
    <row r="179" spans="4:4" x14ac:dyDescent="0.25">
      <c r="D179" s="2"/>
    </row>
    <row r="180" spans="4:4" x14ac:dyDescent="0.25">
      <c r="D180" s="2"/>
    </row>
    <row r="181" spans="4:4" x14ac:dyDescent="0.25">
      <c r="D181" s="2"/>
    </row>
    <row r="182" spans="4:4" x14ac:dyDescent="0.25">
      <c r="D182" s="2"/>
    </row>
    <row r="183" spans="4:4" x14ac:dyDescent="0.25">
      <c r="D183" s="2"/>
    </row>
    <row r="184" spans="4:4" x14ac:dyDescent="0.25">
      <c r="D184" s="2"/>
    </row>
    <row r="185" spans="4:4" x14ac:dyDescent="0.25">
      <c r="D185" s="2"/>
    </row>
    <row r="186" spans="4:4" x14ac:dyDescent="0.25">
      <c r="D186" s="2"/>
    </row>
    <row r="187" spans="4:4" x14ac:dyDescent="0.25">
      <c r="D187" s="2"/>
    </row>
    <row r="188" spans="4:4" x14ac:dyDescent="0.25">
      <c r="D188" s="2"/>
    </row>
    <row r="189" spans="4:4" x14ac:dyDescent="0.25">
      <c r="D189" s="2"/>
    </row>
    <row r="190" spans="4:4" x14ac:dyDescent="0.25">
      <c r="D190" s="2"/>
    </row>
    <row r="191" spans="4:4" x14ac:dyDescent="0.25">
      <c r="D191" s="2"/>
    </row>
    <row r="192" spans="4:4" x14ac:dyDescent="0.25">
      <c r="D192" s="2"/>
    </row>
    <row r="193" spans="4:4" x14ac:dyDescent="0.25">
      <c r="D193" s="2"/>
    </row>
    <row r="194" spans="4:4" x14ac:dyDescent="0.25">
      <c r="D194" s="2"/>
    </row>
    <row r="195" spans="4:4" x14ac:dyDescent="0.25">
      <c r="D195" s="2"/>
    </row>
    <row r="196" spans="4:4" x14ac:dyDescent="0.25">
      <c r="D196" s="2"/>
    </row>
    <row r="197" spans="4:4" x14ac:dyDescent="0.25">
      <c r="D197" s="2"/>
    </row>
    <row r="198" spans="4:4" x14ac:dyDescent="0.25">
      <c r="D198" s="2"/>
    </row>
    <row r="199" spans="4:4" x14ac:dyDescent="0.25">
      <c r="D199" s="2"/>
    </row>
    <row r="200" spans="4:4" x14ac:dyDescent="0.25">
      <c r="D200" s="2"/>
    </row>
    <row r="201" spans="4:4" x14ac:dyDescent="0.25">
      <c r="D201" s="2"/>
    </row>
    <row r="202" spans="4:4" x14ac:dyDescent="0.25">
      <c r="D202" s="2"/>
    </row>
    <row r="203" spans="4:4" x14ac:dyDescent="0.25">
      <c r="D203" s="2"/>
    </row>
    <row r="204" spans="4:4" x14ac:dyDescent="0.25">
      <c r="D204" s="2"/>
    </row>
    <row r="205" spans="4:4" x14ac:dyDescent="0.25">
      <c r="D205" s="2"/>
    </row>
    <row r="206" spans="4:4" x14ac:dyDescent="0.25">
      <c r="D206" s="2"/>
    </row>
    <row r="207" spans="4:4" x14ac:dyDescent="0.25">
      <c r="D207" s="2"/>
    </row>
    <row r="208" spans="4:4" x14ac:dyDescent="0.25">
      <c r="D208" s="2"/>
    </row>
    <row r="209" spans="4:4" x14ac:dyDescent="0.25">
      <c r="D209" s="2"/>
    </row>
    <row r="210" spans="4:4" x14ac:dyDescent="0.25">
      <c r="D210" s="2"/>
    </row>
    <row r="211" spans="4:4" x14ac:dyDescent="0.25">
      <c r="D211" s="2"/>
    </row>
    <row r="212" spans="4:4" x14ac:dyDescent="0.25">
      <c r="D212" s="2"/>
    </row>
    <row r="213" spans="4:4" x14ac:dyDescent="0.25">
      <c r="D213" s="2"/>
    </row>
    <row r="214" spans="4:4" x14ac:dyDescent="0.25">
      <c r="D214" s="2"/>
    </row>
    <row r="215" spans="4:4" x14ac:dyDescent="0.25">
      <c r="D215" s="2"/>
    </row>
    <row r="216" spans="4:4" x14ac:dyDescent="0.25">
      <c r="D216" s="2"/>
    </row>
    <row r="217" spans="4:4" x14ac:dyDescent="0.25">
      <c r="D217" s="2"/>
    </row>
    <row r="218" spans="4:4" x14ac:dyDescent="0.25">
      <c r="D218" s="2"/>
    </row>
    <row r="219" spans="4:4" x14ac:dyDescent="0.25">
      <c r="D219" s="2"/>
    </row>
    <row r="220" spans="4:4" x14ac:dyDescent="0.25">
      <c r="D220" s="2"/>
    </row>
    <row r="221" spans="4:4" x14ac:dyDescent="0.25">
      <c r="D221" s="2"/>
    </row>
    <row r="222" spans="4:4" x14ac:dyDescent="0.25">
      <c r="D222" s="2"/>
    </row>
    <row r="223" spans="4:4" x14ac:dyDescent="0.25">
      <c r="D223" s="2"/>
    </row>
    <row r="224" spans="4:4" x14ac:dyDescent="0.25">
      <c r="D224" s="2"/>
    </row>
    <row r="225" spans="4:4" x14ac:dyDescent="0.25">
      <c r="D225" s="2"/>
    </row>
    <row r="226" spans="4:4" x14ac:dyDescent="0.25">
      <c r="D226" s="2"/>
    </row>
    <row r="227" spans="4:4" x14ac:dyDescent="0.25">
      <c r="D227" s="2"/>
    </row>
    <row r="228" spans="4:4" x14ac:dyDescent="0.25">
      <c r="D228" s="2"/>
    </row>
    <row r="229" spans="4:4" x14ac:dyDescent="0.25">
      <c r="D229" s="2"/>
    </row>
    <row r="230" spans="4:4" x14ac:dyDescent="0.25">
      <c r="D230" s="2"/>
    </row>
    <row r="231" spans="4:4" x14ac:dyDescent="0.25">
      <c r="D231" s="2"/>
    </row>
    <row r="232" spans="4:4" x14ac:dyDescent="0.25">
      <c r="D232" s="2"/>
    </row>
    <row r="233" spans="4:4" x14ac:dyDescent="0.25">
      <c r="D233" s="2"/>
    </row>
    <row r="234" spans="4:4" x14ac:dyDescent="0.25">
      <c r="D234" s="2"/>
    </row>
    <row r="235" spans="4:4" x14ac:dyDescent="0.25">
      <c r="D235" s="2"/>
    </row>
    <row r="236" spans="4:4" x14ac:dyDescent="0.25">
      <c r="D236" s="2"/>
    </row>
    <row r="237" spans="4:4" x14ac:dyDescent="0.25">
      <c r="D237" s="2"/>
    </row>
    <row r="238" spans="4:4" x14ac:dyDescent="0.25">
      <c r="D238" s="2"/>
    </row>
    <row r="239" spans="4:4" x14ac:dyDescent="0.25">
      <c r="D239" s="2"/>
    </row>
    <row r="240" spans="4:4" x14ac:dyDescent="0.25">
      <c r="D240" s="2"/>
    </row>
    <row r="241" spans="4:4" x14ac:dyDescent="0.25">
      <c r="D241" s="2"/>
    </row>
    <row r="242" spans="4:4" x14ac:dyDescent="0.25">
      <c r="D242" s="2"/>
    </row>
    <row r="243" spans="4:4" x14ac:dyDescent="0.25">
      <c r="D243" s="2"/>
    </row>
    <row r="244" spans="4:4" x14ac:dyDescent="0.25">
      <c r="D244" s="2"/>
    </row>
    <row r="245" spans="4:4" x14ac:dyDescent="0.25">
      <c r="D245" s="2"/>
    </row>
    <row r="246" spans="4:4" x14ac:dyDescent="0.25">
      <c r="D246" s="2"/>
    </row>
    <row r="247" spans="4:4" x14ac:dyDescent="0.25">
      <c r="D247" s="2"/>
    </row>
    <row r="248" spans="4:4" x14ac:dyDescent="0.25">
      <c r="D248" s="2"/>
    </row>
    <row r="249" spans="4:4" x14ac:dyDescent="0.25">
      <c r="D249" s="2"/>
    </row>
    <row r="250" spans="4:4" x14ac:dyDescent="0.25">
      <c r="D250" s="2"/>
    </row>
    <row r="251" spans="4:4" x14ac:dyDescent="0.25">
      <c r="D251" s="2"/>
    </row>
    <row r="252" spans="4:4" x14ac:dyDescent="0.25">
      <c r="D252" s="2"/>
    </row>
    <row r="253" spans="4:4" x14ac:dyDescent="0.25">
      <c r="D253" s="2"/>
    </row>
    <row r="254" spans="4:4" x14ac:dyDescent="0.25">
      <c r="D254" s="2"/>
    </row>
    <row r="255" spans="4:4" x14ac:dyDescent="0.25">
      <c r="D255" s="2"/>
    </row>
    <row r="256" spans="4:4" x14ac:dyDescent="0.25">
      <c r="D256" s="2"/>
    </row>
    <row r="257" spans="4:4" x14ac:dyDescent="0.25">
      <c r="D257" s="2"/>
    </row>
    <row r="258" spans="4:4" x14ac:dyDescent="0.25">
      <c r="D258" s="2"/>
    </row>
    <row r="259" spans="4:4" x14ac:dyDescent="0.25">
      <c r="D259" s="2"/>
    </row>
    <row r="260" spans="4:4" x14ac:dyDescent="0.25">
      <c r="D260" s="2"/>
    </row>
    <row r="261" spans="4:4" x14ac:dyDescent="0.25">
      <c r="D261" s="2"/>
    </row>
    <row r="262" spans="4:4" x14ac:dyDescent="0.25">
      <c r="D262" s="2"/>
    </row>
    <row r="263" spans="4:4" x14ac:dyDescent="0.25">
      <c r="D263" s="2"/>
    </row>
    <row r="264" spans="4:4" x14ac:dyDescent="0.25">
      <c r="D264" s="2"/>
    </row>
    <row r="265" spans="4:4" x14ac:dyDescent="0.25">
      <c r="D265" s="2"/>
    </row>
    <row r="266" spans="4:4" x14ac:dyDescent="0.25">
      <c r="D266" s="2"/>
    </row>
    <row r="267" spans="4:4" x14ac:dyDescent="0.25">
      <c r="D267" s="2"/>
    </row>
    <row r="268" spans="4:4" x14ac:dyDescent="0.25">
      <c r="D268" s="2"/>
    </row>
    <row r="269" spans="4:4" x14ac:dyDescent="0.25">
      <c r="D269" s="2"/>
    </row>
    <row r="270" spans="4:4" x14ac:dyDescent="0.25">
      <c r="D270" s="2"/>
    </row>
    <row r="271" spans="4:4" x14ac:dyDescent="0.25">
      <c r="D271" s="2"/>
    </row>
    <row r="272" spans="4:4" x14ac:dyDescent="0.25">
      <c r="D272" s="2"/>
    </row>
    <row r="273" spans="4:4" x14ac:dyDescent="0.25">
      <c r="D273" s="2"/>
    </row>
    <row r="274" spans="4:4" x14ac:dyDescent="0.25">
      <c r="D274" s="2"/>
    </row>
    <row r="275" spans="4:4" x14ac:dyDescent="0.25">
      <c r="D275" s="2"/>
    </row>
    <row r="276" spans="4:4" x14ac:dyDescent="0.25">
      <c r="D276" s="2"/>
    </row>
    <row r="277" spans="4:4" x14ac:dyDescent="0.25">
      <c r="D277" s="2"/>
    </row>
    <row r="278" spans="4:4" x14ac:dyDescent="0.25">
      <c r="D278" s="2"/>
    </row>
    <row r="279" spans="4:4" x14ac:dyDescent="0.25">
      <c r="D279" s="2"/>
    </row>
    <row r="280" spans="4:4" x14ac:dyDescent="0.25">
      <c r="D280" s="2"/>
    </row>
    <row r="281" spans="4:4" x14ac:dyDescent="0.25">
      <c r="D281" s="2"/>
    </row>
    <row r="282" spans="4:4" x14ac:dyDescent="0.25">
      <c r="D282" s="2"/>
    </row>
    <row r="283" spans="4:4" x14ac:dyDescent="0.25">
      <c r="D283" s="2"/>
    </row>
    <row r="284" spans="4:4" x14ac:dyDescent="0.25">
      <c r="D284" s="2"/>
    </row>
    <row r="285" spans="4:4" x14ac:dyDescent="0.25">
      <c r="D285" s="2"/>
    </row>
    <row r="286" spans="4:4" x14ac:dyDescent="0.25">
      <c r="D286" s="2"/>
    </row>
    <row r="287" spans="4:4" x14ac:dyDescent="0.25">
      <c r="D287" s="2"/>
    </row>
    <row r="288" spans="4:4" x14ac:dyDescent="0.25">
      <c r="D288" s="2"/>
    </row>
    <row r="289" spans="4:4" x14ac:dyDescent="0.25">
      <c r="D289" s="2"/>
    </row>
    <row r="290" spans="4:4" x14ac:dyDescent="0.25">
      <c r="D290" s="2"/>
    </row>
    <row r="291" spans="4:4" x14ac:dyDescent="0.25">
      <c r="D291" s="2"/>
    </row>
    <row r="292" spans="4:4" x14ac:dyDescent="0.25">
      <c r="D292" s="2"/>
    </row>
    <row r="293" spans="4:4" x14ac:dyDescent="0.25">
      <c r="D293" s="2"/>
    </row>
    <row r="294" spans="4:4" x14ac:dyDescent="0.25">
      <c r="D294" s="2"/>
    </row>
    <row r="295" spans="4:4" x14ac:dyDescent="0.25">
      <c r="D295" s="2"/>
    </row>
    <row r="296" spans="4:4" x14ac:dyDescent="0.25">
      <c r="D296" s="2"/>
    </row>
    <row r="297" spans="4:4" x14ac:dyDescent="0.25">
      <c r="D297" s="2"/>
    </row>
    <row r="298" spans="4:4" x14ac:dyDescent="0.25">
      <c r="D298" s="2"/>
    </row>
    <row r="299" spans="4:4" x14ac:dyDescent="0.25">
      <c r="D299" s="2"/>
    </row>
  </sheetData>
  <mergeCells count="7">
    <mergeCell ref="C51:D51"/>
    <mergeCell ref="C5:R7"/>
    <mergeCell ref="C12:R14"/>
    <mergeCell ref="C11:R11"/>
    <mergeCell ref="C3:R4"/>
    <mergeCell ref="C8:R8"/>
    <mergeCell ref="C15:R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Info</vt:lpstr>
      <vt:lpstr>Question 1</vt:lpstr>
      <vt:lpstr>Question 2</vt:lpstr>
    </vt:vector>
  </TitlesOfParts>
  <Company>Lansing Community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Crisp</dc:creator>
  <cp:lastModifiedBy>Daniel Crisp</cp:lastModifiedBy>
  <dcterms:created xsi:type="dcterms:W3CDTF">2016-08-30T18:18:00Z</dcterms:created>
  <dcterms:modified xsi:type="dcterms:W3CDTF">2016-09-03T03:09:07Z</dcterms:modified>
</cp:coreProperties>
</file>