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PSC131\"/>
    </mc:Choice>
  </mc:AlternateContent>
  <bookViews>
    <workbookView xWindow="0" yWindow="0" windowWidth="17895" windowHeight="7965"/>
  </bookViews>
  <sheets>
    <sheet name="EXCEL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37" i="1"/>
  <c r="C39" i="1"/>
  <c r="C40" i="1" s="1"/>
  <c r="C10" i="1"/>
  <c r="C36" i="1"/>
  <c r="C35" i="1"/>
  <c r="N29" i="1"/>
  <c r="N33" i="1"/>
  <c r="N32" i="1"/>
  <c r="N31" i="1"/>
  <c r="N30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J32" i="1"/>
  <c r="K32" i="1"/>
  <c r="D33" i="1"/>
  <c r="E33" i="1"/>
  <c r="F33" i="1"/>
  <c r="G33" i="1"/>
  <c r="H33" i="1"/>
  <c r="I33" i="1"/>
  <c r="J33" i="1"/>
  <c r="K33" i="1"/>
  <c r="C33" i="1"/>
  <c r="C32" i="1"/>
  <c r="C31" i="1"/>
  <c r="N5" i="1"/>
  <c r="N6" i="1"/>
  <c r="N7" i="1"/>
  <c r="N8" i="1"/>
  <c r="C14" i="1" s="1"/>
  <c r="C15" i="1" s="1"/>
  <c r="N4" i="1"/>
  <c r="D8" i="1"/>
  <c r="E8" i="1"/>
  <c r="F8" i="1"/>
  <c r="G8" i="1"/>
  <c r="H8" i="1"/>
  <c r="I8" i="1"/>
  <c r="J8" i="1"/>
  <c r="K8" i="1"/>
  <c r="L8" i="1"/>
  <c r="C8" i="1"/>
  <c r="D7" i="1"/>
  <c r="E7" i="1"/>
  <c r="F7" i="1"/>
  <c r="G7" i="1"/>
  <c r="H7" i="1"/>
  <c r="I7" i="1"/>
  <c r="J7" i="1"/>
  <c r="K7" i="1"/>
  <c r="L7" i="1"/>
  <c r="C7" i="1"/>
  <c r="D6" i="1"/>
  <c r="E6" i="1"/>
  <c r="F6" i="1"/>
  <c r="G6" i="1"/>
  <c r="H6" i="1"/>
  <c r="I6" i="1"/>
  <c r="J6" i="1"/>
  <c r="K6" i="1"/>
  <c r="L6" i="1"/>
  <c r="C6" i="1"/>
  <c r="C11" i="1" l="1"/>
  <c r="C12" i="1" s="1"/>
</calcChain>
</file>

<file path=xl/sharedStrings.xml><?xml version="1.0" encoding="utf-8"?>
<sst xmlns="http://schemas.openxmlformats.org/spreadsheetml/2006/main" count="26" uniqueCount="20">
  <si>
    <t>x</t>
  </si>
  <si>
    <t>y</t>
  </si>
  <si>
    <t>Time (min)</t>
  </si>
  <si>
    <t>Tensile Strength</t>
  </si>
  <si>
    <t>PART 2 EXCEL</t>
  </si>
  <si>
    <t>QUESTION 3</t>
  </si>
  <si>
    <t>QUESTION 4</t>
  </si>
  <si>
    <t>x^2</t>
  </si>
  <si>
    <t>y^2</t>
  </si>
  <si>
    <t>x*y</t>
  </si>
  <si>
    <t>SUM</t>
  </si>
  <si>
    <t>t^2</t>
  </si>
  <si>
    <t>str^2</t>
  </si>
  <si>
    <t>t*str</t>
  </si>
  <si>
    <t>a1</t>
  </si>
  <si>
    <t>a0</t>
  </si>
  <si>
    <t>R</t>
  </si>
  <si>
    <t>R^2</t>
  </si>
  <si>
    <t>y-int</t>
  </si>
  <si>
    <t>Strength @ 32min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</si>
</sst>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">
    <xf numFmtId="0" fontId="0" fillId="0" borderId="0" xfId="0"/>
    <xf numFmtId="0" fontId="3" fillId="0" borderId="0" xfId="0" applyFont="1"/>
    <xf numFmtId="0" fontId="3" fillId="3" borderId="2" xfId="2" applyFont="1"/>
    <xf numFmtId="0" fontId="0" fillId="3" borderId="2" xfId="2" applyFont="1"/>
    <xf numFmtId="0" fontId="3" fillId="3" borderId="0" xfId="2" applyFont="1" applyBorder="1"/>
    <xf numFmtId="0" fontId="2" fillId="2" borderId="1" xfId="1"/>
  </cellXfs>
  <cellStyles count="3"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453723214175695E-2"/>
                  <c:y val="0.42120189104802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EXCEL!$C$4:$L$4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EXCEL!$C$5:$L$5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B-42FA-8743-13000550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04288"/>
        <c:axId val="466207896"/>
      </c:scatterChart>
      <c:valAx>
        <c:axId val="4662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07896"/>
        <c:crosses val="autoZero"/>
        <c:crossBetween val="midCat"/>
      </c:valAx>
      <c:valAx>
        <c:axId val="46620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0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90113735783027E-2"/>
                  <c:y val="0.48434263898830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EXCEL!$C$29:$K$29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40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75</c:v>
                </c:pt>
              </c:numCache>
            </c:numRef>
          </c:xVal>
          <c:yVal>
            <c:numRef>
              <c:f>EXCEL!$C$30:$K$30</c:f>
              <c:numCache>
                <c:formatCode>General</c:formatCode>
                <c:ptCount val="9"/>
                <c:pt idx="0">
                  <c:v>5</c:v>
                </c:pt>
                <c:pt idx="1">
                  <c:v>20</c:v>
                </c:pt>
                <c:pt idx="2">
                  <c:v>18</c:v>
                </c:pt>
                <c:pt idx="3">
                  <c:v>40</c:v>
                </c:pt>
                <c:pt idx="4">
                  <c:v>33</c:v>
                </c:pt>
                <c:pt idx="5">
                  <c:v>54</c:v>
                </c:pt>
                <c:pt idx="6">
                  <c:v>70</c:v>
                </c:pt>
                <c:pt idx="7">
                  <c:v>60</c:v>
                </c:pt>
                <c:pt idx="8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4-42AF-83C7-33712A8C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10192"/>
        <c:axId val="466205928"/>
      </c:scatterChart>
      <c:valAx>
        <c:axId val="46621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05928"/>
        <c:crosses val="autoZero"/>
        <c:crossBetween val="midCat"/>
      </c:valAx>
      <c:valAx>
        <c:axId val="46620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1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7</xdr:row>
      <xdr:rowOff>171450</xdr:rowOff>
    </xdr:from>
    <xdr:to>
      <xdr:col>19</xdr:col>
      <xdr:colOff>76784</xdr:colOff>
      <xdr:row>10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1504950"/>
          <a:ext cx="2515184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</xdr:row>
      <xdr:rowOff>180975</xdr:rowOff>
    </xdr:from>
    <xdr:to>
      <xdr:col>22</xdr:col>
      <xdr:colOff>285750</xdr:colOff>
      <xdr:row>7</xdr:row>
      <xdr:rowOff>173928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561975"/>
          <a:ext cx="4543425" cy="945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600075</xdr:colOff>
      <xdr:row>8</xdr:row>
      <xdr:rowOff>190499</xdr:rowOff>
    </xdr:from>
    <xdr:to>
      <xdr:col>11</xdr:col>
      <xdr:colOff>276225</xdr:colOff>
      <xdr:row>25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304800</xdr:colOff>
      <xdr:row>50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abSelected="1" workbookViewId="0">
      <selection activeCell="B21" sqref="B21"/>
    </sheetView>
  </sheetViews>
  <sheetFormatPr defaultRowHeight="15" x14ac:dyDescent="0.25"/>
  <cols>
    <col min="2" max="2" width="16.85546875" bestFit="1" customWidth="1"/>
  </cols>
  <sheetData>
    <row r="2" spans="1:14" x14ac:dyDescent="0.25">
      <c r="A2" s="1" t="s">
        <v>4</v>
      </c>
    </row>
    <row r="3" spans="1:14" x14ac:dyDescent="0.25">
      <c r="A3" s="1" t="s">
        <v>5</v>
      </c>
      <c r="N3" t="s">
        <v>10</v>
      </c>
    </row>
    <row r="4" spans="1:14" x14ac:dyDescent="0.25">
      <c r="B4" s="2" t="s">
        <v>0</v>
      </c>
      <c r="C4" s="3">
        <v>0</v>
      </c>
      <c r="D4" s="3">
        <v>2</v>
      </c>
      <c r="E4" s="3">
        <v>4</v>
      </c>
      <c r="F4" s="3">
        <v>6</v>
      </c>
      <c r="G4" s="3">
        <v>9</v>
      </c>
      <c r="H4" s="3">
        <v>11</v>
      </c>
      <c r="I4" s="3">
        <v>12</v>
      </c>
      <c r="J4" s="3">
        <v>15</v>
      </c>
      <c r="K4" s="3">
        <v>17</v>
      </c>
      <c r="L4" s="3">
        <v>19</v>
      </c>
      <c r="N4" s="5">
        <f>SUM(C4:L4)</f>
        <v>95</v>
      </c>
    </row>
    <row r="5" spans="1:14" x14ac:dyDescent="0.25">
      <c r="B5" s="2" t="s">
        <v>1</v>
      </c>
      <c r="C5" s="3">
        <v>4</v>
      </c>
      <c r="D5" s="3">
        <v>5</v>
      </c>
      <c r="E5" s="3">
        <v>6</v>
      </c>
      <c r="F5" s="3">
        <v>5</v>
      </c>
      <c r="G5" s="3">
        <v>8</v>
      </c>
      <c r="H5" s="3">
        <v>7</v>
      </c>
      <c r="I5" s="3">
        <v>6</v>
      </c>
      <c r="J5" s="3">
        <v>9</v>
      </c>
      <c r="K5" s="3">
        <v>11</v>
      </c>
      <c r="L5" s="3">
        <v>12</v>
      </c>
      <c r="N5" s="5">
        <f t="shared" ref="N5:N8" si="0">SUM(C5:L5)</f>
        <v>73</v>
      </c>
    </row>
    <row r="6" spans="1:14" x14ac:dyDescent="0.25">
      <c r="B6" s="2" t="s">
        <v>7</v>
      </c>
      <c r="C6" s="3">
        <f>C4^2</f>
        <v>0</v>
      </c>
      <c r="D6" s="3">
        <f t="shared" ref="D6:L6" si="1">D4^2</f>
        <v>4</v>
      </c>
      <c r="E6" s="3">
        <f t="shared" si="1"/>
        <v>16</v>
      </c>
      <c r="F6" s="3">
        <f t="shared" si="1"/>
        <v>36</v>
      </c>
      <c r="G6" s="3">
        <f t="shared" si="1"/>
        <v>81</v>
      </c>
      <c r="H6" s="3">
        <f t="shared" si="1"/>
        <v>121</v>
      </c>
      <c r="I6" s="3">
        <f t="shared" si="1"/>
        <v>144</v>
      </c>
      <c r="J6" s="3">
        <f t="shared" si="1"/>
        <v>225</v>
      </c>
      <c r="K6" s="3">
        <f t="shared" si="1"/>
        <v>289</v>
      </c>
      <c r="L6" s="3">
        <f t="shared" si="1"/>
        <v>361</v>
      </c>
      <c r="N6" s="5">
        <f t="shared" si="0"/>
        <v>1277</v>
      </c>
    </row>
    <row r="7" spans="1:14" x14ac:dyDescent="0.25">
      <c r="B7" s="2" t="s">
        <v>8</v>
      </c>
      <c r="C7" s="3">
        <f>C5^2</f>
        <v>16</v>
      </c>
      <c r="D7" s="3">
        <f t="shared" ref="D7:L7" si="2">D5^2</f>
        <v>25</v>
      </c>
      <c r="E7" s="3">
        <f t="shared" si="2"/>
        <v>36</v>
      </c>
      <c r="F7" s="3">
        <f t="shared" si="2"/>
        <v>25</v>
      </c>
      <c r="G7" s="3">
        <f t="shared" si="2"/>
        <v>64</v>
      </c>
      <c r="H7" s="3">
        <f t="shared" si="2"/>
        <v>49</v>
      </c>
      <c r="I7" s="3">
        <f t="shared" si="2"/>
        <v>36</v>
      </c>
      <c r="J7" s="3">
        <f t="shared" si="2"/>
        <v>81</v>
      </c>
      <c r="K7" s="3">
        <f t="shared" si="2"/>
        <v>121</v>
      </c>
      <c r="L7" s="3">
        <f t="shared" si="2"/>
        <v>144</v>
      </c>
      <c r="N7" s="5">
        <f t="shared" si="0"/>
        <v>597</v>
      </c>
    </row>
    <row r="8" spans="1:14" x14ac:dyDescent="0.25">
      <c r="B8" s="2" t="s">
        <v>9</v>
      </c>
      <c r="C8" s="3">
        <f>C4*C5</f>
        <v>0</v>
      </c>
      <c r="D8" s="3">
        <f t="shared" ref="D8:L8" si="3">D4*D5</f>
        <v>10</v>
      </c>
      <c r="E8" s="3">
        <f t="shared" si="3"/>
        <v>24</v>
      </c>
      <c r="F8" s="3">
        <f t="shared" si="3"/>
        <v>30</v>
      </c>
      <c r="G8" s="3">
        <f t="shared" si="3"/>
        <v>72</v>
      </c>
      <c r="H8" s="3">
        <f t="shared" si="3"/>
        <v>77</v>
      </c>
      <c r="I8" s="3">
        <f t="shared" si="3"/>
        <v>72</v>
      </c>
      <c r="J8" s="3">
        <f t="shared" si="3"/>
        <v>135</v>
      </c>
      <c r="K8" s="3">
        <f t="shared" si="3"/>
        <v>187</v>
      </c>
      <c r="L8" s="3">
        <f t="shared" si="3"/>
        <v>228</v>
      </c>
      <c r="N8" s="5">
        <f t="shared" si="0"/>
        <v>835</v>
      </c>
    </row>
    <row r="10" spans="1:14" x14ac:dyDescent="0.25">
      <c r="B10" s="4" t="s">
        <v>14</v>
      </c>
      <c r="C10" s="5">
        <f>((10*N8) - (N4*N5))/(10*(N6)-(N4^2))</f>
        <v>0.37783711615487314</v>
      </c>
    </row>
    <row r="11" spans="1:14" x14ac:dyDescent="0.25">
      <c r="B11" s="4" t="s">
        <v>15</v>
      </c>
      <c r="C11" s="5">
        <f>(N5/10) - C10*(N4/10)</f>
        <v>3.710547396528705</v>
      </c>
    </row>
    <row r="12" spans="1:14" x14ac:dyDescent="0.25">
      <c r="B12" s="4" t="s">
        <v>18</v>
      </c>
      <c r="C12" s="5">
        <f>C11</f>
        <v>3.710547396528705</v>
      </c>
    </row>
    <row r="14" spans="1:14" x14ac:dyDescent="0.25">
      <c r="B14" s="4" t="s">
        <v>16</v>
      </c>
      <c r="C14" s="5">
        <f>((10*N8) - (N4*N5))/(SQRT(10*(N6)-(N4^2))*SQRT(10*(N7)-(N5^2)))</f>
        <v>0.91327488361434128</v>
      </c>
    </row>
    <row r="15" spans="1:14" x14ac:dyDescent="0.25">
      <c r="B15" s="4" t="s">
        <v>17</v>
      </c>
      <c r="C15" s="5">
        <f>C14^2</f>
        <v>0.83407101304078857</v>
      </c>
    </row>
    <row r="28" spans="1:14" x14ac:dyDescent="0.25">
      <c r="A28" s="1" t="s">
        <v>6</v>
      </c>
      <c r="N28" t="s">
        <v>10</v>
      </c>
    </row>
    <row r="29" spans="1:14" x14ac:dyDescent="0.25">
      <c r="B29" s="2" t="s">
        <v>2</v>
      </c>
      <c r="C29" s="3">
        <v>10</v>
      </c>
      <c r="D29" s="3">
        <v>15</v>
      </c>
      <c r="E29" s="3">
        <v>20</v>
      </c>
      <c r="F29" s="3">
        <v>25</v>
      </c>
      <c r="G29" s="3">
        <v>40</v>
      </c>
      <c r="H29" s="3">
        <v>50</v>
      </c>
      <c r="I29" s="3">
        <v>55</v>
      </c>
      <c r="J29" s="3">
        <v>60</v>
      </c>
      <c r="K29" s="3">
        <v>75</v>
      </c>
      <c r="N29" s="5">
        <f>SUM(C29:L29)</f>
        <v>350</v>
      </c>
    </row>
    <row r="30" spans="1:14" x14ac:dyDescent="0.25">
      <c r="B30" s="2" t="s">
        <v>3</v>
      </c>
      <c r="C30" s="3">
        <v>5</v>
      </c>
      <c r="D30" s="3">
        <v>20</v>
      </c>
      <c r="E30" s="3">
        <v>18</v>
      </c>
      <c r="F30" s="3">
        <v>40</v>
      </c>
      <c r="G30" s="3">
        <v>33</v>
      </c>
      <c r="H30" s="3">
        <v>54</v>
      </c>
      <c r="I30" s="3">
        <v>70</v>
      </c>
      <c r="J30" s="3">
        <v>60</v>
      </c>
      <c r="K30" s="3">
        <v>78</v>
      </c>
      <c r="N30" s="5">
        <f t="shared" ref="N30:N33" si="4">SUM(C30:L30)</f>
        <v>378</v>
      </c>
    </row>
    <row r="31" spans="1:14" x14ac:dyDescent="0.25">
      <c r="B31" s="2" t="s">
        <v>11</v>
      </c>
      <c r="C31" s="3">
        <f>C29^2</f>
        <v>100</v>
      </c>
      <c r="D31" s="3">
        <f t="shared" ref="D31:K31" si="5">D29^2</f>
        <v>225</v>
      </c>
      <c r="E31" s="3">
        <f t="shared" si="5"/>
        <v>400</v>
      </c>
      <c r="F31" s="3">
        <f t="shared" si="5"/>
        <v>625</v>
      </c>
      <c r="G31" s="3">
        <f t="shared" si="5"/>
        <v>1600</v>
      </c>
      <c r="H31" s="3">
        <f t="shared" si="5"/>
        <v>2500</v>
      </c>
      <c r="I31" s="3">
        <f t="shared" si="5"/>
        <v>3025</v>
      </c>
      <c r="J31" s="3">
        <f t="shared" si="5"/>
        <v>3600</v>
      </c>
      <c r="K31" s="3">
        <f t="shared" si="5"/>
        <v>5625</v>
      </c>
      <c r="N31" s="5">
        <f t="shared" si="4"/>
        <v>17700</v>
      </c>
    </row>
    <row r="32" spans="1:14" x14ac:dyDescent="0.25">
      <c r="B32" s="2" t="s">
        <v>12</v>
      </c>
      <c r="C32" s="3">
        <f>C30^2</f>
        <v>25</v>
      </c>
      <c r="D32" s="3">
        <f t="shared" ref="D32:K32" si="6">D30^2</f>
        <v>400</v>
      </c>
      <c r="E32" s="3">
        <f t="shared" si="6"/>
        <v>324</v>
      </c>
      <c r="F32" s="3">
        <f t="shared" si="6"/>
        <v>1600</v>
      </c>
      <c r="G32" s="3">
        <f t="shared" si="6"/>
        <v>1089</v>
      </c>
      <c r="H32" s="3">
        <f t="shared" si="6"/>
        <v>2916</v>
      </c>
      <c r="I32" s="3">
        <f t="shared" si="6"/>
        <v>4900</v>
      </c>
      <c r="J32" s="3">
        <f t="shared" si="6"/>
        <v>3600</v>
      </c>
      <c r="K32" s="3">
        <f t="shared" si="6"/>
        <v>6084</v>
      </c>
      <c r="N32" s="5">
        <f t="shared" si="4"/>
        <v>20938</v>
      </c>
    </row>
    <row r="33" spans="2:14" x14ac:dyDescent="0.25">
      <c r="B33" s="2" t="s">
        <v>13</v>
      </c>
      <c r="C33" s="3">
        <f>C29*C30</f>
        <v>50</v>
      </c>
      <c r="D33" s="3">
        <f t="shared" ref="D33:K33" si="7">D29*D30</f>
        <v>300</v>
      </c>
      <c r="E33" s="3">
        <f t="shared" si="7"/>
        <v>360</v>
      </c>
      <c r="F33" s="3">
        <f t="shared" si="7"/>
        <v>1000</v>
      </c>
      <c r="G33" s="3">
        <f t="shared" si="7"/>
        <v>1320</v>
      </c>
      <c r="H33" s="3">
        <f t="shared" si="7"/>
        <v>2700</v>
      </c>
      <c r="I33" s="3">
        <f t="shared" si="7"/>
        <v>3850</v>
      </c>
      <c r="J33" s="3">
        <f t="shared" si="7"/>
        <v>3600</v>
      </c>
      <c r="K33" s="3">
        <f t="shared" si="7"/>
        <v>5850</v>
      </c>
      <c r="N33" s="5">
        <f t="shared" si="4"/>
        <v>19030</v>
      </c>
    </row>
    <row r="35" spans="2:14" x14ac:dyDescent="0.25">
      <c r="B35" s="4" t="s">
        <v>14</v>
      </c>
      <c r="C35" s="5">
        <f>((9*N33) - (N29*N30))/(9*(N31)-(N29^2))</f>
        <v>1.0589673913043478</v>
      </c>
    </row>
    <row r="36" spans="2:14" x14ac:dyDescent="0.25">
      <c r="B36" s="4" t="s">
        <v>15</v>
      </c>
      <c r="C36" s="5">
        <f>(N30/9) - C35*(N29/9)</f>
        <v>0.81793478260870245</v>
      </c>
    </row>
    <row r="37" spans="2:14" x14ac:dyDescent="0.25">
      <c r="B37" s="4" t="s">
        <v>18</v>
      </c>
      <c r="C37" s="5">
        <f>C36</f>
        <v>0.81793478260870245</v>
      </c>
    </row>
    <row r="39" spans="2:14" x14ac:dyDescent="0.25">
      <c r="B39" s="4" t="s">
        <v>16</v>
      </c>
      <c r="C39" s="5">
        <f>((9*N33) - (N29*N30))/(SQRT(9*(N31)-(N29^2))*SQRT(9*(N32)-(N30^2)))</f>
        <v>0.95175281790096278</v>
      </c>
    </row>
    <row r="40" spans="2:14" x14ac:dyDescent="0.25">
      <c r="B40" s="4" t="s">
        <v>17</v>
      </c>
      <c r="C40" s="5">
        <f>C39^2</f>
        <v>0.90583342638242326</v>
      </c>
    </row>
    <row r="42" spans="2:14" x14ac:dyDescent="0.25">
      <c r="B42" s="4" t="s">
        <v>19</v>
      </c>
      <c r="C42" s="5">
        <f>32*C35+C36</f>
        <v>34.704891304347832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Crisp</dc:creator>
  <cp:lastModifiedBy>Daniel Crisp</cp:lastModifiedBy>
  <dcterms:created xsi:type="dcterms:W3CDTF">2016-09-15T00:13:35Z</dcterms:created>
  <dcterms:modified xsi:type="dcterms:W3CDTF">2016-09-15T03:31:59Z</dcterms:modified>
</cp:coreProperties>
</file>