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G:\CPSC131\12_Bisection\"/>
    </mc:Choice>
  </mc:AlternateContent>
  <bookViews>
    <workbookView xWindow="120" yWindow="75" windowWidth="11280" windowHeight="11325" activeTab="1"/>
  </bookViews>
  <sheets>
    <sheet name="Question 1 (EXCEL and MATLAB)" sheetId="4" r:id="rId1"/>
    <sheet name="Question 2 (EXCEL and MATLAB)" sheetId="5" r:id="rId2"/>
    <sheet name="Sheet2" sheetId="2" r:id="rId3"/>
    <sheet name="Sheet3" sheetId="3" r:id="rId4"/>
  </sheets>
  <definedNames>
    <definedName name="solver_adj" localSheetId="0" hidden="1">'Question 1 (EXCEL and MATLAB)'!#REF!</definedName>
    <definedName name="solver_adj" localSheetId="1" hidden="1">'Question 2 (EXCEL and MATLAB)'!#REF!</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1</definedName>
    <definedName name="solver_eng" localSheetId="1" hidden="1">1</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0</definedName>
    <definedName name="solver_num" localSheetId="1" hidden="1">0</definedName>
    <definedName name="solver_nwt" localSheetId="0" hidden="1">1</definedName>
    <definedName name="solver_nwt" localSheetId="1" hidden="1">1</definedName>
    <definedName name="solver_opt" localSheetId="0" hidden="1">'Question 1 (EXCEL and MATLAB)'!$C$55</definedName>
    <definedName name="solver_opt" localSheetId="1" hidden="1">'Question 2 (EXCEL and MATLAB)'!$C$55</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3</definedName>
    <definedName name="solver_typ" localSheetId="1" hidden="1">3</definedName>
    <definedName name="solver_val" localSheetId="0" hidden="1">35</definedName>
    <definedName name="solver_val" localSheetId="1" hidden="1">35</definedName>
    <definedName name="solver_ver" localSheetId="0" hidden="1">3</definedName>
    <definedName name="solver_ver" localSheetId="1" hidden="1">3</definedName>
  </definedNames>
  <calcPr calcId="171027"/>
</workbook>
</file>

<file path=xl/calcChain.xml><?xml version="1.0" encoding="utf-8"?>
<calcChain xmlns="http://schemas.openxmlformats.org/spreadsheetml/2006/main">
  <c r="C38" i="5" l="1"/>
  <c r="C39" i="5"/>
  <c r="C40" i="5"/>
  <c r="C41" i="5"/>
  <c r="C42" i="5"/>
  <c r="C43" i="5"/>
  <c r="C44" i="5"/>
  <c r="C45" i="5"/>
  <c r="C46" i="5"/>
  <c r="C47" i="5"/>
  <c r="C48" i="5"/>
  <c r="C49" i="5"/>
  <c r="C50" i="5"/>
  <c r="C51" i="5"/>
  <c r="C52" i="5"/>
  <c r="C53" i="5"/>
  <c r="C54" i="5"/>
  <c r="C55" i="5"/>
  <c r="C56" i="5"/>
  <c r="C57" i="5"/>
  <c r="C58" i="5"/>
  <c r="C37" i="5"/>
  <c r="G9" i="5"/>
  <c r="E9" i="5"/>
  <c r="C9" i="5"/>
  <c r="F9" i="5"/>
  <c r="C38" i="4"/>
  <c r="C39" i="4"/>
  <c r="C40" i="4"/>
  <c r="C41" i="4"/>
  <c r="C42" i="4"/>
  <c r="C43" i="4"/>
  <c r="C44" i="4"/>
  <c r="C45" i="4"/>
  <c r="C46" i="4"/>
  <c r="C47" i="4"/>
  <c r="C48" i="4"/>
  <c r="C49" i="4"/>
  <c r="C50" i="4"/>
  <c r="C51" i="4"/>
  <c r="C52" i="4"/>
  <c r="C53" i="4"/>
  <c r="C54" i="4"/>
  <c r="C55" i="4"/>
  <c r="C56" i="4"/>
  <c r="C57" i="4"/>
  <c r="C58" i="4"/>
  <c r="C37" i="4"/>
  <c r="E9" i="4"/>
  <c r="C9" i="4"/>
  <c r="F9" i="4"/>
  <c r="G9" i="4" s="1"/>
  <c r="D11" i="5" l="1"/>
  <c r="E11" i="5" s="1"/>
  <c r="B11" i="5"/>
  <c r="C11" i="5" s="1"/>
  <c r="D11" i="4"/>
  <c r="E11" i="4" s="1"/>
  <c r="B11" i="4"/>
  <c r="C11" i="4" s="1"/>
  <c r="F11" i="5" l="1"/>
  <c r="G11" i="5" s="1"/>
  <c r="F11" i="4"/>
  <c r="H11" i="5" l="1"/>
  <c r="D13" i="5"/>
  <c r="E13" i="5" s="1"/>
  <c r="G11" i="4"/>
  <c r="H11" i="4"/>
  <c r="B13" i="5" l="1"/>
  <c r="C13" i="5" s="1"/>
  <c r="B13" i="4"/>
  <c r="C13" i="4" s="1"/>
  <c r="D13" i="4"/>
  <c r="E13" i="4" s="1"/>
  <c r="F13" i="5" l="1"/>
  <c r="G13" i="5" s="1"/>
  <c r="F13" i="4"/>
  <c r="G13" i="4" s="1"/>
  <c r="H13" i="5" l="1"/>
  <c r="D15" i="5"/>
  <c r="E15" i="5" s="1"/>
  <c r="H13" i="4"/>
  <c r="D15" i="4"/>
  <c r="E15" i="4" s="1"/>
  <c r="B15" i="5" l="1"/>
  <c r="C15" i="5" s="1"/>
  <c r="B15" i="4"/>
  <c r="C15" i="4" s="1"/>
  <c r="F15" i="5" l="1"/>
  <c r="G15" i="5" s="1"/>
  <c r="F15" i="4"/>
  <c r="G15" i="4" s="1"/>
  <c r="H15" i="5" l="1"/>
  <c r="D17" i="5"/>
  <c r="E17" i="5" s="1"/>
  <c r="H15" i="4"/>
  <c r="B17" i="5" l="1"/>
  <c r="C17" i="5" s="1"/>
  <c r="D17" i="4"/>
  <c r="E17" i="4" s="1"/>
  <c r="B17" i="4"/>
  <c r="C17" i="4" s="1"/>
  <c r="F17" i="5" l="1"/>
  <c r="G17" i="5" s="1"/>
  <c r="F17" i="4"/>
  <c r="D19" i="5" l="1"/>
  <c r="E19" i="5" s="1"/>
  <c r="H17" i="5"/>
  <c r="G17" i="4"/>
  <c r="H17" i="4"/>
  <c r="B19" i="4"/>
  <c r="C19" i="4" s="1"/>
  <c r="B19" i="5" l="1"/>
  <c r="C19" i="5" s="1"/>
  <c r="D19" i="4"/>
  <c r="E19" i="4" s="1"/>
  <c r="F19" i="5" l="1"/>
  <c r="G19" i="5" s="1"/>
  <c r="F19" i="4"/>
  <c r="G19" i="4" s="1"/>
  <c r="H19" i="5" l="1"/>
  <c r="D21" i="5"/>
  <c r="E21" i="5" s="1"/>
  <c r="H19" i="4"/>
  <c r="B21" i="5" l="1"/>
  <c r="C21" i="5" s="1"/>
  <c r="B21" i="4"/>
  <c r="C21" i="4" s="1"/>
  <c r="D21" i="4"/>
  <c r="E21" i="4" s="1"/>
  <c r="F21" i="5" l="1"/>
  <c r="G21" i="5" s="1"/>
  <c r="F21" i="4"/>
  <c r="G21" i="4" s="1"/>
  <c r="H21" i="5" l="1"/>
  <c r="D23" i="5"/>
  <c r="E23" i="5" s="1"/>
  <c r="D23" i="4"/>
  <c r="E23" i="4" s="1"/>
  <c r="H21" i="4"/>
  <c r="B23" i="4"/>
  <c r="C23" i="4" s="1"/>
  <c r="B23" i="5" l="1"/>
  <c r="C23" i="5" s="1"/>
  <c r="F23" i="4"/>
  <c r="F23" i="5" l="1"/>
  <c r="G23" i="5" s="1"/>
  <c r="H23" i="4"/>
  <c r="G23" i="4"/>
  <c r="D25" i="4" s="1"/>
  <c r="E25" i="4" s="1"/>
  <c r="H23" i="5" l="1"/>
  <c r="D25" i="5"/>
  <c r="E25" i="5" s="1"/>
  <c r="B25" i="4"/>
  <c r="C25" i="4" s="1"/>
  <c r="B25" i="5" l="1"/>
  <c r="C25" i="5" s="1"/>
  <c r="F25" i="4"/>
  <c r="G25" i="4" s="1"/>
  <c r="F25" i="5" l="1"/>
  <c r="G25" i="5" s="1"/>
  <c r="D27" i="4"/>
  <c r="E27" i="4" s="1"/>
  <c r="H25" i="4"/>
  <c r="H25" i="5" l="1"/>
  <c r="D27" i="5"/>
  <c r="E27" i="5" s="1"/>
  <c r="B27" i="4"/>
  <c r="C27" i="4" s="1"/>
  <c r="B27" i="5" l="1"/>
  <c r="C27" i="5" s="1"/>
  <c r="F27" i="4"/>
  <c r="G27" i="4" s="1"/>
  <c r="D29" i="4" s="1"/>
  <c r="E29" i="4" s="1"/>
  <c r="F27" i="5" l="1"/>
  <c r="G27" i="5" s="1"/>
  <c r="B29" i="4"/>
  <c r="H27" i="4"/>
  <c r="H27" i="5" l="1"/>
  <c r="D29" i="5"/>
  <c r="E29" i="5" s="1"/>
  <c r="C29" i="4"/>
  <c r="F29" i="4"/>
  <c r="B29" i="5" l="1"/>
  <c r="C29" i="5" s="1"/>
  <c r="H29" i="4"/>
  <c r="G29" i="4"/>
  <c r="D31" i="4" s="1"/>
  <c r="E31" i="4" s="1"/>
  <c r="F29" i="5" l="1"/>
  <c r="G29" i="5" s="1"/>
  <c r="B31" i="4"/>
  <c r="H29" i="5" l="1"/>
  <c r="D31" i="5"/>
  <c r="E31" i="5" s="1"/>
  <c r="C31" i="4"/>
  <c r="F31" i="4"/>
  <c r="B31" i="5" l="1"/>
  <c r="C31" i="5" s="1"/>
  <c r="G31" i="4"/>
  <c r="H31" i="4"/>
  <c r="F31" i="5" l="1"/>
  <c r="G31" i="5" s="1"/>
  <c r="H31" i="5" l="1"/>
</calcChain>
</file>

<file path=xl/sharedStrings.xml><?xml version="1.0" encoding="utf-8"?>
<sst xmlns="http://schemas.openxmlformats.org/spreadsheetml/2006/main" count="50" uniqueCount="31">
  <si>
    <t>iteration</t>
  </si>
  <si>
    <r>
      <t>x</t>
    </r>
    <r>
      <rPr>
        <b/>
        <vertAlign val="subscript"/>
        <sz val="11"/>
        <color theme="1"/>
        <rFont val="Times New Roman"/>
        <family val="1"/>
      </rPr>
      <t>l</t>
    </r>
  </si>
  <si>
    <r>
      <t>f(x</t>
    </r>
    <r>
      <rPr>
        <b/>
        <vertAlign val="subscript"/>
        <sz val="11"/>
        <color theme="1"/>
        <rFont val="Times New Roman"/>
        <family val="1"/>
      </rPr>
      <t>l</t>
    </r>
    <r>
      <rPr>
        <b/>
        <sz val="11"/>
        <color theme="1"/>
        <rFont val="Times New Roman"/>
        <family val="1"/>
      </rPr>
      <t>)</t>
    </r>
  </si>
  <si>
    <r>
      <t>x</t>
    </r>
    <r>
      <rPr>
        <b/>
        <vertAlign val="subscript"/>
        <sz val="11"/>
        <color theme="1"/>
        <rFont val="Times New Roman"/>
        <family val="1"/>
      </rPr>
      <t>u</t>
    </r>
  </si>
  <si>
    <r>
      <t>f(x</t>
    </r>
    <r>
      <rPr>
        <b/>
        <vertAlign val="subscript"/>
        <sz val="11"/>
        <color theme="1"/>
        <rFont val="Times New Roman"/>
        <family val="1"/>
      </rPr>
      <t>u</t>
    </r>
    <r>
      <rPr>
        <b/>
        <sz val="11"/>
        <color theme="1"/>
        <rFont val="Times New Roman"/>
        <family val="1"/>
      </rPr>
      <t>)</t>
    </r>
  </si>
  <si>
    <t>error</t>
  </si>
  <si>
    <t>x</t>
  </si>
  <si>
    <t>f(x)</t>
  </si>
  <si>
    <r>
      <t>x</t>
    </r>
    <r>
      <rPr>
        <b/>
        <vertAlign val="subscript"/>
        <sz val="11"/>
        <color theme="1"/>
        <rFont val="Times New Roman"/>
        <family val="1"/>
      </rPr>
      <t>m</t>
    </r>
  </si>
  <si>
    <r>
      <t>f(x</t>
    </r>
    <r>
      <rPr>
        <b/>
        <vertAlign val="subscript"/>
        <sz val="11"/>
        <color theme="1"/>
        <rFont val="Times New Roman"/>
        <family val="1"/>
      </rPr>
      <t>m</t>
    </r>
    <r>
      <rPr>
        <b/>
        <sz val="11"/>
        <color theme="1"/>
        <rFont val="Times New Roman"/>
        <family val="1"/>
      </rPr>
      <t>)</t>
    </r>
  </si>
  <si>
    <t>error = abs((new x - old x)/new x)</t>
  </si>
  <si>
    <t xml:space="preserve">                                                                                                    </t>
  </si>
  <si>
    <t>v(t) = sqrt(g*m/c)*tanh(t*sqrt(g*c/m))</t>
  </si>
  <si>
    <t>for 35 m/s after 4.5 sec</t>
  </si>
  <si>
    <t>g (m/s^2)</t>
  </si>
  <si>
    <t>m (kg)</t>
  </si>
  <si>
    <t>t (s)</t>
  </si>
  <si>
    <t>v (m/s)</t>
  </si>
  <si>
    <t>MATLAB CODE</t>
  </si>
  <si>
    <t>MATLAB OUTPUT</t>
  </si>
  <si>
    <t>EXCEL</t>
  </si>
  <si>
    <t xml:space="preserve"> </t>
  </si>
  <si>
    <t>1-((Q^2)/(g*Ac^3))*B=0</t>
  </si>
  <si>
    <t>Q (m^3/s)</t>
  </si>
  <si>
    <t>B = 3 + y</t>
  </si>
  <si>
    <t>Ac = 3*y + (y^2)/2</t>
  </si>
  <si>
    <t>solve y</t>
  </si>
  <si>
    <t>(g*Ac^3)/(3+y)=(Q^2)</t>
  </si>
  <si>
    <t>Q=sqrt((g*(3*y + (y^2)/2)^3)/(3+y))</t>
  </si>
  <si>
    <t>Q=sqrt((g*(3*y + (y^2)/2)^3)/(3+y))=sqrt((g*(3*y)^2)+(y^6)/(24+8*y))</t>
  </si>
  <si>
    <t>Q=sqrt((9*g*y^2)+(y^6)/24 +(y^5)/8)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</si>
</sst>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scheme val="minor"/>
    </font>
    <font>
      <b/>
      <sz val="11"/>
      <color theme="1"/>
      <name val="Times New Roman"/>
      <family val="1"/>
    </font>
    <font>
      <b/>
      <vertAlign val="subscript"/>
      <sz val="11"/>
      <color theme="1"/>
      <name val="Times New Roman"/>
      <family val="1"/>
    </font>
    <font>
      <sz val="11"/>
      <color theme="1"/>
      <name val="Times New Roman"/>
      <family val="1"/>
    </font>
    <font>
      <b/>
      <sz val="14"/>
      <color theme="1"/>
      <name val="Times New Roman"/>
      <family val="1"/>
    </font>
    <font>
      <b/>
      <sz val="11"/>
      <color theme="1"/>
      <name val="Calibri"/>
      <family val="2"/>
      <scheme val="minor"/>
    </font>
    <font>
      <b/>
      <sz val="20"/>
      <color theme="1"/>
      <name val="Times New Roman"/>
      <family val="1"/>
    </font>
    <font>
      <b/>
      <sz val="20"/>
      <color theme="1"/>
      <name val="Calibri"/>
      <family val="2"/>
      <scheme val="minor"/>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wrapText="1"/>
    </xf>
    <xf numFmtId="0" fontId="5" fillId="0" borderId="3" xfId="0" applyFont="1" applyFill="1" applyBorder="1" applyAlignment="1">
      <alignment horizontal="center" vertical="top" wrapText="1"/>
    </xf>
    <xf numFmtId="0" fontId="4" fillId="0" borderId="5" xfId="0" applyFont="1" applyFill="1" applyBorder="1" applyAlignment="1">
      <alignment horizontal="center" vertical="top" wrapText="1"/>
    </xf>
    <xf numFmtId="0" fontId="4" fillId="0" borderId="4" xfId="0" applyFont="1" applyBorder="1" applyAlignment="1">
      <alignment vertical="top" wrapText="1"/>
    </xf>
    <xf numFmtId="0" fontId="4" fillId="0" borderId="5" xfId="0" applyFont="1" applyBorder="1" applyAlignment="1">
      <alignment vertical="top" wrapText="1"/>
    </xf>
    <xf numFmtId="10" fontId="4" fillId="0" borderId="4" xfId="1" applyNumberFormat="1" applyFont="1" applyBorder="1" applyAlignment="1">
      <alignment vertical="top" wrapText="1"/>
    </xf>
    <xf numFmtId="10" fontId="4" fillId="0" borderId="5" xfId="1" applyNumberFormat="1" applyFont="1" applyBorder="1" applyAlignment="1">
      <alignment vertical="top" wrapText="1"/>
    </xf>
    <xf numFmtId="0" fontId="2" fillId="0" borderId="0" xfId="0" applyFont="1" applyFill="1" applyBorder="1" applyAlignment="1">
      <alignment horizontal="center" vertical="top" wrapText="1"/>
    </xf>
    <xf numFmtId="0" fontId="0" fillId="0" borderId="0" xfId="0" applyAlignment="1"/>
    <xf numFmtId="0" fontId="0" fillId="0" borderId="6" xfId="0" applyBorder="1" applyAlignment="1"/>
    <xf numFmtId="0" fontId="4" fillId="0" borderId="0" xfId="0" applyFont="1" applyBorder="1" applyAlignment="1">
      <alignment horizontal="center" vertical="top" wrapText="1"/>
    </xf>
    <xf numFmtId="0" fontId="4" fillId="0" borderId="0" xfId="0" applyFont="1" applyBorder="1" applyAlignment="1">
      <alignment vertical="top" wrapText="1"/>
    </xf>
    <xf numFmtId="10" fontId="4" fillId="0" borderId="0" xfId="1" applyNumberFormat="1" applyFont="1" applyBorder="1" applyAlignment="1">
      <alignment vertical="top" wrapText="1"/>
    </xf>
    <xf numFmtId="0" fontId="0" fillId="0" borderId="0" xfId="0" applyBorder="1"/>
    <xf numFmtId="0" fontId="0" fillId="0" borderId="0" xfId="0" applyBorder="1" applyAlignment="1"/>
    <xf numFmtId="0" fontId="2" fillId="0" borderId="0" xfId="0" applyFont="1" applyBorder="1" applyAlignment="1">
      <alignment vertical="top" wrapText="1"/>
    </xf>
    <xf numFmtId="0" fontId="7" fillId="0" borderId="0" xfId="0" applyFont="1" applyBorder="1" applyAlignment="1">
      <alignment vertical="top" wrapText="1"/>
    </xf>
    <xf numFmtId="0" fontId="6" fillId="0" borderId="0" xfId="0" applyFont="1"/>
    <xf numFmtId="0" fontId="6" fillId="0" borderId="6" xfId="0" applyFont="1" applyBorder="1" applyAlignment="1"/>
    <xf numFmtId="0" fontId="8" fillId="0" borderId="0" xfId="0" applyFont="1" applyAlignment="1"/>
    <xf numFmtId="0" fontId="0" fillId="0" borderId="0" xfId="0" quotePrefix="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 (EXCEL and MATLAB)'!$C$36</c:f>
              <c:strCache>
                <c:ptCount val="1"/>
                <c:pt idx="0">
                  <c:v>f(x)</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93934820647419"/>
                  <c:y val="0.494953703703703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1 (EXCEL and MATLAB)'!$B$37:$B$53</c:f>
              <c:numCache>
                <c:formatCode>General</c:formatCode>
                <c:ptCount val="17"/>
                <c:pt idx="0">
                  <c:v>0.02</c:v>
                </c:pt>
                <c:pt idx="1">
                  <c:v>0.04</c:v>
                </c:pt>
                <c:pt idx="2">
                  <c:v>0.06</c:v>
                </c:pt>
                <c:pt idx="3">
                  <c:v>0.08</c:v>
                </c:pt>
                <c:pt idx="4">
                  <c:v>0.1</c:v>
                </c:pt>
                <c:pt idx="5">
                  <c:v>0.12</c:v>
                </c:pt>
                <c:pt idx="6">
                  <c:v>0.14000000000000001</c:v>
                </c:pt>
                <c:pt idx="7">
                  <c:v>0.16</c:v>
                </c:pt>
                <c:pt idx="8">
                  <c:v>0.18</c:v>
                </c:pt>
                <c:pt idx="9">
                  <c:v>0.2</c:v>
                </c:pt>
                <c:pt idx="10">
                  <c:v>0.22</c:v>
                </c:pt>
                <c:pt idx="11">
                  <c:v>0.24</c:v>
                </c:pt>
                <c:pt idx="12">
                  <c:v>0.26</c:v>
                </c:pt>
                <c:pt idx="13">
                  <c:v>0.28000000000000003</c:v>
                </c:pt>
                <c:pt idx="14">
                  <c:v>0.3</c:v>
                </c:pt>
                <c:pt idx="15">
                  <c:v>0.32</c:v>
                </c:pt>
                <c:pt idx="16">
                  <c:v>0.34</c:v>
                </c:pt>
              </c:numCache>
            </c:numRef>
          </c:xVal>
          <c:yVal>
            <c:numRef>
              <c:f>'Question 1 (EXCEL and MATLAB)'!$C$37:$C$53</c:f>
              <c:numCache>
                <c:formatCode>General</c:formatCode>
                <c:ptCount val="17"/>
                <c:pt idx="0">
                  <c:v>8.2670225169469873</c:v>
                </c:pt>
                <c:pt idx="1">
                  <c:v>7.4299414318840604</c:v>
                </c:pt>
                <c:pt idx="2">
                  <c:v>6.6309315327478515</c:v>
                </c:pt>
                <c:pt idx="3">
                  <c:v>5.8674222794443764</c:v>
                </c:pt>
                <c:pt idx="4">
                  <c:v>5.1370697365419602</c:v>
                </c:pt>
                <c:pt idx="5">
                  <c:v>4.4377321379131445</c:v>
                </c:pt>
                <c:pt idx="6">
                  <c:v>3.7674485465910621</c:v>
                </c:pt>
                <c:pt idx="7">
                  <c:v>3.1244201618823624</c:v>
                </c:pt>
                <c:pt idx="8">
                  <c:v>2.5069938983704958</c:v>
                </c:pt>
                <c:pt idx="9">
                  <c:v>1.9136479210639976</c:v>
                </c:pt>
                <c:pt idx="10">
                  <c:v>1.3429788701188627</c:v>
                </c:pt>
                <c:pt idx="11">
                  <c:v>0.79369054928757521</c:v>
                </c:pt>
                <c:pt idx="12">
                  <c:v>0.26458388610279826</c:v>
                </c:pt>
                <c:pt idx="13">
                  <c:v>-0.24545199994504685</c:v>
                </c:pt>
                <c:pt idx="14">
                  <c:v>-0.73744776131830747</c:v>
                </c:pt>
                <c:pt idx="15">
                  <c:v>-1.2123609386313632</c:v>
                </c:pt>
                <c:pt idx="16">
                  <c:v>-1.6710823325769297</c:v>
                </c:pt>
              </c:numCache>
            </c:numRef>
          </c:yVal>
          <c:smooth val="0"/>
          <c:extLst>
            <c:ext xmlns:c16="http://schemas.microsoft.com/office/drawing/2014/chart" uri="{C3380CC4-5D6E-409C-BE32-E72D297353CC}">
              <c16:uniqueId val="{00000000-A64E-4C7F-AA98-9F8B603F5C9C}"/>
            </c:ext>
          </c:extLst>
        </c:ser>
        <c:dLbls>
          <c:showLegendKey val="0"/>
          <c:showVal val="0"/>
          <c:showCatName val="0"/>
          <c:showSerName val="0"/>
          <c:showPercent val="0"/>
          <c:showBubbleSize val="0"/>
        </c:dLbls>
        <c:axId val="296156152"/>
        <c:axId val="296155168"/>
      </c:scatterChart>
      <c:valAx>
        <c:axId val="296156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5168"/>
        <c:crosses val="autoZero"/>
        <c:crossBetween val="midCat"/>
      </c:valAx>
      <c:valAx>
        <c:axId val="29615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6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2 (EXCEL and MATLAB)'!$C$36</c:f>
              <c:strCache>
                <c:ptCount val="1"/>
                <c:pt idx="0">
                  <c:v>f(x)</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93934820647419"/>
                  <c:y val="0.494953703703703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2 (EXCEL and MATLAB)'!$B$37:$B$53</c:f>
              <c:numCache>
                <c:formatCode>General</c:formatCode>
                <c:ptCount val="17"/>
                <c:pt idx="0">
                  <c:v>0.5</c:v>
                </c:pt>
                <c:pt idx="1">
                  <c:v>0.6</c:v>
                </c:pt>
                <c:pt idx="2">
                  <c:v>0.7</c:v>
                </c:pt>
                <c:pt idx="3">
                  <c:v>0.8</c:v>
                </c:pt>
                <c:pt idx="4">
                  <c:v>0.9</c:v>
                </c:pt>
                <c:pt idx="5">
                  <c:v>1</c:v>
                </c:pt>
                <c:pt idx="6">
                  <c:v>1.1000000000000001</c:v>
                </c:pt>
                <c:pt idx="7">
                  <c:v>1.2</c:v>
                </c:pt>
                <c:pt idx="8">
                  <c:v>1.3</c:v>
                </c:pt>
                <c:pt idx="9">
                  <c:v>1.4</c:v>
                </c:pt>
                <c:pt idx="10">
                  <c:v>1.5</c:v>
                </c:pt>
                <c:pt idx="11">
                  <c:v>1.6</c:v>
                </c:pt>
                <c:pt idx="12">
                  <c:v>1.7</c:v>
                </c:pt>
                <c:pt idx="13">
                  <c:v>1.8</c:v>
                </c:pt>
                <c:pt idx="14">
                  <c:v>1.9</c:v>
                </c:pt>
                <c:pt idx="15">
                  <c:v>2</c:v>
                </c:pt>
                <c:pt idx="16">
                  <c:v>2.1</c:v>
                </c:pt>
              </c:numCache>
            </c:numRef>
          </c:xVal>
          <c:yVal>
            <c:numRef>
              <c:f>'Question 2 (EXCEL and MATLAB)'!$C$37:$C$53</c:f>
              <c:numCache>
                <c:formatCode>General</c:formatCode>
                <c:ptCount val="17"/>
                <c:pt idx="0">
                  <c:v>-16.531988495601137</c:v>
                </c:pt>
                <c:pt idx="1">
                  <c:v>-15.400813311029875</c:v>
                </c:pt>
                <c:pt idx="2">
                  <c:v>-14.152800493346572</c:v>
                </c:pt>
                <c:pt idx="3">
                  <c:v>-12.792310632314079</c:v>
                </c:pt>
                <c:pt idx="4">
                  <c:v>-11.322500307659068</c:v>
                </c:pt>
                <c:pt idx="5">
                  <c:v>-9.7456868830720786</c:v>
                </c:pt>
                <c:pt idx="6">
                  <c:v>-8.0635788736664047</c:v>
                </c:pt>
                <c:pt idx="7">
                  <c:v>-6.2774292454261449</c:v>
                </c:pt>
                <c:pt idx="8">
                  <c:v>-4.3881416905382675</c:v>
                </c:pt>
                <c:pt idx="9">
                  <c:v>-2.3963467639655782</c:v>
                </c:pt>
                <c:pt idx="10">
                  <c:v>-0.30245791824523138</c:v>
                </c:pt>
                <c:pt idx="11">
                  <c:v>1.8932863181546118</c:v>
                </c:pt>
                <c:pt idx="12">
                  <c:v>4.1907899821366001</c:v>
                </c:pt>
                <c:pt idx="13">
                  <c:v>6.5900744423553697</c:v>
                </c:pt>
                <c:pt idx="14">
                  <c:v>9.0912584417509272</c:v>
                </c:pt>
                <c:pt idx="15">
                  <c:v>11.694542116900823</c:v>
                </c:pt>
                <c:pt idx="16">
                  <c:v>14.400194061813686</c:v>
                </c:pt>
              </c:numCache>
            </c:numRef>
          </c:yVal>
          <c:smooth val="0"/>
          <c:extLst>
            <c:ext xmlns:c16="http://schemas.microsoft.com/office/drawing/2014/chart" uri="{C3380CC4-5D6E-409C-BE32-E72D297353CC}">
              <c16:uniqueId val="{00000001-C5FF-4A56-BB9A-FFF6181E0A87}"/>
            </c:ext>
          </c:extLst>
        </c:ser>
        <c:dLbls>
          <c:showLegendKey val="0"/>
          <c:showVal val="0"/>
          <c:showCatName val="0"/>
          <c:showSerName val="0"/>
          <c:showPercent val="0"/>
          <c:showBubbleSize val="0"/>
        </c:dLbls>
        <c:axId val="296156152"/>
        <c:axId val="296155168"/>
      </c:scatterChart>
      <c:valAx>
        <c:axId val="296156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5168"/>
        <c:crosses val="autoZero"/>
        <c:crossBetween val="midCat"/>
      </c:valAx>
      <c:valAx>
        <c:axId val="29615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6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95250</xdr:colOff>
      <xdr:row>34</xdr:row>
      <xdr:rowOff>161925</xdr:rowOff>
    </xdr:from>
    <xdr:to>
      <xdr:col>11</xdr:col>
      <xdr:colOff>85725</xdr:colOff>
      <xdr:row>52</xdr:row>
      <xdr:rowOff>161925</xdr:rowOff>
    </xdr:to>
    <xdr:graphicFrame macro="">
      <xdr:nvGraphicFramePr>
        <xdr:cNvPr id="2" name="Chart 1">
          <a:extLst>
            <a:ext uri="{FF2B5EF4-FFF2-40B4-BE49-F238E27FC236}">
              <a16:creationId xmlns:a16="http://schemas.microsoft.com/office/drawing/2014/main" id="{CBCCA716-D951-44EA-8EEC-6F8387163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0</xdr:rowOff>
    </xdr:from>
    <xdr:to>
      <xdr:col>14</xdr:col>
      <xdr:colOff>0</xdr:colOff>
      <xdr:row>21</xdr:row>
      <xdr:rowOff>190500</xdr:rowOff>
    </xdr:to>
    <xdr:sp macro="" textlink="">
      <xdr:nvSpPr>
        <xdr:cNvPr id="3" name="TextBox 2">
          <a:extLst>
            <a:ext uri="{FF2B5EF4-FFF2-40B4-BE49-F238E27FC236}">
              <a16:creationId xmlns:a16="http://schemas.microsoft.com/office/drawing/2014/main" id="{A5D8F8F0-264E-4832-B67C-438652B7D2BA}"/>
            </a:ext>
          </a:extLst>
        </xdr:cNvPr>
        <xdr:cNvSpPr txBox="1"/>
      </xdr:nvSpPr>
      <xdr:spPr>
        <a:xfrm>
          <a:off x="6067425" y="1685925"/>
          <a:ext cx="3048000" cy="2771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get an answer for the coefficient, c, we first use the given values above as constants in the given equation.</a:t>
          </a:r>
        </a:p>
        <a:p>
          <a:endParaRPr lang="en-US" sz="1100" baseline="0"/>
        </a:p>
        <a:p>
          <a:r>
            <a:rPr lang="en-US" sz="1100" baseline="0"/>
            <a:t>Then, as the bisection method finds a point where the function crosses zero, it was important to offset the velocity equation by the velocity (35m/s) we wanted to have at 4.5 seconds</a:t>
          </a:r>
        </a:p>
        <a:p>
          <a:endParaRPr lang="en-US" sz="1100" baseline="0"/>
        </a:p>
        <a:p>
          <a:r>
            <a:rPr lang="en-US" sz="1100" baseline="0"/>
            <a:t>It was found that the coefficient of drag would have to be 0.271875, with an error of 1.15% (within an acceptable 2% error). This value is also confirmed by the MATLAB output seen here to the right.</a:t>
          </a:r>
        </a:p>
      </xdr:txBody>
    </xdr:sp>
    <xdr:clientData/>
  </xdr:twoCellAnchor>
  <xdr:twoCellAnchor>
    <xdr:from>
      <xdr:col>15</xdr:col>
      <xdr:colOff>0</xdr:colOff>
      <xdr:row>24</xdr:row>
      <xdr:rowOff>38100</xdr:rowOff>
    </xdr:from>
    <xdr:to>
      <xdr:col>16</xdr:col>
      <xdr:colOff>0</xdr:colOff>
      <xdr:row>76</xdr:row>
      <xdr:rowOff>161925</xdr:rowOff>
    </xdr:to>
    <xdr:sp macro="" textlink="">
      <xdr:nvSpPr>
        <xdr:cNvPr id="4" name="TextBox 3">
          <a:extLst>
            <a:ext uri="{FF2B5EF4-FFF2-40B4-BE49-F238E27FC236}">
              <a16:creationId xmlns:a16="http://schemas.microsoft.com/office/drawing/2014/main" id="{F0FBC330-FA7C-4E6A-ADE4-1E08A01A0F6B}"/>
            </a:ext>
          </a:extLst>
        </xdr:cNvPr>
        <xdr:cNvSpPr txBox="1"/>
      </xdr:nvSpPr>
      <xdr:spPr>
        <a:xfrm>
          <a:off x="9725025" y="5210175"/>
          <a:ext cx="8848725" cy="1006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 Clean and clear workspace, re-institute script bisection for successive</a:t>
          </a:r>
        </a:p>
        <a:p>
          <a:r>
            <a:rPr lang="en-US" sz="1100" b="0" i="0" u="none" strike="noStrike" baseline="0">
              <a:solidFill>
                <a:schemeClr val="dk1"/>
              </a:solidFill>
              <a:latin typeface="+mn-lt"/>
              <a:ea typeface="+mn-ea"/>
              <a:cs typeface="+mn-cs"/>
            </a:rPr>
            <a:t>% call.</a:t>
          </a:r>
        </a:p>
        <a:p>
          <a:r>
            <a:rPr lang="en-US" sz="1100" b="0" i="0" u="none" strike="noStrike" baseline="0">
              <a:solidFill>
                <a:schemeClr val="dk1"/>
              </a:solidFill>
              <a:latin typeface="+mn-lt"/>
              <a:ea typeface="+mn-ea"/>
              <a:cs typeface="+mn-cs"/>
            </a:rPr>
            <a:t>clear; clc;</a:t>
          </a:r>
        </a:p>
        <a:p>
          <a:r>
            <a:rPr lang="en-US" sz="1100" b="0" i="0" u="none" strike="noStrike" baseline="0">
              <a:solidFill>
                <a:schemeClr val="dk1"/>
              </a:solidFill>
              <a:latin typeface="+mn-lt"/>
              <a:ea typeface="+mn-ea"/>
              <a:cs typeface="+mn-cs"/>
            </a:rPr>
            <a:t>script = 'bisection.m';</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Instantiate variables, equation, request initial limits, find limit avg</a:t>
          </a:r>
        </a:p>
        <a:p>
          <a:r>
            <a:rPr lang="en-US" sz="1100" b="0" i="0" u="none" strike="noStrike" baseline="0">
              <a:solidFill>
                <a:schemeClr val="dk1"/>
              </a:solidFill>
              <a:latin typeface="+mn-lt"/>
              <a:ea typeface="+mn-ea"/>
              <a:cs typeface="+mn-cs"/>
            </a:rPr>
            <a:t>mass = 65; v0 = 35; g = 9.81; t = 4.5; tolerance = 0.02;</a:t>
          </a:r>
        </a:p>
        <a:p>
          <a:r>
            <a:rPr lang="en-US" sz="1100" b="0" i="0" u="none" strike="noStrike" baseline="0">
              <a:solidFill>
                <a:schemeClr val="dk1"/>
              </a:solidFill>
              <a:latin typeface="+mn-lt"/>
              <a:ea typeface="+mn-ea"/>
              <a:cs typeface="+mn-cs"/>
            </a:rPr>
            <a:t>syms c;</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lower = input('Enter a lower limit expectation for c\n');</a:t>
          </a:r>
        </a:p>
        <a:p>
          <a:r>
            <a:rPr lang="en-US" sz="1100" b="0" i="0" u="none" strike="noStrike" baseline="0">
              <a:solidFill>
                <a:schemeClr val="dk1"/>
              </a:solidFill>
              <a:latin typeface="+mn-lt"/>
              <a:ea typeface="+mn-ea"/>
              <a:cs typeface="+mn-cs"/>
            </a:rPr>
            <a:t>upper = input('Enter a upper limit expectation for c\n');</a:t>
          </a:r>
        </a:p>
        <a:p>
          <a:r>
            <a:rPr lang="en-US" sz="1100" b="0" i="0" u="none" strike="noStrike" baseline="0">
              <a:solidFill>
                <a:schemeClr val="dk1"/>
              </a:solidFill>
              <a:latin typeface="+mn-lt"/>
              <a:ea typeface="+mn-ea"/>
              <a:cs typeface="+mn-cs"/>
            </a:rPr>
            <a:t>fprintf('\n\n%s\t%s\t\t%s\t\t\t%s\t\t%s\t\t\t%s\t\t%s\n','i','lower','vl','upper','vu','middle','vm');</a:t>
          </a:r>
        </a:p>
        <a:p>
          <a:r>
            <a:rPr lang="en-US" sz="1100" b="0" i="0" u="none" strike="noStrike" baseline="0">
              <a:solidFill>
                <a:schemeClr val="dk1"/>
              </a:solidFill>
              <a:latin typeface="+mn-lt"/>
              <a:ea typeface="+mn-ea"/>
              <a:cs typeface="+mn-cs"/>
            </a:rPr>
            <a:t>middle=(upper+lower)/2;</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i=1;</a:t>
          </a:r>
        </a:p>
        <a:p>
          <a:r>
            <a:rPr lang="en-US" sz="1100" b="0" i="0" u="none" strike="noStrike" baseline="0">
              <a:solidFill>
                <a:schemeClr val="dk1"/>
              </a:solidFill>
              <a:latin typeface="+mn-lt"/>
              <a:ea typeface="+mn-ea"/>
              <a:cs typeface="+mn-cs"/>
            </a:rPr>
            <a:t>OK = 1; % simulate do-while which doesn't exist in matlab. Think 'while OK to loop'</a:t>
          </a:r>
        </a:p>
        <a:p>
          <a:r>
            <a:rPr lang="en-US" sz="1100" b="0" i="0" u="none" strike="noStrike" baseline="0">
              <a:solidFill>
                <a:schemeClr val="dk1"/>
              </a:solidFill>
              <a:latin typeface="+mn-lt"/>
              <a:ea typeface="+mn-ea"/>
              <a:cs typeface="+mn-cs"/>
            </a:rPr>
            <a:t>while (OK)</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Calculate function values for each estimated point</a:t>
          </a:r>
        </a:p>
        <a:p>
          <a:r>
            <a:rPr lang="en-US" sz="1100" b="0" i="0" u="none" strike="noStrike" baseline="0">
              <a:solidFill>
                <a:schemeClr val="dk1"/>
              </a:solidFill>
              <a:latin typeface="+mn-lt"/>
              <a:ea typeface="+mn-ea"/>
              <a:cs typeface="+mn-cs"/>
            </a:rPr>
            <a:t>    vl = sqrt(g*mass/lower)*tanh(t*sqrt(g*lower/mass))-v0;</a:t>
          </a:r>
        </a:p>
        <a:p>
          <a:r>
            <a:rPr lang="en-US" sz="1100" b="0" i="0" u="none" strike="noStrike" baseline="0">
              <a:solidFill>
                <a:schemeClr val="dk1"/>
              </a:solidFill>
              <a:latin typeface="+mn-lt"/>
              <a:ea typeface="+mn-ea"/>
              <a:cs typeface="+mn-cs"/>
            </a:rPr>
            <a:t>    vu = sqrt(g*mass/upper)*tanh(t*sqrt(g*upper/mass))-v0;</a:t>
          </a:r>
        </a:p>
        <a:p>
          <a:r>
            <a:rPr lang="en-US" sz="1100" b="0" i="0" u="none" strike="noStrike" baseline="0">
              <a:solidFill>
                <a:schemeClr val="dk1"/>
              </a:solidFill>
              <a:latin typeface="+mn-lt"/>
              <a:ea typeface="+mn-ea"/>
              <a:cs typeface="+mn-cs"/>
            </a:rPr>
            <a:t>    vm = sqrt(g*mass/middle)*tanh(t*sqrt(g*middle/mass))-v0;</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fprintf('%d\t%1.7f\t%1.7f\t%1.7f\t%1.7f\t%1.7f\t%1.7f\n',i,lower,vl,upper,vu, middle, vm);</a:t>
          </a:r>
        </a:p>
        <a:p>
          <a:r>
            <a:rPr lang="en-US" sz="1100" b="0" i="0" u="none" strike="noStrike" baseline="0">
              <a:solidFill>
                <a:schemeClr val="dk1"/>
              </a:solidFill>
              <a:latin typeface="+mn-lt"/>
              <a:ea typeface="+mn-ea"/>
              <a:cs typeface="+mn-cs"/>
            </a:rPr>
            <a:t>    i=i+1;</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if (vl*vm&gt;0)</a:t>
          </a:r>
        </a:p>
        <a:p>
          <a:r>
            <a:rPr lang="en-US" sz="1100" b="0" i="0" u="none" strike="noStrike" baseline="0">
              <a:solidFill>
                <a:schemeClr val="dk1"/>
              </a:solidFill>
              <a:latin typeface="+mn-lt"/>
              <a:ea typeface="+mn-ea"/>
              <a:cs typeface="+mn-cs"/>
            </a:rPr>
            <a:t>        % IF lower and middle estimations result on the same side of</a:t>
          </a:r>
        </a:p>
        <a:p>
          <a:r>
            <a:rPr lang="en-US" sz="1100" b="0" i="0" u="none" strike="noStrike" baseline="0">
              <a:solidFill>
                <a:schemeClr val="dk1"/>
              </a:solidFill>
              <a:latin typeface="+mn-lt"/>
              <a:ea typeface="+mn-ea"/>
              <a:cs typeface="+mn-cs"/>
            </a:rPr>
            <a:t>        % the x axis, decrease range between lower and upper by setting</a:t>
          </a:r>
        </a:p>
        <a:p>
          <a:r>
            <a:rPr lang="en-US" sz="1100" b="0" i="0" u="none" strike="noStrike" baseline="0">
              <a:solidFill>
                <a:schemeClr val="dk1"/>
              </a:solidFill>
              <a:latin typeface="+mn-lt"/>
              <a:ea typeface="+mn-ea"/>
              <a:cs typeface="+mn-cs"/>
            </a:rPr>
            <a:t>        % lower value to middle value.</a:t>
          </a:r>
        </a:p>
        <a:p>
          <a:r>
            <a:rPr lang="en-US" sz="1100" b="0" i="0" u="none" strike="noStrike" baseline="0">
              <a:solidFill>
                <a:schemeClr val="dk1"/>
              </a:solidFill>
              <a:latin typeface="+mn-lt"/>
              <a:ea typeface="+mn-ea"/>
              <a:cs typeface="+mn-cs"/>
            </a:rPr>
            <a:t>        lower = middle;</a:t>
          </a:r>
        </a:p>
        <a:p>
          <a:r>
            <a:rPr lang="en-US" sz="1100" b="0" i="0" u="none" strike="noStrike" baseline="0">
              <a:solidFill>
                <a:schemeClr val="dk1"/>
              </a:solidFill>
              <a:latin typeface="+mn-lt"/>
              <a:ea typeface="+mn-ea"/>
              <a:cs typeface="+mn-cs"/>
            </a:rPr>
            <a:t>    else</a:t>
          </a:r>
        </a:p>
        <a:p>
          <a:r>
            <a:rPr lang="en-US" sz="1100" b="0" i="0" u="none" strike="noStrike" baseline="0">
              <a:solidFill>
                <a:schemeClr val="dk1"/>
              </a:solidFill>
              <a:latin typeface="+mn-lt"/>
              <a:ea typeface="+mn-ea"/>
              <a:cs typeface="+mn-cs"/>
            </a:rPr>
            <a:t>        % IF first case is false, and the assumption that lower and upper</a:t>
          </a:r>
        </a:p>
        <a:p>
          <a:r>
            <a:rPr lang="en-US" sz="1100" b="0" i="0" u="none" strike="noStrike" baseline="0">
              <a:solidFill>
                <a:schemeClr val="dk1"/>
              </a:solidFill>
              <a:latin typeface="+mn-lt"/>
              <a:ea typeface="+mn-ea"/>
              <a:cs typeface="+mn-cs"/>
            </a:rPr>
            <a:t>        % values are on opposite sides of x axis is true, then we can</a:t>
          </a:r>
        </a:p>
        <a:p>
          <a:r>
            <a:rPr lang="en-US" sz="1100" b="0" i="0" u="none" strike="noStrike" baseline="0">
              <a:solidFill>
                <a:schemeClr val="dk1"/>
              </a:solidFill>
              <a:latin typeface="+mn-lt"/>
              <a:ea typeface="+mn-ea"/>
              <a:cs typeface="+mn-cs"/>
            </a:rPr>
            <a:t>        % decrease the range between them by setting upper value with</a:t>
          </a:r>
        </a:p>
        <a:p>
          <a:r>
            <a:rPr lang="en-US" sz="1100" b="0" i="0" u="none" strike="noStrike" baseline="0">
              <a:solidFill>
                <a:schemeClr val="dk1"/>
              </a:solidFill>
              <a:latin typeface="+mn-lt"/>
              <a:ea typeface="+mn-ea"/>
              <a:cs typeface="+mn-cs"/>
            </a:rPr>
            <a:t>        % middle.</a:t>
          </a:r>
        </a:p>
        <a:p>
          <a:r>
            <a:rPr lang="en-US" sz="1100" b="0" i="0" u="none" strike="noStrike" baseline="0">
              <a:solidFill>
                <a:schemeClr val="dk1"/>
              </a:solidFill>
              <a:latin typeface="+mn-lt"/>
              <a:ea typeface="+mn-ea"/>
              <a:cs typeface="+mn-cs"/>
            </a:rPr>
            <a:t>        upper = middle;</a:t>
          </a:r>
        </a:p>
        <a:p>
          <a:r>
            <a:rPr lang="en-US" sz="1100" b="0" i="0" u="none" strike="noStrike" baseline="0">
              <a:solidFill>
                <a:schemeClr val="dk1"/>
              </a:solidFill>
              <a:latin typeface="+mn-lt"/>
              <a:ea typeface="+mn-ea"/>
              <a:cs typeface="+mn-cs"/>
            </a:rPr>
            <a:t>    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Calculate new middle point</a:t>
          </a:r>
        </a:p>
        <a:p>
          <a:r>
            <a:rPr lang="en-US" sz="1100" b="0" i="0" u="none" strike="noStrike" baseline="0">
              <a:solidFill>
                <a:schemeClr val="dk1"/>
              </a:solidFill>
              <a:latin typeface="+mn-lt"/>
              <a:ea typeface="+mn-ea"/>
              <a:cs typeface="+mn-cs"/>
            </a:rPr>
            <a:t>    newMid = (upper+lower)/2;</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If percent difference between the last middle point and this one is</a:t>
          </a:r>
        </a:p>
        <a:p>
          <a:r>
            <a:rPr lang="en-US" sz="1100" b="0" i="0" u="none" strike="noStrike" baseline="0">
              <a:solidFill>
                <a:schemeClr val="dk1"/>
              </a:solidFill>
              <a:latin typeface="+mn-lt"/>
              <a:ea typeface="+mn-ea"/>
              <a:cs typeface="+mn-cs"/>
            </a:rPr>
            <a:t>    % lower than tolerance value, set OK to false to exit loop.</a:t>
          </a:r>
        </a:p>
        <a:p>
          <a:r>
            <a:rPr lang="en-US" sz="1100" b="0" i="0" u="none" strike="noStrike" baseline="0">
              <a:solidFill>
                <a:schemeClr val="dk1"/>
              </a:solidFill>
              <a:latin typeface="+mn-lt"/>
              <a:ea typeface="+mn-ea"/>
              <a:cs typeface="+mn-cs"/>
            </a:rPr>
            <a:t>    if (abs((middle-newMid)/newMid)&lt;tolerance) OK = 0; 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Loop to either begin, or exit, with new middle value</a:t>
          </a:r>
        </a:p>
        <a:p>
          <a:r>
            <a:rPr lang="en-US" sz="1100" b="0" i="0" u="none" strike="noStrike" baseline="0">
              <a:solidFill>
                <a:schemeClr val="dk1"/>
              </a:solidFill>
              <a:latin typeface="+mn-lt"/>
              <a:ea typeface="+mn-ea"/>
              <a:cs typeface="+mn-cs"/>
            </a:rPr>
            <a:t>    middle = newMid;</a:t>
          </a:r>
        </a:p>
        <a:p>
          <a:r>
            <a:rPr lang="en-US" sz="1100" b="0" i="0" u="none" strike="noStrike" baseline="0">
              <a:solidFill>
                <a:schemeClr val="dk1"/>
              </a:solidFill>
              <a:latin typeface="+mn-lt"/>
              <a:ea typeface="+mn-ea"/>
              <a:cs typeface="+mn-cs"/>
            </a:rPr>
            <a:t>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Display</a:t>
          </a:r>
        </a:p>
        <a:p>
          <a:r>
            <a:rPr lang="en-US" sz="1100" b="0" i="0" u="none" strike="noStrike" baseline="0">
              <a:solidFill>
                <a:schemeClr val="dk1"/>
              </a:solidFill>
              <a:latin typeface="+mn-lt"/>
              <a:ea typeface="+mn-ea"/>
              <a:cs typeface="+mn-cs"/>
            </a:rPr>
            <a:t>fprintf('\nEstimation complete. Solution is %2.7f\n\n',middle);</a:t>
          </a:r>
        </a:p>
        <a:p>
          <a:endParaRPr lang="en-US" sz="1100"/>
        </a:p>
      </xdr:txBody>
    </xdr:sp>
    <xdr:clientData/>
  </xdr:twoCellAnchor>
  <xdr:twoCellAnchor>
    <xdr:from>
      <xdr:col>15</xdr:col>
      <xdr:colOff>1</xdr:colOff>
      <xdr:row>7</xdr:row>
      <xdr:rowOff>361950</xdr:rowOff>
    </xdr:from>
    <xdr:to>
      <xdr:col>15</xdr:col>
      <xdr:colOff>8839200</xdr:colOff>
      <xdr:row>22</xdr:row>
      <xdr:rowOff>0</xdr:rowOff>
    </xdr:to>
    <xdr:sp macro="" textlink="">
      <xdr:nvSpPr>
        <xdr:cNvPr id="5" name="TextBox 4">
          <a:extLst>
            <a:ext uri="{FF2B5EF4-FFF2-40B4-BE49-F238E27FC236}">
              <a16:creationId xmlns:a16="http://schemas.microsoft.com/office/drawing/2014/main" id="{87BA174A-49DE-4689-A2DE-75F035E3B8CF}"/>
            </a:ext>
          </a:extLst>
        </xdr:cNvPr>
        <xdr:cNvSpPr txBox="1"/>
      </xdr:nvSpPr>
      <xdr:spPr>
        <a:xfrm>
          <a:off x="9725026" y="1704975"/>
          <a:ext cx="8839199" cy="307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Enter a lower limit expectation for c</a:t>
          </a:r>
        </a:p>
        <a:p>
          <a:r>
            <a:rPr lang="en-US" sz="1100"/>
            <a:t>.2</a:t>
          </a:r>
        </a:p>
        <a:p>
          <a:r>
            <a:rPr lang="en-US" sz="1100"/>
            <a:t>Enter a upper limit expectation for c</a:t>
          </a:r>
        </a:p>
        <a:p>
          <a:r>
            <a:rPr lang="en-US" sz="1100"/>
            <a:t>.3</a:t>
          </a:r>
        </a:p>
        <a:p>
          <a:endParaRPr lang="en-US" sz="1100"/>
        </a:p>
        <a:p>
          <a:endParaRPr lang="en-US" sz="1100"/>
        </a:p>
        <a:p>
          <a:r>
            <a:rPr lang="en-US" sz="1100"/>
            <a:t>i	lower	vl	upper	vu	middle	vm</a:t>
          </a:r>
        </a:p>
        <a:p>
          <a:r>
            <a:rPr lang="en-US" sz="1100"/>
            <a:t>1	0.2000000	1.9136479	0.3000000	-0.7374478	0.2500000	0.5266859</a:t>
          </a:r>
        </a:p>
        <a:p>
          <a:r>
            <a:rPr lang="en-US" sz="1100"/>
            <a:t>2	0.2500000	0.5266859	0.3000000	-0.7374478	0.2750000	-0.1196732</a:t>
          </a:r>
        </a:p>
        <a:p>
          <a:r>
            <a:rPr lang="en-US" sz="1100"/>
            <a:t>3	0.2500000	0.5266859	0.2750000	-0.1196732	0.2625000	0.1998083</a:t>
          </a:r>
        </a:p>
        <a:p>
          <a:r>
            <a:rPr lang="en-US" sz="1100"/>
            <a:t>4	0.2625000	0.1998083	0.2750000	-0.1196732	0.2687500	0.0391591</a:t>
          </a:r>
        </a:p>
        <a:p>
          <a:endParaRPr lang="en-US" sz="1100"/>
        </a:p>
        <a:p>
          <a:r>
            <a:rPr lang="en-US" sz="1100"/>
            <a:t>Estimation complete. Solution is 0.2718750</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34</xdr:row>
      <xdr:rowOff>161925</xdr:rowOff>
    </xdr:from>
    <xdr:to>
      <xdr:col>11</xdr:col>
      <xdr:colOff>85725</xdr:colOff>
      <xdr:row>52</xdr:row>
      <xdr:rowOff>161925</xdr:rowOff>
    </xdr:to>
    <xdr:graphicFrame macro="">
      <xdr:nvGraphicFramePr>
        <xdr:cNvPr id="2" name="Chart 1">
          <a:extLst>
            <a:ext uri="{FF2B5EF4-FFF2-40B4-BE49-F238E27FC236}">
              <a16:creationId xmlns:a16="http://schemas.microsoft.com/office/drawing/2014/main" id="{1C06D18F-8A1C-4C5D-A4A6-37CC0ADE8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0</xdr:rowOff>
    </xdr:from>
    <xdr:to>
      <xdr:col>14</xdr:col>
      <xdr:colOff>0</xdr:colOff>
      <xdr:row>21</xdr:row>
      <xdr:rowOff>190500</xdr:rowOff>
    </xdr:to>
    <xdr:sp macro="" textlink="">
      <xdr:nvSpPr>
        <xdr:cNvPr id="3" name="TextBox 2">
          <a:extLst>
            <a:ext uri="{FF2B5EF4-FFF2-40B4-BE49-F238E27FC236}">
              <a16:creationId xmlns:a16="http://schemas.microsoft.com/office/drawing/2014/main" id="{54157042-3522-4257-BAEC-28724DA6B14B}"/>
            </a:ext>
          </a:extLst>
        </xdr:cNvPr>
        <xdr:cNvSpPr txBox="1"/>
      </xdr:nvSpPr>
      <xdr:spPr>
        <a:xfrm>
          <a:off x="6067425" y="1685925"/>
          <a:ext cx="3048000" cy="2771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get an answer for the critical depth, y, we first use the given values above as constants in the given equation, substituting out cross sectional area Ac, and width of the channel B.</a:t>
          </a:r>
        </a:p>
        <a:p>
          <a:endParaRPr lang="en-US" sz="1100" baseline="0"/>
        </a:p>
        <a:p>
          <a:r>
            <a:rPr lang="en-US" sz="1100" baseline="0"/>
            <a:t>Then, as the bisection method finds a point where the function crosses zero, it was important to offset the flow rate equation by the rate (20 m^3/s).</a:t>
          </a:r>
        </a:p>
        <a:p>
          <a:endParaRPr lang="en-US" sz="1100" baseline="0"/>
        </a:p>
        <a:p>
          <a:r>
            <a:rPr lang="en-US" sz="1100" baseline="0"/>
            <a:t>It was found that the critical depth would have to be 1.507813, with an error of 0.52% (within an acceptable 1% error). This value is also confirmed by the MATLAB output seen here to the right.</a:t>
          </a:r>
        </a:p>
      </xdr:txBody>
    </xdr:sp>
    <xdr:clientData/>
  </xdr:twoCellAnchor>
  <xdr:twoCellAnchor>
    <xdr:from>
      <xdr:col>15</xdr:col>
      <xdr:colOff>0</xdr:colOff>
      <xdr:row>28</xdr:row>
      <xdr:rowOff>9525</xdr:rowOff>
    </xdr:from>
    <xdr:to>
      <xdr:col>16</xdr:col>
      <xdr:colOff>0</xdr:colOff>
      <xdr:row>80</xdr:row>
      <xdr:rowOff>152400</xdr:rowOff>
    </xdr:to>
    <xdr:sp macro="" textlink="">
      <xdr:nvSpPr>
        <xdr:cNvPr id="4" name="TextBox 3">
          <a:extLst>
            <a:ext uri="{FF2B5EF4-FFF2-40B4-BE49-F238E27FC236}">
              <a16:creationId xmlns:a16="http://schemas.microsoft.com/office/drawing/2014/main" id="{97161C0C-60F7-4AF3-ACE7-F9CFA04A353D}"/>
            </a:ext>
          </a:extLst>
        </xdr:cNvPr>
        <xdr:cNvSpPr txBox="1"/>
      </xdr:nvSpPr>
      <xdr:spPr>
        <a:xfrm>
          <a:off x="9772650" y="5953125"/>
          <a:ext cx="8848725" cy="1006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 Clean and clear workspace, re-institute script bisection for successive</a:t>
          </a:r>
        </a:p>
        <a:p>
          <a:r>
            <a:rPr lang="en-US" sz="1100" b="0" i="0" u="none" strike="noStrike" baseline="0">
              <a:solidFill>
                <a:schemeClr val="dk1"/>
              </a:solidFill>
              <a:latin typeface="+mn-lt"/>
              <a:ea typeface="+mn-ea"/>
              <a:cs typeface="+mn-cs"/>
            </a:rPr>
            <a:t>% call.</a:t>
          </a:r>
        </a:p>
        <a:p>
          <a:r>
            <a:rPr lang="en-US" sz="1100" b="0" i="0" u="none" strike="noStrike" baseline="0">
              <a:solidFill>
                <a:schemeClr val="dk1"/>
              </a:solidFill>
              <a:latin typeface="+mn-lt"/>
              <a:ea typeface="+mn-ea"/>
              <a:cs typeface="+mn-cs"/>
            </a:rPr>
            <a:t>clear; clc;</a:t>
          </a:r>
        </a:p>
        <a:p>
          <a:r>
            <a:rPr lang="en-US" sz="1100" b="0" i="0" u="none" strike="noStrike" baseline="0">
              <a:solidFill>
                <a:schemeClr val="dk1"/>
              </a:solidFill>
              <a:latin typeface="+mn-lt"/>
              <a:ea typeface="+mn-ea"/>
              <a:cs typeface="+mn-cs"/>
            </a:rPr>
            <a:t>script = 'bisection.m';</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Instantiate variables, equation, request initial limits, find limit avg</a:t>
          </a:r>
        </a:p>
        <a:p>
          <a:r>
            <a:rPr lang="en-US" sz="1100" b="0" i="0" u="none" strike="noStrike" baseline="0">
              <a:solidFill>
                <a:schemeClr val="dk1"/>
              </a:solidFill>
              <a:latin typeface="+mn-lt"/>
              <a:ea typeface="+mn-ea"/>
              <a:cs typeface="+mn-cs"/>
            </a:rPr>
            <a:t>q0 = 20; g = 9.81; tolerance = 0.01;</a:t>
          </a:r>
        </a:p>
        <a:p>
          <a:r>
            <a:rPr lang="en-US" sz="1100" b="0" i="0" u="none" strike="noStrike" baseline="0">
              <a:solidFill>
                <a:schemeClr val="dk1"/>
              </a:solidFill>
              <a:latin typeface="+mn-lt"/>
              <a:ea typeface="+mn-ea"/>
              <a:cs typeface="+mn-cs"/>
            </a:rPr>
            <a:t>syms y;</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lower = input('Enter a lower limit expectation for c\n');</a:t>
          </a:r>
        </a:p>
        <a:p>
          <a:r>
            <a:rPr lang="en-US" sz="1100" b="0" i="0" u="none" strike="noStrike" baseline="0">
              <a:solidFill>
                <a:schemeClr val="dk1"/>
              </a:solidFill>
              <a:latin typeface="+mn-lt"/>
              <a:ea typeface="+mn-ea"/>
              <a:cs typeface="+mn-cs"/>
            </a:rPr>
            <a:t>upper = input('Enter a upper limit expectation for c\n');</a:t>
          </a:r>
        </a:p>
        <a:p>
          <a:r>
            <a:rPr lang="en-US" sz="1100" b="0" i="0" u="none" strike="noStrike" baseline="0">
              <a:solidFill>
                <a:schemeClr val="dk1"/>
              </a:solidFill>
              <a:latin typeface="+mn-lt"/>
              <a:ea typeface="+mn-ea"/>
              <a:cs typeface="+mn-cs"/>
            </a:rPr>
            <a:t>fprintf('\n\n%s\t%s\t\t%s\t\t\t%s\t\t%s\t\t\t%s\t\t%s\n','i','lower','vl','upper','vu','middle','vm');</a:t>
          </a:r>
        </a:p>
        <a:p>
          <a:r>
            <a:rPr lang="en-US" sz="1100" b="0" i="0" u="none" strike="noStrike" baseline="0">
              <a:solidFill>
                <a:schemeClr val="dk1"/>
              </a:solidFill>
              <a:latin typeface="+mn-lt"/>
              <a:ea typeface="+mn-ea"/>
              <a:cs typeface="+mn-cs"/>
            </a:rPr>
            <a:t>middle=(upper+lower)/2;</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i=1;</a:t>
          </a:r>
        </a:p>
        <a:p>
          <a:r>
            <a:rPr lang="en-US" sz="1100" b="0" i="0" u="none" strike="noStrike" baseline="0">
              <a:solidFill>
                <a:schemeClr val="dk1"/>
              </a:solidFill>
              <a:latin typeface="+mn-lt"/>
              <a:ea typeface="+mn-ea"/>
              <a:cs typeface="+mn-cs"/>
            </a:rPr>
            <a:t>OK = 1; % simulate do-while which doesn't exist in matlab. Think 'while OK to loop'</a:t>
          </a:r>
        </a:p>
        <a:p>
          <a:r>
            <a:rPr lang="en-US" sz="1100" b="0" i="0" u="none" strike="noStrike" baseline="0">
              <a:solidFill>
                <a:schemeClr val="dk1"/>
              </a:solidFill>
              <a:latin typeface="+mn-lt"/>
              <a:ea typeface="+mn-ea"/>
              <a:cs typeface="+mn-cs"/>
            </a:rPr>
            <a:t>while (OK)</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Calculate function values for each estimated point</a:t>
          </a:r>
        </a:p>
        <a:p>
          <a:r>
            <a:rPr lang="en-US" sz="1100" b="0" i="0" u="none" strike="noStrike" baseline="0">
              <a:solidFill>
                <a:schemeClr val="dk1"/>
              </a:solidFill>
              <a:latin typeface="+mn-lt"/>
              <a:ea typeface="+mn-ea"/>
              <a:cs typeface="+mn-cs"/>
            </a:rPr>
            <a:t>    Ql=sqrt((g*(3*lower + (lower^2)/2)^3)/(3+lower))-q0;</a:t>
          </a:r>
        </a:p>
        <a:p>
          <a:r>
            <a:rPr lang="en-US" sz="1100" b="0" i="0" u="none" strike="noStrike" baseline="0">
              <a:solidFill>
                <a:schemeClr val="dk1"/>
              </a:solidFill>
              <a:latin typeface="+mn-lt"/>
              <a:ea typeface="+mn-ea"/>
              <a:cs typeface="+mn-cs"/>
            </a:rPr>
            <a:t>    Qu=sqrt((g*(3*upper + (upper^2)/2)^3)/(3+upper))-q0;</a:t>
          </a:r>
        </a:p>
        <a:p>
          <a:r>
            <a:rPr lang="en-US" sz="1100" b="0" i="0" u="none" strike="noStrike" baseline="0">
              <a:solidFill>
                <a:schemeClr val="dk1"/>
              </a:solidFill>
              <a:latin typeface="+mn-lt"/>
              <a:ea typeface="+mn-ea"/>
              <a:cs typeface="+mn-cs"/>
            </a:rPr>
            <a:t>    Qm=sqrt((g*(3*middle + (middle^2)/2)^3)/(3+middle))-q0;</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fprintf('%d\t%1.7f\t%1.7f\t%1.7f\t%1.7f\t%1.7f\t%1.7f\n',i,lower,Ql,upper,Qu, middle, Qm);</a:t>
          </a:r>
        </a:p>
        <a:p>
          <a:r>
            <a:rPr lang="en-US" sz="1100" b="0" i="0" u="none" strike="noStrike" baseline="0">
              <a:solidFill>
                <a:schemeClr val="dk1"/>
              </a:solidFill>
              <a:latin typeface="+mn-lt"/>
              <a:ea typeface="+mn-ea"/>
              <a:cs typeface="+mn-cs"/>
            </a:rPr>
            <a:t>    i=i+1;</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if (Ql*Qm&gt;0)</a:t>
          </a:r>
        </a:p>
        <a:p>
          <a:r>
            <a:rPr lang="en-US" sz="1100" b="0" i="0" u="none" strike="noStrike" baseline="0">
              <a:solidFill>
                <a:schemeClr val="dk1"/>
              </a:solidFill>
              <a:latin typeface="+mn-lt"/>
              <a:ea typeface="+mn-ea"/>
              <a:cs typeface="+mn-cs"/>
            </a:rPr>
            <a:t>        % IF lower and middle estimations result on the same side of</a:t>
          </a:r>
        </a:p>
        <a:p>
          <a:r>
            <a:rPr lang="en-US" sz="1100" b="0" i="0" u="none" strike="noStrike" baseline="0">
              <a:solidFill>
                <a:schemeClr val="dk1"/>
              </a:solidFill>
              <a:latin typeface="+mn-lt"/>
              <a:ea typeface="+mn-ea"/>
              <a:cs typeface="+mn-cs"/>
            </a:rPr>
            <a:t>        % the x axis, decrease range between lower and upper by setting</a:t>
          </a:r>
        </a:p>
        <a:p>
          <a:r>
            <a:rPr lang="en-US" sz="1100" b="0" i="0" u="none" strike="noStrike" baseline="0">
              <a:solidFill>
                <a:schemeClr val="dk1"/>
              </a:solidFill>
              <a:latin typeface="+mn-lt"/>
              <a:ea typeface="+mn-ea"/>
              <a:cs typeface="+mn-cs"/>
            </a:rPr>
            <a:t>        % lower value to middle value.</a:t>
          </a:r>
        </a:p>
        <a:p>
          <a:r>
            <a:rPr lang="en-US" sz="1100" b="0" i="0" u="none" strike="noStrike" baseline="0">
              <a:solidFill>
                <a:schemeClr val="dk1"/>
              </a:solidFill>
              <a:latin typeface="+mn-lt"/>
              <a:ea typeface="+mn-ea"/>
              <a:cs typeface="+mn-cs"/>
            </a:rPr>
            <a:t>        lower = middle;</a:t>
          </a:r>
        </a:p>
        <a:p>
          <a:r>
            <a:rPr lang="en-US" sz="1100" b="0" i="0" u="none" strike="noStrike" baseline="0">
              <a:solidFill>
                <a:schemeClr val="dk1"/>
              </a:solidFill>
              <a:latin typeface="+mn-lt"/>
              <a:ea typeface="+mn-ea"/>
              <a:cs typeface="+mn-cs"/>
            </a:rPr>
            <a:t>    else</a:t>
          </a:r>
        </a:p>
        <a:p>
          <a:r>
            <a:rPr lang="en-US" sz="1100" b="0" i="0" u="none" strike="noStrike" baseline="0">
              <a:solidFill>
                <a:schemeClr val="dk1"/>
              </a:solidFill>
              <a:latin typeface="+mn-lt"/>
              <a:ea typeface="+mn-ea"/>
              <a:cs typeface="+mn-cs"/>
            </a:rPr>
            <a:t>        % IF first case is false, and the assumption that lower and upper</a:t>
          </a:r>
        </a:p>
        <a:p>
          <a:r>
            <a:rPr lang="en-US" sz="1100" b="0" i="0" u="none" strike="noStrike" baseline="0">
              <a:solidFill>
                <a:schemeClr val="dk1"/>
              </a:solidFill>
              <a:latin typeface="+mn-lt"/>
              <a:ea typeface="+mn-ea"/>
              <a:cs typeface="+mn-cs"/>
            </a:rPr>
            <a:t>        % values are on opposite sides of x axis is true, then we can</a:t>
          </a:r>
        </a:p>
        <a:p>
          <a:r>
            <a:rPr lang="en-US" sz="1100" b="0" i="0" u="none" strike="noStrike" baseline="0">
              <a:solidFill>
                <a:schemeClr val="dk1"/>
              </a:solidFill>
              <a:latin typeface="+mn-lt"/>
              <a:ea typeface="+mn-ea"/>
              <a:cs typeface="+mn-cs"/>
            </a:rPr>
            <a:t>        % decrease the range between them by setting upper value with</a:t>
          </a:r>
        </a:p>
        <a:p>
          <a:r>
            <a:rPr lang="en-US" sz="1100" b="0" i="0" u="none" strike="noStrike" baseline="0">
              <a:solidFill>
                <a:schemeClr val="dk1"/>
              </a:solidFill>
              <a:latin typeface="+mn-lt"/>
              <a:ea typeface="+mn-ea"/>
              <a:cs typeface="+mn-cs"/>
            </a:rPr>
            <a:t>        % middle.</a:t>
          </a:r>
        </a:p>
        <a:p>
          <a:r>
            <a:rPr lang="en-US" sz="1100" b="0" i="0" u="none" strike="noStrike" baseline="0">
              <a:solidFill>
                <a:schemeClr val="dk1"/>
              </a:solidFill>
              <a:latin typeface="+mn-lt"/>
              <a:ea typeface="+mn-ea"/>
              <a:cs typeface="+mn-cs"/>
            </a:rPr>
            <a:t>        upper = middle;</a:t>
          </a:r>
        </a:p>
        <a:p>
          <a:r>
            <a:rPr lang="en-US" sz="1100" b="0" i="0" u="none" strike="noStrike" baseline="0">
              <a:solidFill>
                <a:schemeClr val="dk1"/>
              </a:solidFill>
              <a:latin typeface="+mn-lt"/>
              <a:ea typeface="+mn-ea"/>
              <a:cs typeface="+mn-cs"/>
            </a:rPr>
            <a:t>    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Calculate new middle point</a:t>
          </a:r>
        </a:p>
        <a:p>
          <a:r>
            <a:rPr lang="en-US" sz="1100" b="0" i="0" u="none" strike="noStrike" baseline="0">
              <a:solidFill>
                <a:schemeClr val="dk1"/>
              </a:solidFill>
              <a:latin typeface="+mn-lt"/>
              <a:ea typeface="+mn-ea"/>
              <a:cs typeface="+mn-cs"/>
            </a:rPr>
            <a:t>    newMid = (upper+lower)/2;</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If percent difference between the last middle point and this one is</a:t>
          </a:r>
        </a:p>
        <a:p>
          <a:r>
            <a:rPr lang="en-US" sz="1100" b="0" i="0" u="none" strike="noStrike" baseline="0">
              <a:solidFill>
                <a:schemeClr val="dk1"/>
              </a:solidFill>
              <a:latin typeface="+mn-lt"/>
              <a:ea typeface="+mn-ea"/>
              <a:cs typeface="+mn-cs"/>
            </a:rPr>
            <a:t>    % lower than tolerance value, set OK to false to exit loop.</a:t>
          </a:r>
        </a:p>
        <a:p>
          <a:r>
            <a:rPr lang="en-US" sz="1100" b="0" i="0" u="none" strike="noStrike" baseline="0">
              <a:solidFill>
                <a:schemeClr val="dk1"/>
              </a:solidFill>
              <a:latin typeface="+mn-lt"/>
              <a:ea typeface="+mn-ea"/>
              <a:cs typeface="+mn-cs"/>
            </a:rPr>
            <a:t>    if (abs((middle-newMid)/newMid)&lt;tolerance) OK = 0; 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 Loop to either begin, or exit, with new middle value</a:t>
          </a:r>
        </a:p>
        <a:p>
          <a:r>
            <a:rPr lang="en-US" sz="1100" b="0" i="0" u="none" strike="noStrike" baseline="0">
              <a:solidFill>
                <a:schemeClr val="dk1"/>
              </a:solidFill>
              <a:latin typeface="+mn-lt"/>
              <a:ea typeface="+mn-ea"/>
              <a:cs typeface="+mn-cs"/>
            </a:rPr>
            <a:t>    middle = newMid;</a:t>
          </a:r>
        </a:p>
        <a:p>
          <a:r>
            <a:rPr lang="en-US" sz="1100" b="0" i="0" u="none" strike="noStrike" baseline="0">
              <a:solidFill>
                <a:schemeClr val="dk1"/>
              </a:solidFill>
              <a:latin typeface="+mn-lt"/>
              <a:ea typeface="+mn-ea"/>
              <a:cs typeface="+mn-cs"/>
            </a:rPr>
            <a:t>end</a:t>
          </a:r>
        </a:p>
        <a:p>
          <a:r>
            <a:rPr lang="en-US" sz="1100" b="0" i="0" u="none" strike="noStrike" baseline="0">
              <a:solidFill>
                <a:schemeClr val="dk1"/>
              </a:solidFill>
              <a:latin typeface="+mn-lt"/>
              <a:ea typeface="+mn-ea"/>
              <a:cs typeface="+mn-cs"/>
            </a:rPr>
            <a:t> </a:t>
          </a:r>
        </a:p>
        <a:p>
          <a:r>
            <a:rPr lang="en-US" sz="1100" b="0" i="0" u="none" strike="noStrike" baseline="0">
              <a:solidFill>
                <a:schemeClr val="dk1"/>
              </a:solidFill>
              <a:latin typeface="+mn-lt"/>
              <a:ea typeface="+mn-ea"/>
              <a:cs typeface="+mn-cs"/>
            </a:rPr>
            <a:t>% Display</a:t>
          </a:r>
        </a:p>
        <a:p>
          <a:r>
            <a:rPr lang="en-US" sz="1100" b="0" i="0" u="none" strike="noStrike" baseline="0">
              <a:solidFill>
                <a:schemeClr val="dk1"/>
              </a:solidFill>
              <a:latin typeface="+mn-lt"/>
              <a:ea typeface="+mn-ea"/>
              <a:cs typeface="+mn-cs"/>
            </a:rPr>
            <a:t>fprintf('\nEstimation complete. Solution is %2.7f\n\n',middle);</a:t>
          </a:r>
        </a:p>
        <a:p>
          <a:endParaRPr lang="en-US" sz="1100" b="0" i="0" u="none" strike="noStrike" baseline="0">
            <a:solidFill>
              <a:schemeClr val="dk1"/>
            </a:solidFill>
            <a:latin typeface="+mn-lt"/>
            <a:ea typeface="+mn-ea"/>
            <a:cs typeface="+mn-cs"/>
          </a:endParaRPr>
        </a:p>
        <a:p>
          <a:endParaRPr lang="en-US" sz="1100"/>
        </a:p>
      </xdr:txBody>
    </xdr:sp>
    <xdr:clientData/>
  </xdr:twoCellAnchor>
  <xdr:twoCellAnchor>
    <xdr:from>
      <xdr:col>15</xdr:col>
      <xdr:colOff>1</xdr:colOff>
      <xdr:row>8</xdr:row>
      <xdr:rowOff>0</xdr:rowOff>
    </xdr:from>
    <xdr:to>
      <xdr:col>15</xdr:col>
      <xdr:colOff>8839200</xdr:colOff>
      <xdr:row>24</xdr:row>
      <xdr:rowOff>180975</xdr:rowOff>
    </xdr:to>
    <xdr:sp macro="" textlink="">
      <xdr:nvSpPr>
        <xdr:cNvPr id="5" name="TextBox 4">
          <a:extLst>
            <a:ext uri="{FF2B5EF4-FFF2-40B4-BE49-F238E27FC236}">
              <a16:creationId xmlns:a16="http://schemas.microsoft.com/office/drawing/2014/main" id="{58EC132F-FE51-489A-812B-9C4CD8F2AE5B}"/>
            </a:ext>
          </a:extLst>
        </xdr:cNvPr>
        <xdr:cNvSpPr txBox="1"/>
      </xdr:nvSpPr>
      <xdr:spPr>
        <a:xfrm>
          <a:off x="9772651" y="1857375"/>
          <a:ext cx="8839199"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Enter a lower limit expectation for c</a:t>
          </a:r>
        </a:p>
        <a:p>
          <a:r>
            <a:rPr lang="en-US" sz="1100"/>
            <a:t>.5</a:t>
          </a:r>
        </a:p>
        <a:p>
          <a:r>
            <a:rPr lang="en-US" sz="1100"/>
            <a:t>Enter a upper limit expectation for c</a:t>
          </a:r>
        </a:p>
        <a:p>
          <a:r>
            <a:rPr lang="en-US" sz="1100"/>
            <a:t>2.5</a:t>
          </a:r>
        </a:p>
        <a:p>
          <a:endParaRPr lang="en-US" sz="1100"/>
        </a:p>
        <a:p>
          <a:endParaRPr lang="en-US" sz="1100"/>
        </a:p>
        <a:p>
          <a:r>
            <a:rPr lang="en-US" sz="1100"/>
            <a:t>i	lower		vl			upper		vu			middle		vm</a:t>
          </a:r>
        </a:p>
        <a:p>
          <a:r>
            <a:rPr lang="en-US" sz="1100"/>
            <a:t>1	0.5000000	-16.5319885	2.5000000	26.2537093	1.5000000	-0.3024579</a:t>
          </a:r>
        </a:p>
        <a:p>
          <a:r>
            <a:rPr lang="en-US" sz="1100"/>
            <a:t>2	1.5000000	-0.3024579	2.5000000	26.2537093	2.0000000	11.6945421</a:t>
          </a:r>
        </a:p>
        <a:p>
          <a:r>
            <a:rPr lang="en-US" sz="1100"/>
            <a:t>3	1.5000000	-0.3024579	2.0000000	11.6945421	1.7500000	5.3777043</a:t>
          </a:r>
        </a:p>
        <a:p>
          <a:r>
            <a:rPr lang="en-US" sz="1100"/>
            <a:t>4	1.5000000	-0.3024579	1.7500000	5.3777043	1.6250000	2.4581233</a:t>
          </a:r>
        </a:p>
        <a:p>
          <a:r>
            <a:rPr lang="en-US" sz="1100"/>
            <a:t>5	1.5000000	-0.3024579	1.6250000	2.4581233	1.5625000	1.0579549</a:t>
          </a:r>
        </a:p>
        <a:p>
          <a:r>
            <a:rPr lang="en-US" sz="1100"/>
            <a:t>6	1.5000000	-0.3024579	1.5625000	1.0579549	1.5312500	0.3727777</a:t>
          </a:r>
        </a:p>
        <a:p>
          <a:r>
            <a:rPr lang="en-US" sz="1100"/>
            <a:t>7	1.5000000	-0.3024579	1.5312500	0.3727777	1.5156250	0.0339170</a:t>
          </a:r>
        </a:p>
        <a:p>
          <a:endParaRPr lang="en-US" sz="1100"/>
        </a:p>
        <a:p>
          <a:r>
            <a:rPr lang="en-US" sz="1100"/>
            <a:t>Estimation complete. Solution is 1.5078125</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topLeftCell="A24" workbookViewId="0">
      <selection activeCell="G58" sqref="G58"/>
    </sheetView>
  </sheetViews>
  <sheetFormatPr defaultRowHeight="15" x14ac:dyDescent="0.25"/>
  <cols>
    <col min="3" max="3" width="12.28515625" bestFit="1" customWidth="1"/>
    <col min="5" max="5" width="12.28515625" bestFit="1" customWidth="1"/>
    <col min="7" max="7" width="11.5703125" bestFit="1" customWidth="1"/>
    <col min="16" max="16" width="132.7109375" customWidth="1"/>
    <col min="18" max="18" width="11.5703125" bestFit="1" customWidth="1"/>
    <col min="20" max="20" width="11.5703125" bestFit="1" customWidth="1"/>
    <col min="22" max="22" width="11.5703125" bestFit="1" customWidth="1"/>
  </cols>
  <sheetData>
    <row r="1" spans="1:25" x14ac:dyDescent="0.25">
      <c r="A1" s="21" t="s">
        <v>13</v>
      </c>
      <c r="E1" s="11" t="s">
        <v>14</v>
      </c>
      <c r="F1" s="11" t="s">
        <v>15</v>
      </c>
      <c r="G1" s="11" t="s">
        <v>16</v>
      </c>
      <c r="H1" s="11" t="s">
        <v>17</v>
      </c>
    </row>
    <row r="2" spans="1:25" x14ac:dyDescent="0.25">
      <c r="A2" s="21"/>
      <c r="E2">
        <v>9.81</v>
      </c>
      <c r="F2">
        <v>65</v>
      </c>
      <c r="G2">
        <v>4.5</v>
      </c>
      <c r="H2">
        <v>35</v>
      </c>
    </row>
    <row r="3" spans="1:25" x14ac:dyDescent="0.25">
      <c r="A3" s="21" t="s">
        <v>12</v>
      </c>
    </row>
    <row r="4" spans="1:25" x14ac:dyDescent="0.25">
      <c r="A4" s="21" t="s">
        <v>10</v>
      </c>
    </row>
    <row r="6" spans="1:25" x14ac:dyDescent="0.25">
      <c r="O6" s="17"/>
      <c r="P6" s="17"/>
      <c r="Q6" s="17"/>
      <c r="R6" s="17"/>
      <c r="S6" s="17"/>
      <c r="T6" s="17"/>
      <c r="U6" s="17"/>
      <c r="V6" s="17"/>
      <c r="W6" s="17"/>
      <c r="X6" s="17"/>
      <c r="Y6" s="17"/>
    </row>
    <row r="7" spans="1:25" ht="15.75" thickBot="1" x14ac:dyDescent="0.3">
      <c r="O7" s="17"/>
      <c r="P7" s="17"/>
      <c r="Q7" s="17"/>
      <c r="R7" s="17"/>
      <c r="S7" s="17"/>
      <c r="T7" s="17"/>
      <c r="U7" s="17"/>
      <c r="V7" s="17"/>
      <c r="W7" s="17"/>
      <c r="X7" s="17"/>
      <c r="Y7" s="17"/>
    </row>
    <row r="8" spans="1:25" ht="27" thickBot="1" x14ac:dyDescent="0.45">
      <c r="A8" s="1" t="s">
        <v>0</v>
      </c>
      <c r="B8" s="2" t="s">
        <v>1</v>
      </c>
      <c r="C8" s="2" t="s">
        <v>2</v>
      </c>
      <c r="D8" s="2" t="s">
        <v>3</v>
      </c>
      <c r="E8" s="2" t="s">
        <v>4</v>
      </c>
      <c r="F8" s="2" t="s">
        <v>8</v>
      </c>
      <c r="G8" s="2" t="s">
        <v>9</v>
      </c>
      <c r="H8" s="2" t="s">
        <v>5</v>
      </c>
      <c r="J8" s="23" t="s">
        <v>20</v>
      </c>
      <c r="O8" s="17"/>
      <c r="P8" s="20" t="s">
        <v>19</v>
      </c>
      <c r="Q8" s="19"/>
      <c r="R8" s="19"/>
      <c r="S8" s="19"/>
      <c r="T8" s="19"/>
      <c r="U8" s="19"/>
      <c r="V8" s="19"/>
      <c r="W8" s="19"/>
      <c r="X8" s="19"/>
      <c r="Y8" s="19"/>
    </row>
    <row r="9" spans="1:25" x14ac:dyDescent="0.25">
      <c r="A9" s="3"/>
      <c r="B9" s="7">
        <v>0.2</v>
      </c>
      <c r="C9" s="7">
        <f>SQRT($E$2*$F$2/B9)*TANH($G$2*SQRT($E$2*B9/$F$2))-$H$2</f>
        <v>1.9136479210639976</v>
      </c>
      <c r="D9" s="7">
        <v>0.3</v>
      </c>
      <c r="E9" s="7">
        <f>SQRT($E$2*$F$2/D9)*TANH($G$2*SQRT($E$2*D9/$F$2))-$H$2</f>
        <v>-0.73744776131830747</v>
      </c>
      <c r="F9" s="7">
        <f>AVERAGE(B9,D9)</f>
        <v>0.25</v>
      </c>
      <c r="G9" s="7">
        <f>SQRT($E$2*$F$2/F9)*TANH($G$2*SQRT($E$2*F9/$F$2))-$H$2</f>
        <v>0.52668590977990704</v>
      </c>
      <c r="H9" s="7"/>
      <c r="O9" s="17"/>
      <c r="P9" s="19"/>
      <c r="Q9" s="19"/>
      <c r="R9" s="19"/>
      <c r="S9" s="19"/>
      <c r="T9" s="19"/>
      <c r="U9" s="19"/>
      <c r="V9" s="19"/>
      <c r="W9" s="19"/>
      <c r="X9" s="19"/>
      <c r="Y9" s="19"/>
    </row>
    <row r="10" spans="1:25" ht="15.75" thickBot="1" x14ac:dyDescent="0.3">
      <c r="A10" s="4">
        <v>1</v>
      </c>
      <c r="B10" s="8"/>
      <c r="C10" s="8"/>
      <c r="D10" s="8"/>
      <c r="E10" s="8"/>
      <c r="F10" s="8"/>
      <c r="G10" s="8"/>
      <c r="H10" s="8"/>
      <c r="I10" s="22" t="s">
        <v>11</v>
      </c>
      <c r="K10" s="12"/>
      <c r="L10" s="12"/>
      <c r="M10" s="12"/>
      <c r="N10" s="12"/>
      <c r="O10" s="18"/>
      <c r="P10" s="19"/>
      <c r="Q10" s="19"/>
      <c r="R10" s="19"/>
      <c r="S10" s="19"/>
      <c r="T10" s="19"/>
      <c r="U10" s="19"/>
      <c r="V10" s="19"/>
      <c r="W10" s="19"/>
      <c r="X10" s="19"/>
      <c r="Y10" s="19"/>
    </row>
    <row r="11" spans="1:25" x14ac:dyDescent="0.25">
      <c r="A11" s="3"/>
      <c r="B11" s="7">
        <f>IF(SIGN(C9)=SIGN(G9),F9,B9)</f>
        <v>0.25</v>
      </c>
      <c r="C11" s="7">
        <f>SQRT($E$2*$F$2/B11)*TANH($G$2*SQRT($E$2*B11/$F$2))-$H$2</f>
        <v>0.52668590977990704</v>
      </c>
      <c r="D11" s="7">
        <f>IF(SIGN(E9)=SIGN(G9),F9,D9)</f>
        <v>0.3</v>
      </c>
      <c r="E11" s="7">
        <f>SQRT($E$2*$F$2/D11)*TANH($G$2*SQRT($E$2*D11/$F$2))-$H$2</f>
        <v>-0.73744776131830747</v>
      </c>
      <c r="F11" s="7">
        <f>AVERAGE(B11,D11)</f>
        <v>0.27500000000000002</v>
      </c>
      <c r="G11" s="7">
        <f>SQRT($E$2*$F$2/F11)*TANH($G$2*SQRT($E$2*F11/$F$2))-$H$2</f>
        <v>-0.11967324856739481</v>
      </c>
      <c r="H11" s="9">
        <f>ABS((F11-F9)/F11)</f>
        <v>9.0909090909090981E-2</v>
      </c>
      <c r="I11" s="13"/>
      <c r="J11" s="12"/>
      <c r="K11" s="12"/>
      <c r="L11" s="12"/>
      <c r="M11" s="12"/>
      <c r="N11" s="12"/>
      <c r="O11" s="18"/>
      <c r="P11" s="19"/>
      <c r="Q11" s="19"/>
      <c r="R11" s="19"/>
      <c r="S11" s="19"/>
      <c r="T11" s="19"/>
      <c r="U11" s="19"/>
      <c r="V11" s="19"/>
      <c r="W11" s="19"/>
      <c r="X11" s="19"/>
      <c r="Y11" s="19"/>
    </row>
    <row r="12" spans="1:25" ht="15.75" thickBot="1" x14ac:dyDescent="0.3">
      <c r="A12" s="4">
        <v>2</v>
      </c>
      <c r="B12" s="8"/>
      <c r="C12" s="8"/>
      <c r="D12" s="8"/>
      <c r="E12" s="8"/>
      <c r="F12" s="8"/>
      <c r="G12" s="8"/>
      <c r="H12" s="10"/>
      <c r="I12" s="13"/>
      <c r="J12" s="12"/>
      <c r="K12" s="12"/>
      <c r="L12" s="12"/>
      <c r="M12" s="12"/>
      <c r="N12" s="12"/>
      <c r="O12" s="18"/>
      <c r="P12" s="19"/>
      <c r="Q12" s="19"/>
      <c r="R12" s="19"/>
      <c r="S12" s="19"/>
      <c r="T12" s="19"/>
      <c r="U12" s="19"/>
      <c r="V12" s="19"/>
      <c r="W12" s="19"/>
      <c r="X12" s="19"/>
      <c r="Y12" s="19"/>
    </row>
    <row r="13" spans="1:25" x14ac:dyDescent="0.25">
      <c r="A13" s="3"/>
      <c r="B13" s="7">
        <f>IF(SIGN(C11)=SIGN(G11),F11,B11)</f>
        <v>0.25</v>
      </c>
      <c r="C13" s="7">
        <f>SQRT($E$2*$F$2/B13)*TANH($G$2*SQRT($E$2*B13/$F$2))-$H$2</f>
        <v>0.52668590977990704</v>
      </c>
      <c r="D13" s="7">
        <f>IF(SIGN(E11)=SIGN(G11),F11,D11)</f>
        <v>0.27500000000000002</v>
      </c>
      <c r="E13" s="7">
        <f>SQRT($E$2*$F$2/D13)*TANH($G$2*SQRT($E$2*D13/$F$2))-$H$2</f>
        <v>-0.11967324856739481</v>
      </c>
      <c r="F13" s="7">
        <f>AVERAGE(B13,D13)</f>
        <v>0.26250000000000001</v>
      </c>
      <c r="G13" s="7">
        <f>SQRT($E$2*$F$2/F13)*TANH($G$2*SQRT($E$2*F13/$F$2))-$H$2</f>
        <v>0.19980834424868732</v>
      </c>
      <c r="H13" s="9">
        <f>ABS((F13-F11)/F13)</f>
        <v>4.7619047619047658E-2</v>
      </c>
      <c r="J13" s="12"/>
      <c r="K13" s="12"/>
      <c r="L13" s="12"/>
      <c r="M13" s="12"/>
      <c r="N13" s="12"/>
      <c r="O13" s="17"/>
      <c r="P13" s="19"/>
      <c r="Q13" s="19"/>
      <c r="R13" s="19"/>
      <c r="S13" s="19"/>
      <c r="T13" s="19"/>
      <c r="U13" s="19"/>
      <c r="V13" s="19"/>
      <c r="W13" s="19"/>
      <c r="X13" s="19"/>
      <c r="Y13" s="19"/>
    </row>
    <row r="14" spans="1:25" ht="15.75" thickBot="1" x14ac:dyDescent="0.3">
      <c r="A14" s="4">
        <v>3</v>
      </c>
      <c r="B14" s="8"/>
      <c r="C14" s="8"/>
      <c r="D14" s="8"/>
      <c r="E14" s="8"/>
      <c r="F14" s="8"/>
      <c r="G14" s="8"/>
      <c r="H14" s="10"/>
      <c r="J14" s="12"/>
      <c r="K14" s="12"/>
      <c r="L14" s="12"/>
      <c r="M14" s="12"/>
      <c r="N14" s="12"/>
      <c r="O14" s="17"/>
      <c r="P14" s="19"/>
      <c r="Q14" s="19"/>
      <c r="R14" s="19"/>
      <c r="S14" s="19"/>
      <c r="T14" s="19"/>
      <c r="U14" s="19"/>
      <c r="V14" s="19"/>
      <c r="W14" s="19"/>
      <c r="X14" s="19"/>
      <c r="Y14" s="19"/>
    </row>
    <row r="15" spans="1:25" x14ac:dyDescent="0.25">
      <c r="A15" s="3"/>
      <c r="B15" s="7">
        <f>IF(SIGN(C13)=SIGN(G13),F13,B13)</f>
        <v>0.26250000000000001</v>
      </c>
      <c r="C15" s="7">
        <f>SQRT($E$2*$F$2/B15)*TANH($G$2*SQRT($E$2*B15/$F$2))-$H$2</f>
        <v>0.19980834424868732</v>
      </c>
      <c r="D15" s="7">
        <f t="shared" ref="D15" si="0">IF(SIGN(E13)=SIGN(G13),F13,D13)</f>
        <v>0.27500000000000002</v>
      </c>
      <c r="E15" s="7">
        <f>SQRT($E$2*$F$2/D15)*TANH($G$2*SQRT($E$2*D15/$F$2))-$H$2</f>
        <v>-0.11967324856739481</v>
      </c>
      <c r="F15" s="7">
        <f>AVERAGE(B15,D15)</f>
        <v>0.26875000000000004</v>
      </c>
      <c r="G15" s="7">
        <f>SQRT($E$2*$F$2/F15)*TANH($G$2*SQRT($E$2*F15/$F$2))-$H$2</f>
        <v>3.9159117702290303E-2</v>
      </c>
      <c r="H15" s="9">
        <f t="shared" ref="H15" si="1">ABS((F15-F13)/F15)</f>
        <v>2.3255813953488493E-2</v>
      </c>
      <c r="O15" s="17"/>
      <c r="P15" s="19"/>
      <c r="Q15" s="19"/>
      <c r="R15" s="19"/>
      <c r="S15" s="19"/>
      <c r="T15" s="19"/>
      <c r="U15" s="19"/>
      <c r="V15" s="19"/>
      <c r="W15" s="19"/>
      <c r="X15" s="19"/>
      <c r="Y15" s="19"/>
    </row>
    <row r="16" spans="1:25" ht="15.75" thickBot="1" x14ac:dyDescent="0.3">
      <c r="A16" s="4">
        <v>4</v>
      </c>
      <c r="B16" s="8"/>
      <c r="C16" s="8"/>
      <c r="D16" s="8"/>
      <c r="E16" s="8"/>
      <c r="F16" s="8"/>
      <c r="G16" s="8"/>
      <c r="H16" s="10"/>
      <c r="O16" s="17"/>
      <c r="P16" s="19"/>
      <c r="Q16" s="19"/>
      <c r="R16" s="19"/>
      <c r="S16" s="19"/>
      <c r="T16" s="19"/>
      <c r="U16" s="19"/>
      <c r="V16" s="19"/>
      <c r="W16" s="19"/>
      <c r="X16" s="19"/>
      <c r="Y16" s="19"/>
    </row>
    <row r="17" spans="1:25" ht="18.75" x14ac:dyDescent="0.25">
      <c r="A17" s="5"/>
      <c r="B17" s="7">
        <f>IF(SIGN(C15)=SIGN(G15),F15,B15)</f>
        <v>0.26875000000000004</v>
      </c>
      <c r="C17" s="7">
        <f>SQRT($E$2*$F$2/B17)*TANH($G$2*SQRT($E$2*B17/$F$2))-$H$2</f>
        <v>3.9159117702290303E-2</v>
      </c>
      <c r="D17" s="7">
        <f t="shared" ref="D17" si="2">IF(SIGN(E15)=SIGN(G15),F15,D15)</f>
        <v>0.27500000000000002</v>
      </c>
      <c r="E17" s="7">
        <f>SQRT($E$2*$F$2/D17)*TANH($G$2*SQRT($E$2*D17/$F$2))-$H$2</f>
        <v>-0.11967324856739481</v>
      </c>
      <c r="F17" s="7">
        <f>AVERAGE(B17,D17)</f>
        <v>0.27187500000000003</v>
      </c>
      <c r="G17" s="7">
        <f>SQRT($E$2*$F$2/F17)*TANH($G$2*SQRT($E$2*F17/$F$2))-$H$2</f>
        <v>-4.0482205353065126E-2</v>
      </c>
      <c r="H17" s="9">
        <f>ABS((F17-F15)/F17)</f>
        <v>1.1494252873563177E-2</v>
      </c>
      <c r="O17" s="17"/>
      <c r="P17" s="19"/>
      <c r="Q17" s="19"/>
      <c r="R17" s="19"/>
      <c r="S17" s="19"/>
      <c r="T17" s="19"/>
      <c r="U17" s="19"/>
      <c r="V17" s="19"/>
      <c r="W17" s="19"/>
      <c r="X17" s="19"/>
      <c r="Y17" s="19"/>
    </row>
    <row r="18" spans="1:25" ht="15.75" customHeight="1" thickBot="1" x14ac:dyDescent="0.3">
      <c r="A18" s="6">
        <v>5</v>
      </c>
      <c r="B18" s="8"/>
      <c r="C18" s="8"/>
      <c r="D18" s="8"/>
      <c r="E18" s="8"/>
      <c r="F18" s="8"/>
      <c r="G18" s="8"/>
      <c r="H18" s="10"/>
      <c r="O18" s="17"/>
      <c r="P18" s="19"/>
      <c r="Q18" s="19"/>
      <c r="R18" s="19"/>
      <c r="S18" s="19"/>
      <c r="T18" s="19"/>
      <c r="U18" s="19"/>
      <c r="V18" s="19"/>
      <c r="W18" s="19"/>
      <c r="X18" s="19"/>
      <c r="Y18" s="19"/>
    </row>
    <row r="19" spans="1:25" x14ac:dyDescent="0.25">
      <c r="A19" s="3"/>
      <c r="B19" s="7">
        <f>IF(SIGN(C17)=SIGN(G17),F17,B17)</f>
        <v>0.26875000000000004</v>
      </c>
      <c r="C19" s="7">
        <f>SQRT($E$2*$F$2/B19)*TANH($G$2*SQRT($E$2*B19/$F$2))-$H$2</f>
        <v>3.9159117702290303E-2</v>
      </c>
      <c r="D19" s="7">
        <f t="shared" ref="D19" si="3">IF(SIGN(E17)=SIGN(G17),F17,D17)</f>
        <v>0.27187500000000003</v>
      </c>
      <c r="E19" s="7">
        <f>SQRT($E$2*$F$2/D19)*TANH($G$2*SQRT($E$2*D19/$F$2))-$H$2</f>
        <v>-4.0482205353065126E-2</v>
      </c>
      <c r="F19" s="7">
        <f>AVERAGE(B19,D19)</f>
        <v>0.27031250000000007</v>
      </c>
      <c r="G19" s="7">
        <f>SQRT($E$2*$F$2/F19)*TANH($G$2*SQRT($E$2*F19/$F$2))-$H$2</f>
        <v>-7.1807297489812072E-4</v>
      </c>
      <c r="H19" s="9">
        <f>ABS((F19-F17)/F19)</f>
        <v>5.7803468208091242E-3</v>
      </c>
      <c r="O19" s="17"/>
      <c r="P19" s="19"/>
      <c r="Q19" s="19"/>
      <c r="R19" s="19"/>
      <c r="S19" s="19"/>
      <c r="T19" s="19"/>
      <c r="U19" s="19"/>
      <c r="V19" s="19"/>
      <c r="W19" s="19"/>
      <c r="X19" s="19"/>
      <c r="Y19" s="19"/>
    </row>
    <row r="20" spans="1:25" ht="15.75" thickBot="1" x14ac:dyDescent="0.3">
      <c r="A20" s="4">
        <v>6</v>
      </c>
      <c r="B20" s="8"/>
      <c r="C20" s="8"/>
      <c r="D20" s="8"/>
      <c r="E20" s="8"/>
      <c r="F20" s="8"/>
      <c r="G20" s="8"/>
      <c r="H20" s="10"/>
      <c r="O20" s="17"/>
      <c r="P20" s="19"/>
      <c r="Q20" s="19"/>
      <c r="R20" s="19"/>
      <c r="S20" s="19"/>
      <c r="T20" s="19"/>
      <c r="U20" s="19"/>
      <c r="V20" s="19"/>
      <c r="W20" s="19"/>
      <c r="X20" s="19"/>
      <c r="Y20" s="19"/>
    </row>
    <row r="21" spans="1:25" x14ac:dyDescent="0.25">
      <c r="A21" s="3"/>
      <c r="B21" s="7">
        <f>IF(SIGN(C19)=SIGN(G19),F19,B19)</f>
        <v>0.26875000000000004</v>
      </c>
      <c r="C21" s="7">
        <f>SQRT($E$2*$F$2/B21)*TANH($G$2*SQRT($E$2*B21/$F$2))-$H$2</f>
        <v>3.9159117702290303E-2</v>
      </c>
      <c r="D21" s="7">
        <f t="shared" ref="D21" si="4">IF(SIGN(E19)=SIGN(G19),F19,D19)</f>
        <v>0.27031250000000007</v>
      </c>
      <c r="E21" s="7">
        <f>SQRT($E$2*$F$2/D21)*TANH($G$2*SQRT($E$2*D21/$F$2))-$H$2</f>
        <v>-7.1807297489812072E-4</v>
      </c>
      <c r="F21" s="7">
        <f>AVERAGE(B21,D21)</f>
        <v>0.26953125000000006</v>
      </c>
      <c r="G21" s="7">
        <f>SQRT($E$2*$F$2/F21)*TANH($G$2*SQRT($E$2*F21/$F$2))-$H$2</f>
        <v>1.9206359400214978E-2</v>
      </c>
      <c r="H21" s="9">
        <f t="shared" ref="H21" si="5">ABS((F21-F19)/F21)</f>
        <v>2.898550724637722E-3</v>
      </c>
      <c r="O21" s="17"/>
      <c r="P21" s="19"/>
      <c r="Q21" s="19"/>
      <c r="R21" s="19"/>
      <c r="S21" s="19"/>
      <c r="T21" s="19"/>
      <c r="U21" s="19"/>
      <c r="V21" s="19"/>
      <c r="W21" s="19"/>
      <c r="X21" s="19"/>
      <c r="Y21" s="19"/>
    </row>
    <row r="22" spans="1:25" ht="15.75" thickBot="1" x14ac:dyDescent="0.3">
      <c r="A22" s="4">
        <v>7</v>
      </c>
      <c r="B22" s="8"/>
      <c r="C22" s="8"/>
      <c r="D22" s="8"/>
      <c r="E22" s="8"/>
      <c r="F22" s="8"/>
      <c r="G22" s="8"/>
      <c r="H22" s="10"/>
      <c r="O22" s="17"/>
      <c r="P22" s="19"/>
      <c r="Q22" s="19"/>
      <c r="R22" s="19"/>
      <c r="S22" s="19"/>
      <c r="T22" s="19"/>
      <c r="U22" s="19"/>
      <c r="V22" s="19"/>
      <c r="W22" s="19"/>
      <c r="X22" s="19"/>
      <c r="Y22" s="19"/>
    </row>
    <row r="23" spans="1:25" x14ac:dyDescent="0.25">
      <c r="A23" s="3"/>
      <c r="B23" s="7">
        <f>IF(SIGN(C21)=SIGN(G21),F21,B21)</f>
        <v>0.26953125000000006</v>
      </c>
      <c r="C23" s="7">
        <f>SQRT($E$2*$F$2/B23)*TANH($G$2*SQRT($E$2*B23/$F$2))-$H$2</f>
        <v>1.9206359400214978E-2</v>
      </c>
      <c r="D23" s="7">
        <f t="shared" ref="D23" si="6">IF(SIGN(E21)=SIGN(G21),F21,D21)</f>
        <v>0.27031250000000007</v>
      </c>
      <c r="E23" s="7">
        <f>SQRT($E$2*$F$2/D23)*TANH($G$2*SQRT($E$2*D23/$F$2))-$H$2</f>
        <v>-7.1807297489812072E-4</v>
      </c>
      <c r="F23" s="7">
        <f>AVERAGE(B23,D23)</f>
        <v>0.26992187500000009</v>
      </c>
      <c r="G23" s="7">
        <f>SQRT($E$2*$F$2/F23)*TANH($G$2*SQRT($E$2*F23/$F$2))-$H$2</f>
        <v>9.2406063132557392E-3</v>
      </c>
      <c r="H23" s="9">
        <f t="shared" ref="H23" si="7">ABS((F23-F21)/F23)</f>
        <v>1.4471780028944788E-3</v>
      </c>
      <c r="O23" s="17"/>
      <c r="P23" s="19"/>
      <c r="Q23" s="19"/>
      <c r="R23" s="19"/>
      <c r="S23" s="19"/>
      <c r="T23" s="19"/>
      <c r="U23" s="19"/>
      <c r="V23" s="19"/>
      <c r="W23" s="19"/>
      <c r="X23" s="19"/>
      <c r="Y23" s="19"/>
    </row>
    <row r="24" spans="1:25" ht="26.25" thickBot="1" x14ac:dyDescent="0.3">
      <c r="A24" s="4">
        <v>8</v>
      </c>
      <c r="B24" s="8"/>
      <c r="C24" s="8"/>
      <c r="D24" s="8"/>
      <c r="E24" s="8"/>
      <c r="F24" s="8"/>
      <c r="G24" s="8"/>
      <c r="H24" s="10"/>
      <c r="O24" s="17"/>
      <c r="P24" s="20" t="s">
        <v>18</v>
      </c>
      <c r="Q24" s="19"/>
      <c r="R24" s="19"/>
      <c r="S24" s="19"/>
      <c r="T24" s="19"/>
      <c r="U24" s="19"/>
      <c r="V24" s="19"/>
      <c r="W24" s="19"/>
      <c r="X24" s="19"/>
      <c r="Y24" s="19"/>
    </row>
    <row r="25" spans="1:25" x14ac:dyDescent="0.25">
      <c r="A25" s="3"/>
      <c r="B25" s="7">
        <f>IF(SIGN(C23)=SIGN(G23),F23,B23)</f>
        <v>0.26992187500000009</v>
      </c>
      <c r="C25" s="7">
        <f>SQRT($E$2*$F$2/B25)*TANH($G$2*SQRT($E$2*B25/$F$2))-$H$2</f>
        <v>9.2406063132557392E-3</v>
      </c>
      <c r="D25" s="7">
        <f t="shared" ref="D25" si="8">IF(SIGN(E23)=SIGN(G23),F23,D23)</f>
        <v>0.27031250000000007</v>
      </c>
      <c r="E25" s="7">
        <f>SQRT($E$2*$F$2/D25)*TANH($G$2*SQRT($E$2*D25/$F$2))-$H$2</f>
        <v>-7.1807297489812072E-4</v>
      </c>
      <c r="F25" s="7">
        <f>AVERAGE(B25,D25)</f>
        <v>0.27011718750000008</v>
      </c>
      <c r="G25" s="7">
        <f>SQRT($E$2*$F$2/F25)*TANH($G$2*SQRT($E$2*F25/$F$2))-$H$2</f>
        <v>4.2603829239027391E-3</v>
      </c>
      <c r="H25" s="9">
        <f>ABS((F25-F23)/F25)</f>
        <v>7.2306579898766656E-4</v>
      </c>
      <c r="O25" s="17"/>
      <c r="P25" s="19"/>
      <c r="Q25" s="19"/>
      <c r="R25" s="19"/>
      <c r="S25" s="19"/>
      <c r="T25" s="19"/>
      <c r="U25" s="19"/>
      <c r="V25" s="19"/>
      <c r="W25" s="19"/>
      <c r="X25" s="19"/>
      <c r="Y25" s="19"/>
    </row>
    <row r="26" spans="1:25" ht="15.75" thickBot="1" x14ac:dyDescent="0.3">
      <c r="A26" s="4">
        <v>9</v>
      </c>
      <c r="B26" s="8"/>
      <c r="C26" s="8"/>
      <c r="D26" s="8"/>
      <c r="E26" s="8"/>
      <c r="F26" s="8"/>
      <c r="G26" s="8"/>
      <c r="H26" s="10"/>
      <c r="O26" s="17"/>
      <c r="P26" s="19"/>
      <c r="Q26" s="19"/>
      <c r="R26" s="19"/>
      <c r="S26" s="19"/>
      <c r="T26" s="19"/>
      <c r="U26" s="19"/>
      <c r="V26" s="19"/>
      <c r="W26" s="19"/>
      <c r="X26" s="19"/>
      <c r="Y26" s="19"/>
    </row>
    <row r="27" spans="1:25" x14ac:dyDescent="0.25">
      <c r="A27" s="3"/>
      <c r="B27" s="7">
        <f>IF(SIGN(C25)=SIGN(G25),F25,B25)</f>
        <v>0.27011718750000008</v>
      </c>
      <c r="C27" s="7">
        <f>SQRT($E$2*$F$2/B27)*TANH($G$2*SQRT($E$2*B27/$F$2))-$H$2</f>
        <v>4.2603829239027391E-3</v>
      </c>
      <c r="D27" s="7">
        <f t="shared" ref="D27" si="9">IF(SIGN(E25)=SIGN(G25),F25,D25)</f>
        <v>0.27031250000000007</v>
      </c>
      <c r="E27" s="7">
        <f>SQRT($E$2*$F$2/D27)*TANH($G$2*SQRT($E$2*D27/$F$2))-$H$2</f>
        <v>-7.1807297489812072E-4</v>
      </c>
      <c r="F27" s="7">
        <f>AVERAGE(B27,D27)</f>
        <v>0.27021484375000004</v>
      </c>
      <c r="G27" s="7">
        <f>SQRT($E$2*$F$2/F27)*TANH($G$2*SQRT($E$2*F27/$F$2))-$H$2</f>
        <v>1.7709340980900379E-3</v>
      </c>
      <c r="H27" s="9">
        <f t="shared" ref="H27" si="10">ABS((F27-F25)/F27)</f>
        <v>3.6140224069376899E-4</v>
      </c>
      <c r="O27" s="17"/>
      <c r="P27" s="19"/>
      <c r="Q27" s="19"/>
      <c r="R27" s="19"/>
      <c r="S27" s="19"/>
      <c r="T27" s="19"/>
      <c r="U27" s="19"/>
      <c r="V27" s="19"/>
      <c r="W27" s="19"/>
      <c r="X27" s="19"/>
      <c r="Y27" s="19"/>
    </row>
    <row r="28" spans="1:25" ht="15.75" thickBot="1" x14ac:dyDescent="0.3">
      <c r="A28" s="4">
        <v>10</v>
      </c>
      <c r="B28" s="8"/>
      <c r="C28" s="8"/>
      <c r="D28" s="8"/>
      <c r="E28" s="8"/>
      <c r="F28" s="8"/>
      <c r="G28" s="8"/>
      <c r="H28" s="10"/>
      <c r="O28" s="17"/>
      <c r="P28" s="19"/>
      <c r="Q28" s="19"/>
      <c r="R28" s="19"/>
      <c r="S28" s="19"/>
      <c r="T28" s="19"/>
      <c r="U28" s="19"/>
      <c r="V28" s="19"/>
      <c r="W28" s="19"/>
      <c r="X28" s="19"/>
      <c r="Y28" s="19"/>
    </row>
    <row r="29" spans="1:25" x14ac:dyDescent="0.25">
      <c r="A29" s="3"/>
      <c r="B29" s="7">
        <f>IF(SIGN(C27)=SIGN(G27),F27,B27)</f>
        <v>0.27021484375000004</v>
      </c>
      <c r="C29" s="7">
        <f>SQRT($E$2*$F$2/B29)*TANH($G$2*SQRT($E$2*B29/$F$2))-$H$2</f>
        <v>1.7709340980900379E-3</v>
      </c>
      <c r="D29" s="7">
        <f t="shared" ref="D29" si="11">IF(SIGN(E27)=SIGN(G27),F27,D27)</f>
        <v>0.27031250000000007</v>
      </c>
      <c r="E29" s="7">
        <f>SQRT($E$2*$F$2/D29)*TANH($G$2*SQRT($E$2*D29/$F$2))-$H$2</f>
        <v>-7.1807297489812072E-4</v>
      </c>
      <c r="F29" s="7">
        <f>AVERAGE(B29,D29)</f>
        <v>0.27026367187500006</v>
      </c>
      <c r="G29" s="7">
        <f>SQRT($E$2*$F$2/F29)*TANH($G$2*SQRT($E$2*F29/$F$2))-$H$2</f>
        <v>5.2637534998467572E-4</v>
      </c>
      <c r="H29" s="9">
        <f>ABS((F29-F27)/F29)</f>
        <v>1.8066847335144123E-4</v>
      </c>
      <c r="O29" s="17"/>
      <c r="P29" s="19"/>
      <c r="Q29" s="19"/>
      <c r="R29" s="19"/>
      <c r="S29" s="19"/>
      <c r="T29" s="19"/>
      <c r="U29" s="19"/>
      <c r="V29" s="19"/>
      <c r="W29" s="19"/>
      <c r="X29" s="19"/>
      <c r="Y29" s="19"/>
    </row>
    <row r="30" spans="1:25" ht="15.75" thickBot="1" x14ac:dyDescent="0.3">
      <c r="A30" s="4">
        <v>11</v>
      </c>
      <c r="B30" s="8"/>
      <c r="C30" s="8"/>
      <c r="D30" s="8"/>
      <c r="E30" s="8"/>
      <c r="F30" s="8"/>
      <c r="G30" s="8"/>
      <c r="H30" s="10"/>
      <c r="O30" s="17"/>
      <c r="P30" s="19"/>
      <c r="Q30" s="19"/>
      <c r="R30" s="19"/>
      <c r="S30" s="19"/>
      <c r="T30" s="19"/>
      <c r="U30" s="19"/>
      <c r="V30" s="19"/>
      <c r="W30" s="19"/>
      <c r="X30" s="19"/>
      <c r="Y30" s="19"/>
    </row>
    <row r="31" spans="1:25" x14ac:dyDescent="0.25">
      <c r="A31" s="3"/>
      <c r="B31" s="7">
        <f>IF(SIGN(C29)=SIGN(G29),F29,B29)</f>
        <v>0.27026367187500006</v>
      </c>
      <c r="C31" s="7">
        <f>SQRT($E$2*$F$2/B31)*TANH($G$2*SQRT($E$2*B31/$F$2))-$H$2</f>
        <v>5.2637534998467572E-4</v>
      </c>
      <c r="D31" s="7">
        <f t="shared" ref="D31" si="12">IF(SIGN(E29)=SIGN(G29),F29,D29)</f>
        <v>0.27031250000000007</v>
      </c>
      <c r="E31" s="7">
        <f>SQRT($E$2*$F$2/D31)*TANH($G$2*SQRT($E$2*D31/$F$2))-$H$2</f>
        <v>-7.1807297489812072E-4</v>
      </c>
      <c r="F31" s="7">
        <f>AVERAGE(B31,D31)</f>
        <v>0.27028808593750009</v>
      </c>
      <c r="G31" s="7">
        <f>SQRT($E$2*$F$2/F31)*TANH($G$2*SQRT($E$2*F31/$F$2))-$H$2</f>
        <v>-9.586261442251498E-5</v>
      </c>
      <c r="H31" s="9">
        <f t="shared" ref="H31" si="13">ABS((F31-F29)/F31)</f>
        <v>9.0326077138593069E-5</v>
      </c>
      <c r="O31" s="17"/>
      <c r="P31" s="19"/>
      <c r="Q31" s="19"/>
      <c r="R31" s="19"/>
      <c r="S31" s="19"/>
      <c r="T31" s="19"/>
      <c r="U31" s="19"/>
      <c r="V31" s="19"/>
      <c r="W31" s="19"/>
      <c r="X31" s="19"/>
      <c r="Y31" s="19"/>
    </row>
    <row r="32" spans="1:25" ht="15.75" thickBot="1" x14ac:dyDescent="0.3">
      <c r="A32" s="4">
        <v>12</v>
      </c>
      <c r="B32" s="8"/>
      <c r="C32" s="8"/>
      <c r="D32" s="8"/>
      <c r="E32" s="8"/>
      <c r="F32" s="8"/>
      <c r="G32" s="8"/>
      <c r="H32" s="10"/>
      <c r="O32" s="17"/>
      <c r="P32" s="14"/>
      <c r="Q32" s="15"/>
      <c r="R32" s="15"/>
      <c r="S32" s="15"/>
      <c r="T32" s="15"/>
      <c r="U32" s="15"/>
      <c r="V32" s="15"/>
      <c r="W32" s="16"/>
      <c r="X32" s="17"/>
      <c r="Y32" s="17"/>
    </row>
    <row r="33" spans="1:25" x14ac:dyDescent="0.25">
      <c r="A33" s="14"/>
      <c r="B33" s="15"/>
      <c r="C33" s="15"/>
      <c r="D33" s="15"/>
      <c r="E33" s="15"/>
      <c r="F33" s="15"/>
      <c r="G33" s="15"/>
      <c r="H33" s="16"/>
      <c r="O33" s="17"/>
      <c r="P33" s="14"/>
      <c r="Q33" s="15"/>
      <c r="R33" s="15"/>
      <c r="S33" s="15"/>
      <c r="T33" s="15"/>
      <c r="U33" s="15"/>
      <c r="V33" s="15"/>
      <c r="W33" s="16"/>
      <c r="X33" s="17"/>
      <c r="Y33" s="17"/>
    </row>
    <row r="34" spans="1:25" x14ac:dyDescent="0.25">
      <c r="A34" s="14"/>
      <c r="B34" s="15"/>
      <c r="C34" s="15"/>
      <c r="D34" s="15"/>
      <c r="E34" s="15"/>
      <c r="F34" s="15"/>
      <c r="G34" s="15"/>
      <c r="H34" s="16"/>
      <c r="P34" s="14"/>
      <c r="Q34" s="15"/>
      <c r="R34" s="15"/>
      <c r="S34" s="15"/>
      <c r="T34" s="15"/>
      <c r="U34" s="15"/>
      <c r="V34" s="15"/>
      <c r="W34" s="16"/>
    </row>
    <row r="36" spans="1:25" x14ac:dyDescent="0.25">
      <c r="B36" t="s">
        <v>6</v>
      </c>
      <c r="C36" t="s">
        <v>7</v>
      </c>
    </row>
    <row r="37" spans="1:25" x14ac:dyDescent="0.25">
      <c r="B37">
        <v>0.02</v>
      </c>
      <c r="C37">
        <f>SQRT($E$2*$F$2/B37)*TANH($G$2*SQRT($E$2*B37/$F$2))-$H$2</f>
        <v>8.2670225169469873</v>
      </c>
    </row>
    <row r="38" spans="1:25" x14ac:dyDescent="0.25">
      <c r="B38">
        <v>0.04</v>
      </c>
      <c r="C38">
        <f>SQRT($E$2*$F$2/B38)*TANH($G$2*SQRT($E$2*B38/$F$2))-$H$2</f>
        <v>7.4299414318840604</v>
      </c>
    </row>
    <row r="39" spans="1:25" x14ac:dyDescent="0.25">
      <c r="B39">
        <v>0.06</v>
      </c>
      <c r="C39">
        <f>SQRT($E$2*$F$2/B39)*TANH($G$2*SQRT($E$2*B39/$F$2))-$H$2</f>
        <v>6.6309315327478515</v>
      </c>
    </row>
    <row r="40" spans="1:25" x14ac:dyDescent="0.25">
      <c r="B40">
        <v>0.08</v>
      </c>
      <c r="C40">
        <f>SQRT($E$2*$F$2/B40)*TANH($G$2*SQRT($E$2*B40/$F$2))-$H$2</f>
        <v>5.8674222794443764</v>
      </c>
    </row>
    <row r="41" spans="1:25" x14ac:dyDescent="0.25">
      <c r="B41">
        <v>0.1</v>
      </c>
      <c r="C41">
        <f>SQRT($E$2*$F$2/B41)*TANH($G$2*SQRT($E$2*B41/$F$2))-$H$2</f>
        <v>5.1370697365419602</v>
      </c>
    </row>
    <row r="42" spans="1:25" x14ac:dyDescent="0.25">
      <c r="B42">
        <v>0.12</v>
      </c>
      <c r="C42">
        <f>SQRT($E$2*$F$2/B42)*TANH($G$2*SQRT($E$2*B42/$F$2))-$H$2</f>
        <v>4.4377321379131445</v>
      </c>
    </row>
    <row r="43" spans="1:25" x14ac:dyDescent="0.25">
      <c r="B43">
        <v>0.14000000000000001</v>
      </c>
      <c r="C43">
        <f>SQRT($E$2*$F$2/B43)*TANH($G$2*SQRT($E$2*B43/$F$2))-$H$2</f>
        <v>3.7674485465910621</v>
      </c>
    </row>
    <row r="44" spans="1:25" x14ac:dyDescent="0.25">
      <c r="B44">
        <v>0.16</v>
      </c>
      <c r="C44">
        <f>SQRT($E$2*$F$2/B44)*TANH($G$2*SQRT($E$2*B44/$F$2))-$H$2</f>
        <v>3.1244201618823624</v>
      </c>
    </row>
    <row r="45" spans="1:25" x14ac:dyDescent="0.25">
      <c r="B45">
        <v>0.18</v>
      </c>
      <c r="C45">
        <f>SQRT($E$2*$F$2/B45)*TANH($G$2*SQRT($E$2*B45/$F$2))-$H$2</f>
        <v>2.5069938983704958</v>
      </c>
    </row>
    <row r="46" spans="1:25" x14ac:dyDescent="0.25">
      <c r="B46">
        <v>0.2</v>
      </c>
      <c r="C46">
        <f>SQRT($E$2*$F$2/B46)*TANH($G$2*SQRT($E$2*B46/$F$2))-$H$2</f>
        <v>1.9136479210639976</v>
      </c>
    </row>
    <row r="47" spans="1:25" x14ac:dyDescent="0.25">
      <c r="B47">
        <v>0.22</v>
      </c>
      <c r="C47">
        <f>SQRT($E$2*$F$2/B47)*TANH($G$2*SQRT($E$2*B47/$F$2))-$H$2</f>
        <v>1.3429788701188627</v>
      </c>
    </row>
    <row r="48" spans="1:25" x14ac:dyDescent="0.25">
      <c r="B48">
        <v>0.24</v>
      </c>
      <c r="C48">
        <f>SQRT($E$2*$F$2/B48)*TANH($G$2*SQRT($E$2*B48/$F$2))-$H$2</f>
        <v>0.79369054928757521</v>
      </c>
    </row>
    <row r="49" spans="2:7" x14ac:dyDescent="0.25">
      <c r="B49">
        <v>0.26</v>
      </c>
      <c r="C49">
        <f>SQRT($E$2*$F$2/B49)*TANH($G$2*SQRT($E$2*B49/$F$2))-$H$2</f>
        <v>0.26458388610279826</v>
      </c>
    </row>
    <row r="50" spans="2:7" x14ac:dyDescent="0.25">
      <c r="B50">
        <v>0.28000000000000003</v>
      </c>
      <c r="C50">
        <f>SQRT($E$2*$F$2/B50)*TANH($G$2*SQRT($E$2*B50/$F$2))-$H$2</f>
        <v>-0.24545199994504685</v>
      </c>
    </row>
    <row r="51" spans="2:7" x14ac:dyDescent="0.25">
      <c r="B51">
        <v>0.3</v>
      </c>
      <c r="C51">
        <f>SQRT($E$2*$F$2/B51)*TANH($G$2*SQRT($E$2*B51/$F$2))-$H$2</f>
        <v>-0.73744776131830747</v>
      </c>
    </row>
    <row r="52" spans="2:7" x14ac:dyDescent="0.25">
      <c r="B52">
        <v>0.32</v>
      </c>
      <c r="C52">
        <f>SQRT($E$2*$F$2/B52)*TANH($G$2*SQRT($E$2*B52/$F$2))-$H$2</f>
        <v>-1.2123609386313632</v>
      </c>
    </row>
    <row r="53" spans="2:7" x14ac:dyDescent="0.25">
      <c r="B53">
        <v>0.34</v>
      </c>
      <c r="C53">
        <f>SQRT($E$2*$F$2/B53)*TANH($G$2*SQRT($E$2*B53/$F$2))-$H$2</f>
        <v>-1.6710823325769297</v>
      </c>
    </row>
    <row r="54" spans="2:7" x14ac:dyDescent="0.25">
      <c r="B54">
        <v>0.36</v>
      </c>
      <c r="C54">
        <f>SQRT($E$2*$F$2/B54)*TANH($G$2*SQRT($E$2*B54/$F$2))-$H$2</f>
        <v>-2.1144417208400341</v>
      </c>
    </row>
    <row r="55" spans="2:7" x14ac:dyDescent="0.25">
      <c r="B55">
        <v>0.38</v>
      </c>
      <c r="C55">
        <f>SQRT($E$2*$F$2/B55)*TANH($G$2*SQRT($E$2*B55/$F$2))-$H$2</f>
        <v>-2.5432129972326507</v>
      </c>
    </row>
    <row r="56" spans="2:7" x14ac:dyDescent="0.25">
      <c r="B56">
        <v>0.4</v>
      </c>
      <c r="C56">
        <f>SQRT($E$2*$F$2/B56)*TANH($G$2*SQRT($E$2*B56/$F$2))-$H$2</f>
        <v>-2.958118800045817</v>
      </c>
    </row>
    <row r="57" spans="2:7" x14ac:dyDescent="0.25">
      <c r="B57">
        <v>0.42</v>
      </c>
      <c r="C57">
        <f>SQRT($E$2*$F$2/B57)*TANH($G$2*SQRT($E$2*B57/$F$2))-$H$2</f>
        <v>-3.3598346878830796</v>
      </c>
    </row>
    <row r="58" spans="2:7" x14ac:dyDescent="0.25">
      <c r="B58">
        <v>0.44</v>
      </c>
      <c r="C58">
        <f>SQRT($E$2*$F$2/B58)*TANH($G$2*SQRT($E$2*B58/$F$2))-$H$2</f>
        <v>-3.7489929137653029</v>
      </c>
      <c r="G58" t="s">
        <v>21</v>
      </c>
    </row>
  </sheetData>
  <mergeCells count="84">
    <mergeCell ref="G29:G30"/>
    <mergeCell ref="H29:H30"/>
    <mergeCell ref="B31:B32"/>
    <mergeCell ref="C31:C32"/>
    <mergeCell ref="D31:D32"/>
    <mergeCell ref="E31:E32"/>
    <mergeCell ref="F31:F32"/>
    <mergeCell ref="G31:G32"/>
    <mergeCell ref="H31:H32"/>
    <mergeCell ref="B29:B30"/>
    <mergeCell ref="C29:C30"/>
    <mergeCell ref="D29:D30"/>
    <mergeCell ref="E29:E30"/>
    <mergeCell ref="F29:F30"/>
    <mergeCell ref="H9:H10"/>
    <mergeCell ref="B11:B12"/>
    <mergeCell ref="C11:C12"/>
    <mergeCell ref="D11:D12"/>
    <mergeCell ref="E11:E12"/>
    <mergeCell ref="F11:F12"/>
    <mergeCell ref="G11:G12"/>
    <mergeCell ref="H11:H12"/>
    <mergeCell ref="B9:B10"/>
    <mergeCell ref="C9:C10"/>
    <mergeCell ref="D9:D10"/>
    <mergeCell ref="E9:E10"/>
    <mergeCell ref="F9:F10"/>
    <mergeCell ref="G9:G10"/>
    <mergeCell ref="H13:H14"/>
    <mergeCell ref="B15:B16"/>
    <mergeCell ref="C15:C16"/>
    <mergeCell ref="D15:D16"/>
    <mergeCell ref="E15:E16"/>
    <mergeCell ref="F15:F16"/>
    <mergeCell ref="G15:G16"/>
    <mergeCell ref="H15:H16"/>
    <mergeCell ref="B13:B14"/>
    <mergeCell ref="C13:C14"/>
    <mergeCell ref="D13:D14"/>
    <mergeCell ref="E13:E14"/>
    <mergeCell ref="F13:F14"/>
    <mergeCell ref="G13:G14"/>
    <mergeCell ref="H17:H18"/>
    <mergeCell ref="B19:B20"/>
    <mergeCell ref="C19:C20"/>
    <mergeCell ref="D19:D20"/>
    <mergeCell ref="E19:E20"/>
    <mergeCell ref="F19:F20"/>
    <mergeCell ref="G19:G20"/>
    <mergeCell ref="H19:H20"/>
    <mergeCell ref="B17:B18"/>
    <mergeCell ref="C17:C18"/>
    <mergeCell ref="D17:D18"/>
    <mergeCell ref="E17:E18"/>
    <mergeCell ref="F17:F18"/>
    <mergeCell ref="G17:G18"/>
    <mergeCell ref="H21:H22"/>
    <mergeCell ref="B23:B24"/>
    <mergeCell ref="C23:C24"/>
    <mergeCell ref="D23:D24"/>
    <mergeCell ref="E23:E24"/>
    <mergeCell ref="F23:F24"/>
    <mergeCell ref="G23:G24"/>
    <mergeCell ref="H23:H24"/>
    <mergeCell ref="B21:B22"/>
    <mergeCell ref="C21:C22"/>
    <mergeCell ref="D21:D22"/>
    <mergeCell ref="E21:E22"/>
    <mergeCell ref="F21:F22"/>
    <mergeCell ref="G21:G22"/>
    <mergeCell ref="H25:H26"/>
    <mergeCell ref="B27:B28"/>
    <mergeCell ref="C27:C28"/>
    <mergeCell ref="D27:D28"/>
    <mergeCell ref="E27:E28"/>
    <mergeCell ref="F27:F28"/>
    <mergeCell ref="G27:G28"/>
    <mergeCell ref="H27:H28"/>
    <mergeCell ref="B25:B26"/>
    <mergeCell ref="C25:C26"/>
    <mergeCell ref="D25:D26"/>
    <mergeCell ref="E25:E26"/>
    <mergeCell ref="F25:F26"/>
    <mergeCell ref="G25:G26"/>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tabSelected="1" workbookViewId="0">
      <selection activeCell="G9" sqref="G9:G10"/>
    </sheetView>
  </sheetViews>
  <sheetFormatPr defaultRowHeight="15" x14ac:dyDescent="0.25"/>
  <cols>
    <col min="3" max="3" width="12.28515625" bestFit="1" customWidth="1"/>
    <col min="5" max="5" width="12.28515625" bestFit="1" customWidth="1"/>
    <col min="7" max="7" width="12.28515625" bestFit="1" customWidth="1"/>
    <col min="16" max="16" width="132.7109375" customWidth="1"/>
    <col min="18" max="18" width="11.5703125" bestFit="1" customWidth="1"/>
    <col min="20" max="20" width="11.5703125" bestFit="1" customWidth="1"/>
    <col min="22" max="22" width="11.5703125" bestFit="1" customWidth="1"/>
  </cols>
  <sheetData>
    <row r="1" spans="1:25" ht="28.5" x14ac:dyDescent="0.25">
      <c r="A1" s="21" t="s">
        <v>13</v>
      </c>
      <c r="E1" s="11" t="s">
        <v>14</v>
      </c>
      <c r="F1" s="11" t="s">
        <v>23</v>
      </c>
      <c r="G1" s="11"/>
      <c r="H1" s="11"/>
      <c r="J1" s="11"/>
      <c r="L1" s="11"/>
      <c r="M1" s="11"/>
    </row>
    <row r="2" spans="1:25" x14ac:dyDescent="0.25">
      <c r="A2" s="21"/>
      <c r="E2">
        <v>9.81</v>
      </c>
      <c r="F2">
        <v>20</v>
      </c>
    </row>
    <row r="3" spans="1:25" x14ac:dyDescent="0.25">
      <c r="A3" s="21" t="s">
        <v>12</v>
      </c>
      <c r="E3" s="24" t="s">
        <v>22</v>
      </c>
      <c r="G3" s="24" t="s">
        <v>27</v>
      </c>
    </row>
    <row r="4" spans="1:25" x14ac:dyDescent="0.25">
      <c r="A4" s="21" t="s">
        <v>10</v>
      </c>
      <c r="E4" t="s">
        <v>24</v>
      </c>
      <c r="G4" s="24" t="s">
        <v>28</v>
      </c>
      <c r="K4" s="24" t="s">
        <v>29</v>
      </c>
    </row>
    <row r="5" spans="1:25" x14ac:dyDescent="0.25">
      <c r="E5" t="s">
        <v>25</v>
      </c>
      <c r="G5" s="24"/>
      <c r="K5" t="s">
        <v>30</v>
      </c>
    </row>
    <row r="6" spans="1:25" x14ac:dyDescent="0.25">
      <c r="E6" t="s">
        <v>26</v>
      </c>
      <c r="O6" s="17"/>
      <c r="P6" s="17"/>
      <c r="Q6" s="17"/>
      <c r="R6" s="17"/>
      <c r="S6" s="17"/>
      <c r="T6" s="17"/>
      <c r="U6" s="17"/>
      <c r="V6" s="17"/>
      <c r="W6" s="17"/>
      <c r="X6" s="17"/>
      <c r="Y6" s="17"/>
    </row>
    <row r="7" spans="1:25" ht="15.75" thickBot="1" x14ac:dyDescent="0.3">
      <c r="O7" s="17"/>
      <c r="P7" s="17"/>
      <c r="Q7" s="17"/>
      <c r="R7" s="17"/>
      <c r="S7" s="17"/>
      <c r="T7" s="17"/>
      <c r="U7" s="17"/>
      <c r="V7" s="17"/>
      <c r="W7" s="17"/>
      <c r="X7" s="17"/>
      <c r="Y7" s="17"/>
    </row>
    <row r="8" spans="1:25" ht="27" thickBot="1" x14ac:dyDescent="0.45">
      <c r="A8" s="1" t="s">
        <v>0</v>
      </c>
      <c r="B8" s="2" t="s">
        <v>1</v>
      </c>
      <c r="C8" s="2" t="s">
        <v>2</v>
      </c>
      <c r="D8" s="2" t="s">
        <v>3</v>
      </c>
      <c r="E8" s="2" t="s">
        <v>4</v>
      </c>
      <c r="F8" s="2" t="s">
        <v>8</v>
      </c>
      <c r="G8" s="2" t="s">
        <v>9</v>
      </c>
      <c r="H8" s="2" t="s">
        <v>5</v>
      </c>
      <c r="J8" s="23" t="s">
        <v>20</v>
      </c>
      <c r="O8" s="17"/>
      <c r="P8" s="20" t="s">
        <v>19</v>
      </c>
      <c r="Q8" s="19"/>
      <c r="R8" s="19"/>
      <c r="S8" s="19"/>
      <c r="T8" s="19"/>
      <c r="U8" s="19"/>
      <c r="V8" s="19"/>
      <c r="W8" s="19"/>
      <c r="X8" s="19"/>
      <c r="Y8" s="19"/>
    </row>
    <row r="9" spans="1:25" x14ac:dyDescent="0.25">
      <c r="A9" s="3"/>
      <c r="B9" s="7">
        <v>0.5</v>
      </c>
      <c r="C9" s="7">
        <f>SQRT(($E$2*(3*B9+(B9^2)/2)^3)/(3+B9))-$F$2</f>
        <v>-16.531988495601137</v>
      </c>
      <c r="D9" s="7">
        <v>2.5</v>
      </c>
      <c r="E9" s="7">
        <f>SQRT(($E$2*(3*D9+(D9^2)/2)^3)/(3+D9))-$F$2</f>
        <v>26.25370934910125</v>
      </c>
      <c r="F9" s="7">
        <f>AVERAGE(B9,D9)</f>
        <v>1.5</v>
      </c>
      <c r="G9" s="7">
        <f>SQRT(($E$2*(3*F9+(F9^2)/2)^3)/(3+F9))-$F$2</f>
        <v>-0.30245791824523138</v>
      </c>
      <c r="H9" s="7"/>
      <c r="O9" s="17"/>
      <c r="P9" s="19"/>
      <c r="Q9" s="19"/>
      <c r="R9" s="19"/>
      <c r="S9" s="19"/>
      <c r="T9" s="19"/>
      <c r="U9" s="19"/>
      <c r="V9" s="19"/>
      <c r="W9" s="19"/>
      <c r="X9" s="19"/>
      <c r="Y9" s="19"/>
    </row>
    <row r="10" spans="1:25" ht="15.75" thickBot="1" x14ac:dyDescent="0.3">
      <c r="A10" s="4">
        <v>1</v>
      </c>
      <c r="B10" s="8"/>
      <c r="C10" s="8"/>
      <c r="D10" s="8"/>
      <c r="E10" s="8"/>
      <c r="F10" s="8"/>
      <c r="G10" s="8"/>
      <c r="H10" s="8"/>
      <c r="I10" s="22" t="s">
        <v>11</v>
      </c>
      <c r="K10" s="12"/>
      <c r="L10" s="12"/>
      <c r="M10" s="12"/>
      <c r="N10" s="12"/>
      <c r="O10" s="18"/>
      <c r="P10" s="19"/>
      <c r="Q10" s="19"/>
      <c r="R10" s="19"/>
      <c r="S10" s="19"/>
      <c r="T10" s="19"/>
      <c r="U10" s="19"/>
      <c r="V10" s="19"/>
      <c r="W10" s="19"/>
      <c r="X10" s="19"/>
      <c r="Y10" s="19"/>
    </row>
    <row r="11" spans="1:25" x14ac:dyDescent="0.25">
      <c r="A11" s="3"/>
      <c r="B11" s="7">
        <f>IF(SIGN(C9)=SIGN(G9),F9,B9)</f>
        <v>1.5</v>
      </c>
      <c r="C11" s="7">
        <f>SQRT(($E$2*(3*B11+(B11^2)/2)^3)/(3+B11))-$F$2</f>
        <v>-0.30245791824523138</v>
      </c>
      <c r="D11" s="7">
        <f>IF(SIGN(E9)=SIGN(G9),F9,D9)</f>
        <v>2.5</v>
      </c>
      <c r="E11" s="7">
        <f>SQRT(($E$2*(3*D11+(D11^2)/2)^3)/(3+D11))-$F$2</f>
        <v>26.25370934910125</v>
      </c>
      <c r="F11" s="7">
        <f>AVERAGE(B11,D11)</f>
        <v>2</v>
      </c>
      <c r="G11" s="7">
        <f>SQRT(($E$2*(3*F11+(F11^2)/2)^3)/(3+F11))-$F$2</f>
        <v>11.694542116900823</v>
      </c>
      <c r="H11" s="9">
        <f>ABS((F11-F9)/F11)</f>
        <v>0.25</v>
      </c>
      <c r="I11" s="13"/>
      <c r="J11" s="12"/>
      <c r="K11" s="12"/>
      <c r="L11" s="12"/>
      <c r="M11" s="12"/>
      <c r="N11" s="12"/>
      <c r="O11" s="18"/>
      <c r="P11" s="19"/>
      <c r="Q11" s="19"/>
      <c r="R11" s="19"/>
      <c r="S11" s="19"/>
      <c r="T11" s="19"/>
      <c r="U11" s="19"/>
      <c r="V11" s="19"/>
      <c r="W11" s="19"/>
      <c r="X11" s="19"/>
      <c r="Y11" s="19"/>
    </row>
    <row r="12" spans="1:25" ht="15.75" thickBot="1" x14ac:dyDescent="0.3">
      <c r="A12" s="4">
        <v>2</v>
      </c>
      <c r="B12" s="8"/>
      <c r="C12" s="8"/>
      <c r="D12" s="8"/>
      <c r="E12" s="8"/>
      <c r="F12" s="8"/>
      <c r="G12" s="8"/>
      <c r="H12" s="10"/>
      <c r="I12" s="13"/>
      <c r="J12" s="12"/>
      <c r="K12" s="12"/>
      <c r="L12" s="12"/>
      <c r="M12" s="12"/>
      <c r="N12" s="12"/>
      <c r="O12" s="18"/>
      <c r="P12" s="19"/>
      <c r="Q12" s="19"/>
      <c r="R12" s="19"/>
      <c r="S12" s="19"/>
      <c r="T12" s="19"/>
      <c r="U12" s="19"/>
      <c r="V12" s="19"/>
      <c r="W12" s="19"/>
      <c r="X12" s="19"/>
      <c r="Y12" s="19"/>
    </row>
    <row r="13" spans="1:25" x14ac:dyDescent="0.25">
      <c r="A13" s="3"/>
      <c r="B13" s="7">
        <f>IF(SIGN(C11)=SIGN(G11),F11,B11)</f>
        <v>1.5</v>
      </c>
      <c r="C13" s="7">
        <f>SQRT(($E$2*(3*B13+(B13^2)/2)^3)/(3+B13))-$F$2</f>
        <v>-0.30245791824523138</v>
      </c>
      <c r="D13" s="7">
        <f>IF(SIGN(E11)=SIGN(G11),F11,D11)</f>
        <v>2</v>
      </c>
      <c r="E13" s="7">
        <f>SQRT(($E$2*(3*D13+(D13^2)/2)^3)/(3+D13))-$F$2</f>
        <v>11.694542116900823</v>
      </c>
      <c r="F13" s="7">
        <f>AVERAGE(B13,D13)</f>
        <v>1.75</v>
      </c>
      <c r="G13" s="7">
        <f>SQRT(($E$2*(3*F13+(F13^2)/2)^3)/(3+F13))-$F$2</f>
        <v>5.3777042693953909</v>
      </c>
      <c r="H13" s="9">
        <f>ABS((F13-F11)/F13)</f>
        <v>0.14285714285714285</v>
      </c>
      <c r="J13" s="12"/>
      <c r="K13" s="12"/>
      <c r="L13" s="12"/>
      <c r="M13" s="12"/>
      <c r="N13" s="12"/>
      <c r="O13" s="17"/>
      <c r="P13" s="19"/>
      <c r="Q13" s="19"/>
      <c r="R13" s="19"/>
      <c r="S13" s="19"/>
      <c r="T13" s="19"/>
      <c r="U13" s="19"/>
      <c r="V13" s="19"/>
      <c r="W13" s="19"/>
      <c r="X13" s="19"/>
      <c r="Y13" s="19"/>
    </row>
    <row r="14" spans="1:25" ht="15.75" thickBot="1" x14ac:dyDescent="0.3">
      <c r="A14" s="4">
        <v>3</v>
      </c>
      <c r="B14" s="8"/>
      <c r="C14" s="8"/>
      <c r="D14" s="8"/>
      <c r="E14" s="8"/>
      <c r="F14" s="8"/>
      <c r="G14" s="8"/>
      <c r="H14" s="10"/>
      <c r="J14" s="12"/>
      <c r="K14" s="12"/>
      <c r="L14" s="12"/>
      <c r="M14" s="12"/>
      <c r="N14" s="12"/>
      <c r="O14" s="17"/>
      <c r="P14" s="19"/>
      <c r="Q14" s="19"/>
      <c r="R14" s="19"/>
      <c r="S14" s="19"/>
      <c r="T14" s="19"/>
      <c r="U14" s="19"/>
      <c r="V14" s="19"/>
      <c r="W14" s="19"/>
      <c r="X14" s="19"/>
      <c r="Y14" s="19"/>
    </row>
    <row r="15" spans="1:25" x14ac:dyDescent="0.25">
      <c r="A15" s="3"/>
      <c r="B15" s="7">
        <f>IF(SIGN(C13)=SIGN(G13),F13,B13)</f>
        <v>1.5</v>
      </c>
      <c r="C15" s="7">
        <f>SQRT(($E$2*(3*B15+(B15^2)/2)^3)/(3+B15))-$F$2</f>
        <v>-0.30245791824523138</v>
      </c>
      <c r="D15" s="7">
        <f t="shared" ref="D15" si="0">IF(SIGN(E13)=SIGN(G13),F13,D13)</f>
        <v>1.75</v>
      </c>
      <c r="E15" s="7">
        <f>SQRT(($E$2*(3*D15+(D15^2)/2)^3)/(3+D15))-$F$2</f>
        <v>5.3777042693953909</v>
      </c>
      <c r="F15" s="7">
        <f>AVERAGE(B15,D15)</f>
        <v>1.625</v>
      </c>
      <c r="G15" s="7">
        <f>SQRT(($E$2*(3*F15+(F15^2)/2)^3)/(3+F15))-$F$2</f>
        <v>2.458123288670965</v>
      </c>
      <c r="H15" s="9">
        <f t="shared" ref="H15" si="1">ABS((F15-F13)/F15)</f>
        <v>7.6923076923076927E-2</v>
      </c>
      <c r="O15" s="17"/>
      <c r="P15" s="19"/>
      <c r="Q15" s="19"/>
      <c r="R15" s="19"/>
      <c r="S15" s="19"/>
      <c r="T15" s="19"/>
      <c r="U15" s="19"/>
      <c r="V15" s="19"/>
      <c r="W15" s="19"/>
      <c r="X15" s="19"/>
      <c r="Y15" s="19"/>
    </row>
    <row r="16" spans="1:25" ht="15.75" thickBot="1" x14ac:dyDescent="0.3">
      <c r="A16" s="4">
        <v>4</v>
      </c>
      <c r="B16" s="8"/>
      <c r="C16" s="8"/>
      <c r="D16" s="8"/>
      <c r="E16" s="8"/>
      <c r="F16" s="8"/>
      <c r="G16" s="8"/>
      <c r="H16" s="10"/>
      <c r="O16" s="17"/>
      <c r="P16" s="19"/>
      <c r="Q16" s="19"/>
      <c r="R16" s="19"/>
      <c r="S16" s="19"/>
      <c r="T16" s="19"/>
      <c r="U16" s="19"/>
      <c r="V16" s="19"/>
      <c r="W16" s="19"/>
      <c r="X16" s="19"/>
      <c r="Y16" s="19"/>
    </row>
    <row r="17" spans="1:25" ht="18.75" x14ac:dyDescent="0.25">
      <c r="A17" s="5"/>
      <c r="B17" s="7">
        <f>IF(SIGN(C15)=SIGN(G15),F15,B15)</f>
        <v>1.5</v>
      </c>
      <c r="C17" s="7">
        <f>SQRT(($E$2*(3*B17+(B17^2)/2)^3)/(3+B17))-$F$2</f>
        <v>-0.30245791824523138</v>
      </c>
      <c r="D17" s="7">
        <f t="shared" ref="D17" si="2">IF(SIGN(E15)=SIGN(G15),F15,D15)</f>
        <v>1.625</v>
      </c>
      <c r="E17" s="7">
        <f>SQRT(($E$2*(3*D17+(D17^2)/2)^3)/(3+D17))-$F$2</f>
        <v>2.458123288670965</v>
      </c>
      <c r="F17" s="7">
        <f>AVERAGE(B17,D17)</f>
        <v>1.5625</v>
      </c>
      <c r="G17" s="7">
        <f>SQRT(($E$2*(3*F17+(F17^2)/2)^3)/(3+F17))-$F$2</f>
        <v>1.0579549367266168</v>
      </c>
      <c r="H17" s="9">
        <f>ABS((F17-F15)/F17)</f>
        <v>0.04</v>
      </c>
      <c r="O17" s="17"/>
      <c r="P17" s="19"/>
      <c r="Q17" s="19"/>
      <c r="R17" s="19"/>
      <c r="S17" s="19"/>
      <c r="T17" s="19"/>
      <c r="U17" s="19"/>
      <c r="V17" s="19"/>
      <c r="W17" s="19"/>
      <c r="X17" s="19"/>
      <c r="Y17" s="19"/>
    </row>
    <row r="18" spans="1:25" ht="15.75" customHeight="1" thickBot="1" x14ac:dyDescent="0.3">
      <c r="A18" s="6">
        <v>5</v>
      </c>
      <c r="B18" s="8"/>
      <c r="C18" s="8"/>
      <c r="D18" s="8"/>
      <c r="E18" s="8"/>
      <c r="F18" s="8"/>
      <c r="G18" s="8"/>
      <c r="H18" s="10"/>
      <c r="O18" s="17"/>
      <c r="P18" s="19"/>
      <c r="Q18" s="19"/>
      <c r="R18" s="19"/>
      <c r="S18" s="19"/>
      <c r="T18" s="19"/>
      <c r="U18" s="19"/>
      <c r="V18" s="19"/>
      <c r="W18" s="19"/>
      <c r="X18" s="19"/>
      <c r="Y18" s="19"/>
    </row>
    <row r="19" spans="1:25" x14ac:dyDescent="0.25">
      <c r="A19" s="3"/>
      <c r="B19" s="7">
        <f>IF(SIGN(C17)=SIGN(G17),F17,B17)</f>
        <v>1.5</v>
      </c>
      <c r="C19" s="7">
        <f>SQRT(($E$2*(3*B19+(B19^2)/2)^3)/(3+B19))-$F$2</f>
        <v>-0.30245791824523138</v>
      </c>
      <c r="D19" s="7">
        <f t="shared" ref="D19" si="3">IF(SIGN(E17)=SIGN(G17),F17,D17)</f>
        <v>1.5625</v>
      </c>
      <c r="E19" s="7">
        <f>SQRT(($E$2*(3*D19+(D19^2)/2)^3)/(3+D19))-$F$2</f>
        <v>1.0579549367266168</v>
      </c>
      <c r="F19" s="7">
        <f>AVERAGE(B19,D19)</f>
        <v>1.53125</v>
      </c>
      <c r="G19" s="7">
        <f>SQRT(($E$2*(3*F19+(F19^2)/2)^3)/(3+F19))-$F$2</f>
        <v>0.37277773873514874</v>
      </c>
      <c r="H19" s="9">
        <f>ABS((F19-F17)/F19)</f>
        <v>2.0408163265306121E-2</v>
      </c>
      <c r="O19" s="17"/>
      <c r="P19" s="19"/>
      <c r="Q19" s="19"/>
      <c r="R19" s="19"/>
      <c r="S19" s="19"/>
      <c r="T19" s="19"/>
      <c r="U19" s="19"/>
      <c r="V19" s="19"/>
      <c r="W19" s="19"/>
      <c r="X19" s="19"/>
      <c r="Y19" s="19"/>
    </row>
    <row r="20" spans="1:25" ht="15.75" thickBot="1" x14ac:dyDescent="0.3">
      <c r="A20" s="4">
        <v>6</v>
      </c>
      <c r="B20" s="8"/>
      <c r="C20" s="8"/>
      <c r="D20" s="8"/>
      <c r="E20" s="8"/>
      <c r="F20" s="8"/>
      <c r="G20" s="8"/>
      <c r="H20" s="10"/>
      <c r="O20" s="17"/>
      <c r="P20" s="19"/>
      <c r="Q20" s="19"/>
      <c r="R20" s="19"/>
      <c r="S20" s="19"/>
      <c r="T20" s="19"/>
      <c r="U20" s="19"/>
      <c r="V20" s="19"/>
      <c r="W20" s="19"/>
      <c r="X20" s="19"/>
      <c r="Y20" s="19"/>
    </row>
    <row r="21" spans="1:25" x14ac:dyDescent="0.25">
      <c r="A21" s="3"/>
      <c r="B21" s="7">
        <f>IF(SIGN(C19)=SIGN(G19),F19,B19)</f>
        <v>1.5</v>
      </c>
      <c r="C21" s="7">
        <f>SQRT(($E$2*(3*B21+(B21^2)/2)^3)/(3+B21))-$F$2</f>
        <v>-0.30245791824523138</v>
      </c>
      <c r="D21" s="7">
        <f t="shared" ref="D21" si="4">IF(SIGN(E19)=SIGN(G19),F19,D19)</f>
        <v>1.53125</v>
      </c>
      <c r="E21" s="7">
        <f>SQRT(($E$2*(3*D21+(D21^2)/2)^3)/(3+D21))-$F$2</f>
        <v>0.37277773873514874</v>
      </c>
      <c r="F21" s="7">
        <f>AVERAGE(B21,D21)</f>
        <v>1.515625</v>
      </c>
      <c r="G21" s="7">
        <f>SQRT(($E$2*(3*F21+(F21^2)/2)^3)/(3+F21))-$F$2</f>
        <v>3.3916983632707343E-2</v>
      </c>
      <c r="H21" s="9">
        <f t="shared" ref="H21" si="5">ABS((F21-F19)/F21)</f>
        <v>1.0309278350515464E-2</v>
      </c>
      <c r="O21" s="17"/>
      <c r="P21" s="19"/>
      <c r="Q21" s="19"/>
      <c r="R21" s="19"/>
      <c r="S21" s="19"/>
      <c r="T21" s="19"/>
      <c r="U21" s="19"/>
      <c r="V21" s="19"/>
      <c r="W21" s="19"/>
      <c r="X21" s="19"/>
      <c r="Y21" s="19"/>
    </row>
    <row r="22" spans="1:25" ht="15.75" thickBot="1" x14ac:dyDescent="0.3">
      <c r="A22" s="4">
        <v>7</v>
      </c>
      <c r="B22" s="8"/>
      <c r="C22" s="8"/>
      <c r="D22" s="8"/>
      <c r="E22" s="8"/>
      <c r="F22" s="8"/>
      <c r="G22" s="8"/>
      <c r="H22" s="10"/>
      <c r="O22" s="17"/>
      <c r="P22" s="19"/>
      <c r="Q22" s="19"/>
      <c r="R22" s="19"/>
      <c r="S22" s="19"/>
      <c r="T22" s="19"/>
      <c r="U22" s="19"/>
      <c r="V22" s="19"/>
      <c r="W22" s="19"/>
      <c r="X22" s="19"/>
      <c r="Y22" s="19"/>
    </row>
    <row r="23" spans="1:25" x14ac:dyDescent="0.25">
      <c r="A23" s="3"/>
      <c r="B23" s="7">
        <f>IF(SIGN(C21)=SIGN(G21),F21,B21)</f>
        <v>1.5</v>
      </c>
      <c r="C23" s="7">
        <f>SQRT(($E$2*(3*B23+(B23^2)/2)^3)/(3+B23))-$F$2</f>
        <v>-0.30245791824523138</v>
      </c>
      <c r="D23" s="7">
        <f t="shared" ref="D23" si="6">IF(SIGN(E21)=SIGN(G21),F21,D21)</f>
        <v>1.515625</v>
      </c>
      <c r="E23" s="7">
        <f>SQRT(($E$2*(3*D23+(D23^2)/2)^3)/(3+D23))-$F$2</f>
        <v>3.3916983632707343E-2</v>
      </c>
      <c r="F23" s="7">
        <f>AVERAGE(B23,D23)</f>
        <v>1.5078125</v>
      </c>
      <c r="G23" s="7">
        <f>SQRT(($E$2*(3*F23+(F23^2)/2)^3)/(3+F23))-$F$2</f>
        <v>-0.13458123260916111</v>
      </c>
      <c r="H23" s="9">
        <f t="shared" ref="H23" si="7">ABS((F23-F21)/F23)</f>
        <v>5.1813471502590676E-3</v>
      </c>
      <c r="O23" s="17"/>
      <c r="P23" s="19"/>
      <c r="Q23" s="19"/>
      <c r="R23" s="19"/>
      <c r="S23" s="19"/>
      <c r="T23" s="19"/>
      <c r="U23" s="19"/>
      <c r="V23" s="19"/>
      <c r="W23" s="19"/>
      <c r="X23" s="19"/>
      <c r="Y23" s="19"/>
    </row>
    <row r="24" spans="1:25" ht="15.75" thickBot="1" x14ac:dyDescent="0.3">
      <c r="A24" s="4">
        <v>8</v>
      </c>
      <c r="B24" s="8"/>
      <c r="C24" s="8"/>
      <c r="D24" s="8"/>
      <c r="E24" s="8"/>
      <c r="F24" s="8"/>
      <c r="G24" s="8"/>
      <c r="H24" s="10"/>
      <c r="O24" s="17"/>
      <c r="Q24" s="19"/>
      <c r="R24" s="19"/>
      <c r="S24" s="19"/>
      <c r="T24" s="19"/>
      <c r="U24" s="19"/>
      <c r="V24" s="19"/>
      <c r="W24" s="19"/>
      <c r="X24" s="19"/>
      <c r="Y24" s="19"/>
    </row>
    <row r="25" spans="1:25" x14ac:dyDescent="0.25">
      <c r="A25" s="3"/>
      <c r="B25" s="7">
        <f>IF(SIGN(C23)=SIGN(G23),F23,B23)</f>
        <v>1.5078125</v>
      </c>
      <c r="C25" s="7">
        <f>SQRT(($E$2*(3*B25+(B25^2)/2)^3)/(3+B25))-$F$2</f>
        <v>-0.13458123260916111</v>
      </c>
      <c r="D25" s="7">
        <f t="shared" ref="D25" si="8">IF(SIGN(E23)=SIGN(G23),F23,D23)</f>
        <v>1.515625</v>
      </c>
      <c r="E25" s="7">
        <f>SQRT(($E$2*(3*D25+(D25^2)/2)^3)/(3+D25))-$F$2</f>
        <v>3.3916983632707343E-2</v>
      </c>
      <c r="F25" s="7">
        <f>AVERAGE(B25,D25)</f>
        <v>1.51171875</v>
      </c>
      <c r="G25" s="7">
        <f>SQRT(($E$2*(3*F25+(F25^2)/2)^3)/(3+F25))-$F$2</f>
        <v>-5.0409811407284622E-2</v>
      </c>
      <c r="H25" s="9">
        <f>ABS((F25-F23)/F25)</f>
        <v>2.5839793281653748E-3</v>
      </c>
      <c r="O25" s="17"/>
      <c r="P25" s="19"/>
      <c r="Q25" s="19"/>
      <c r="R25" s="19"/>
      <c r="S25" s="19"/>
      <c r="T25" s="19"/>
      <c r="U25" s="19"/>
      <c r="V25" s="19"/>
      <c r="W25" s="19"/>
      <c r="X25" s="19"/>
      <c r="Y25" s="19"/>
    </row>
    <row r="26" spans="1:25" ht="15.75" thickBot="1" x14ac:dyDescent="0.3">
      <c r="A26" s="4">
        <v>9</v>
      </c>
      <c r="B26" s="8"/>
      <c r="C26" s="8"/>
      <c r="D26" s="8"/>
      <c r="E26" s="8"/>
      <c r="F26" s="8"/>
      <c r="G26" s="8"/>
      <c r="H26" s="10"/>
      <c r="O26" s="17"/>
      <c r="P26" s="19"/>
      <c r="Q26" s="19"/>
      <c r="R26" s="19"/>
      <c r="S26" s="19"/>
      <c r="T26" s="19"/>
      <c r="U26" s="19"/>
      <c r="V26" s="19"/>
      <c r="W26" s="19"/>
      <c r="X26" s="19"/>
      <c r="Y26" s="19"/>
    </row>
    <row r="27" spans="1:25" x14ac:dyDescent="0.25">
      <c r="A27" s="3"/>
      <c r="B27" s="7">
        <f>IF(SIGN(C25)=SIGN(G25),F25,B25)</f>
        <v>1.51171875</v>
      </c>
      <c r="C27" s="7">
        <f>SQRT(($E$2*(3*B27+(B27^2)/2)^3)/(3+B27))-$F$2</f>
        <v>-5.0409811407284622E-2</v>
      </c>
      <c r="D27" s="7">
        <f t="shared" ref="D27" si="9">IF(SIGN(E25)=SIGN(G25),F25,D25)</f>
        <v>1.515625</v>
      </c>
      <c r="E27" s="7">
        <f>SQRT(($E$2*(3*D27+(D27^2)/2)^3)/(3+D27))-$F$2</f>
        <v>3.3916983632707343E-2</v>
      </c>
      <c r="F27" s="7">
        <f>AVERAGE(B27,D27)</f>
        <v>1.513671875</v>
      </c>
      <c r="G27" s="7">
        <f>SQRT(($E$2*(3*F27+(F27^2)/2)^3)/(3+F27))-$F$2</f>
        <v>-8.265835083879125E-3</v>
      </c>
      <c r="H27" s="9">
        <f t="shared" ref="H27" si="10">ABS((F27-F25)/F27)</f>
        <v>1.2903225806451613E-3</v>
      </c>
      <c r="O27" s="17"/>
      <c r="P27" s="19"/>
      <c r="Q27" s="19"/>
      <c r="R27" s="19"/>
      <c r="S27" s="19"/>
      <c r="T27" s="19"/>
      <c r="U27" s="19"/>
      <c r="V27" s="19"/>
      <c r="W27" s="19"/>
      <c r="X27" s="19"/>
      <c r="Y27" s="19"/>
    </row>
    <row r="28" spans="1:25" ht="26.25" thickBot="1" x14ac:dyDescent="0.3">
      <c r="A28" s="4">
        <v>10</v>
      </c>
      <c r="B28" s="8"/>
      <c r="C28" s="8"/>
      <c r="D28" s="8"/>
      <c r="E28" s="8"/>
      <c r="F28" s="8"/>
      <c r="G28" s="8"/>
      <c r="H28" s="10"/>
      <c r="O28" s="17"/>
      <c r="P28" s="20" t="s">
        <v>18</v>
      </c>
      <c r="Q28" s="19"/>
      <c r="R28" s="19"/>
      <c r="S28" s="19"/>
      <c r="T28" s="19"/>
      <c r="U28" s="19"/>
      <c r="V28" s="19"/>
      <c r="W28" s="19"/>
      <c r="X28" s="19"/>
      <c r="Y28" s="19"/>
    </row>
    <row r="29" spans="1:25" x14ac:dyDescent="0.25">
      <c r="A29" s="3"/>
      <c r="B29" s="7">
        <f>IF(SIGN(C27)=SIGN(G27),F27,B27)</f>
        <v>1.513671875</v>
      </c>
      <c r="C29" s="7">
        <f>SQRT(($E$2*(3*B29+(B29^2)/2)^3)/(3+B29))-$F$2</f>
        <v>-8.265835083879125E-3</v>
      </c>
      <c r="D29" s="7">
        <f t="shared" ref="D29" si="11">IF(SIGN(E27)=SIGN(G27),F27,D27)</f>
        <v>1.515625</v>
      </c>
      <c r="E29" s="7">
        <f>SQRT(($E$2*(3*D29+(D29^2)/2)^3)/(3+D29))-$F$2</f>
        <v>3.3916983632707343E-2</v>
      </c>
      <c r="F29" s="7">
        <f>AVERAGE(B29,D29)</f>
        <v>1.5146484375</v>
      </c>
      <c r="G29" s="7">
        <f>SQRT(($E$2*(3*F29+(F29^2)/2)^3)/(3+F29))-$F$2</f>
        <v>1.2820719040817607E-2</v>
      </c>
      <c r="H29" s="9">
        <f>ABS((F29-F27)/F29)</f>
        <v>6.4474532559638943E-4</v>
      </c>
      <c r="O29" s="17"/>
      <c r="P29" s="19"/>
      <c r="Q29" s="19"/>
      <c r="R29" s="19"/>
      <c r="S29" s="19"/>
      <c r="T29" s="19"/>
      <c r="U29" s="19"/>
      <c r="V29" s="19"/>
      <c r="W29" s="19"/>
      <c r="X29" s="19"/>
      <c r="Y29" s="19"/>
    </row>
    <row r="30" spans="1:25" ht="15.75" thickBot="1" x14ac:dyDescent="0.3">
      <c r="A30" s="4">
        <v>11</v>
      </c>
      <c r="B30" s="8"/>
      <c r="C30" s="8"/>
      <c r="D30" s="8"/>
      <c r="E30" s="8"/>
      <c r="F30" s="8"/>
      <c r="G30" s="8"/>
      <c r="H30" s="10"/>
      <c r="O30" s="17"/>
      <c r="P30" s="19"/>
      <c r="Q30" s="19"/>
      <c r="R30" s="19"/>
      <c r="S30" s="19"/>
      <c r="T30" s="19"/>
      <c r="U30" s="19"/>
      <c r="V30" s="19"/>
      <c r="W30" s="19"/>
      <c r="X30" s="19"/>
      <c r="Y30" s="19"/>
    </row>
    <row r="31" spans="1:25" x14ac:dyDescent="0.25">
      <c r="A31" s="3"/>
      <c r="B31" s="7">
        <f>IF(SIGN(C29)=SIGN(G29),F29,B29)</f>
        <v>1.513671875</v>
      </c>
      <c r="C31" s="7">
        <f>SQRT(($E$2*(3*B31+(B31^2)/2)^3)/(3+B31))-$F$2</f>
        <v>-8.265835083879125E-3</v>
      </c>
      <c r="D31" s="7">
        <f t="shared" ref="D31" si="12">IF(SIGN(E29)=SIGN(G29),F29,D29)</f>
        <v>1.5146484375</v>
      </c>
      <c r="E31" s="7">
        <f>SQRT(($E$2*(3*D31+(D31^2)/2)^3)/(3+D31))-$F$2</f>
        <v>1.2820719040817607E-2</v>
      </c>
      <c r="F31" s="7">
        <f>AVERAGE(B31,D31)</f>
        <v>1.51416015625</v>
      </c>
      <c r="G31" s="7">
        <f>SQRT(($E$2*(3*F31+(F31^2)/2)^3)/(3+F31))-$F$2</f>
        <v>2.2762281619250757E-3</v>
      </c>
      <c r="H31" s="9">
        <f t="shared" ref="H31" si="13">ABS((F31-F29)/F31)</f>
        <v>3.2247662044501772E-4</v>
      </c>
      <c r="O31" s="17"/>
      <c r="P31" s="19"/>
      <c r="Q31" s="19"/>
      <c r="R31" s="19"/>
      <c r="S31" s="19"/>
      <c r="T31" s="19"/>
      <c r="U31" s="19"/>
      <c r="V31" s="19"/>
      <c r="W31" s="19"/>
      <c r="X31" s="19"/>
      <c r="Y31" s="19"/>
    </row>
    <row r="32" spans="1:25" ht="15.75" thickBot="1" x14ac:dyDescent="0.3">
      <c r="A32" s="4">
        <v>12</v>
      </c>
      <c r="B32" s="8"/>
      <c r="C32" s="8"/>
      <c r="D32" s="8"/>
      <c r="E32" s="8"/>
      <c r="F32" s="8"/>
      <c r="G32" s="8"/>
      <c r="H32" s="10"/>
      <c r="O32" s="17"/>
      <c r="P32" s="14"/>
      <c r="Q32" s="15"/>
      <c r="R32" s="15"/>
      <c r="S32" s="15"/>
      <c r="T32" s="15"/>
      <c r="U32" s="15"/>
      <c r="V32" s="15"/>
      <c r="W32" s="16"/>
      <c r="X32" s="17"/>
      <c r="Y32" s="17"/>
    </row>
    <row r="33" spans="1:25" x14ac:dyDescent="0.25">
      <c r="A33" s="14"/>
      <c r="B33" s="15"/>
      <c r="C33" s="15"/>
      <c r="D33" s="15"/>
      <c r="E33" s="15"/>
      <c r="F33" s="15"/>
      <c r="G33" s="15"/>
      <c r="H33" s="16"/>
      <c r="O33" s="17"/>
      <c r="P33" s="14"/>
      <c r="Q33" s="15"/>
      <c r="R33" s="15"/>
      <c r="S33" s="15"/>
      <c r="T33" s="15"/>
      <c r="U33" s="15"/>
      <c r="V33" s="15"/>
      <c r="W33" s="16"/>
      <c r="X33" s="17"/>
      <c r="Y33" s="17"/>
    </row>
    <row r="34" spans="1:25" x14ac:dyDescent="0.25">
      <c r="A34" s="14"/>
      <c r="B34" s="15"/>
      <c r="C34" s="15"/>
      <c r="D34" s="15"/>
      <c r="E34" s="15"/>
      <c r="F34" s="15"/>
      <c r="G34" s="15"/>
      <c r="H34" s="16"/>
      <c r="P34" s="14"/>
      <c r="Q34" s="15"/>
      <c r="R34" s="15"/>
      <c r="S34" s="15"/>
      <c r="T34" s="15"/>
      <c r="U34" s="15"/>
      <c r="V34" s="15"/>
      <c r="W34" s="16"/>
    </row>
    <row r="36" spans="1:25" x14ac:dyDescent="0.25">
      <c r="B36" t="s">
        <v>6</v>
      </c>
      <c r="C36" t="s">
        <v>7</v>
      </c>
    </row>
    <row r="37" spans="1:25" x14ac:dyDescent="0.25">
      <c r="B37">
        <v>0.5</v>
      </c>
      <c r="C37">
        <f>SQRT(($E$2*(3*B37+(B37^2)/2)^3)/(3+B37))-$F$2</f>
        <v>-16.531988495601137</v>
      </c>
    </row>
    <row r="38" spans="1:25" x14ac:dyDescent="0.25">
      <c r="B38">
        <v>0.6</v>
      </c>
      <c r="C38">
        <f t="shared" ref="C38:C58" si="14">SQRT(($E$2*(3*B38+(B38^2)/2)^3)/(3+B38))-$F$2</f>
        <v>-15.400813311029875</v>
      </c>
    </row>
    <row r="39" spans="1:25" x14ac:dyDescent="0.25">
      <c r="B39">
        <v>0.7</v>
      </c>
      <c r="C39">
        <f t="shared" si="14"/>
        <v>-14.152800493346572</v>
      </c>
    </row>
    <row r="40" spans="1:25" x14ac:dyDescent="0.25">
      <c r="B40">
        <v>0.8</v>
      </c>
      <c r="C40">
        <f t="shared" si="14"/>
        <v>-12.792310632314079</v>
      </c>
    </row>
    <row r="41" spans="1:25" x14ac:dyDescent="0.25">
      <c r="B41">
        <v>0.9</v>
      </c>
      <c r="C41">
        <f t="shared" si="14"/>
        <v>-11.322500307659068</v>
      </c>
    </row>
    <row r="42" spans="1:25" x14ac:dyDescent="0.25">
      <c r="B42">
        <v>1</v>
      </c>
      <c r="C42">
        <f t="shared" si="14"/>
        <v>-9.7456868830720786</v>
      </c>
    </row>
    <row r="43" spans="1:25" x14ac:dyDescent="0.25">
      <c r="B43">
        <v>1.1000000000000001</v>
      </c>
      <c r="C43">
        <f t="shared" si="14"/>
        <v>-8.0635788736664047</v>
      </c>
    </row>
    <row r="44" spans="1:25" x14ac:dyDescent="0.25">
      <c r="B44">
        <v>1.2</v>
      </c>
      <c r="C44">
        <f t="shared" si="14"/>
        <v>-6.2774292454261449</v>
      </c>
    </row>
    <row r="45" spans="1:25" x14ac:dyDescent="0.25">
      <c r="B45">
        <v>1.3</v>
      </c>
      <c r="C45">
        <f t="shared" si="14"/>
        <v>-4.3881416905382675</v>
      </c>
    </row>
    <row r="46" spans="1:25" x14ac:dyDescent="0.25">
      <c r="B46">
        <v>1.4</v>
      </c>
      <c r="C46">
        <f t="shared" si="14"/>
        <v>-2.3963467639655782</v>
      </c>
    </row>
    <row r="47" spans="1:25" x14ac:dyDescent="0.25">
      <c r="B47">
        <v>1.5</v>
      </c>
      <c r="C47">
        <f t="shared" si="14"/>
        <v>-0.30245791824523138</v>
      </c>
    </row>
    <row r="48" spans="1:25" x14ac:dyDescent="0.25">
      <c r="B48">
        <v>1.6</v>
      </c>
      <c r="C48">
        <f t="shared" si="14"/>
        <v>1.8932863181546118</v>
      </c>
    </row>
    <row r="49" spans="2:7" x14ac:dyDescent="0.25">
      <c r="B49">
        <v>1.7</v>
      </c>
      <c r="C49">
        <f t="shared" si="14"/>
        <v>4.1907899821366001</v>
      </c>
    </row>
    <row r="50" spans="2:7" x14ac:dyDescent="0.25">
      <c r="B50">
        <v>1.8</v>
      </c>
      <c r="C50">
        <f t="shared" si="14"/>
        <v>6.5900744423553697</v>
      </c>
    </row>
    <row r="51" spans="2:7" x14ac:dyDescent="0.25">
      <c r="B51">
        <v>1.9</v>
      </c>
      <c r="C51">
        <f t="shared" si="14"/>
        <v>9.0912584417509272</v>
      </c>
    </row>
    <row r="52" spans="2:7" x14ac:dyDescent="0.25">
      <c r="B52">
        <v>2</v>
      </c>
      <c r="C52">
        <f t="shared" si="14"/>
        <v>11.694542116900823</v>
      </c>
    </row>
    <row r="53" spans="2:7" x14ac:dyDescent="0.25">
      <c r="B53">
        <v>2.1</v>
      </c>
      <c r="C53">
        <f t="shared" si="14"/>
        <v>14.400194061813686</v>
      </c>
    </row>
    <row r="54" spans="2:7" x14ac:dyDescent="0.25">
      <c r="B54">
        <v>2.2000000000000002</v>
      </c>
      <c r="C54">
        <f t="shared" si="14"/>
        <v>17.208540754674971</v>
      </c>
    </row>
    <row r="55" spans="2:7" x14ac:dyDescent="0.25">
      <c r="B55">
        <v>2.2999999999999998</v>
      </c>
      <c r="C55">
        <f t="shared" si="14"/>
        <v>20.119957841221208</v>
      </c>
    </row>
    <row r="56" spans="2:7" x14ac:dyDescent="0.25">
      <c r="B56">
        <v>2.4</v>
      </c>
      <c r="C56">
        <f t="shared" si="14"/>
        <v>23.134862893024234</v>
      </c>
    </row>
    <row r="57" spans="2:7" x14ac:dyDescent="0.25">
      <c r="B57">
        <v>2.5</v>
      </c>
      <c r="C57">
        <f t="shared" si="14"/>
        <v>26.25370934910125</v>
      </c>
    </row>
    <row r="58" spans="2:7" x14ac:dyDescent="0.25">
      <c r="B58">
        <v>2.6</v>
      </c>
      <c r="C58">
        <f t="shared" si="14"/>
        <v>29.476981415459406</v>
      </c>
      <c r="G58" t="s">
        <v>21</v>
      </c>
    </row>
  </sheetData>
  <mergeCells count="84">
    <mergeCell ref="H29:H30"/>
    <mergeCell ref="B31:B32"/>
    <mergeCell ref="C31:C32"/>
    <mergeCell ref="D31:D32"/>
    <mergeCell ref="E31:E32"/>
    <mergeCell ref="F31:F32"/>
    <mergeCell ref="G31:G32"/>
    <mergeCell ref="H31:H32"/>
    <mergeCell ref="B29:B30"/>
    <mergeCell ref="C29:C30"/>
    <mergeCell ref="D29:D30"/>
    <mergeCell ref="E29:E30"/>
    <mergeCell ref="F29:F30"/>
    <mergeCell ref="G29:G30"/>
    <mergeCell ref="H25:H26"/>
    <mergeCell ref="B27:B28"/>
    <mergeCell ref="C27:C28"/>
    <mergeCell ref="D27:D28"/>
    <mergeCell ref="E27:E28"/>
    <mergeCell ref="F27:F28"/>
    <mergeCell ref="G27:G28"/>
    <mergeCell ref="H27:H28"/>
    <mergeCell ref="B25:B26"/>
    <mergeCell ref="C25:C26"/>
    <mergeCell ref="D25:D26"/>
    <mergeCell ref="E25:E26"/>
    <mergeCell ref="F25:F26"/>
    <mergeCell ref="G25:G26"/>
    <mergeCell ref="H21:H22"/>
    <mergeCell ref="B23:B24"/>
    <mergeCell ref="C23:C24"/>
    <mergeCell ref="D23:D24"/>
    <mergeCell ref="E23:E24"/>
    <mergeCell ref="F23:F24"/>
    <mergeCell ref="G23:G24"/>
    <mergeCell ref="H23:H24"/>
    <mergeCell ref="B21:B22"/>
    <mergeCell ref="C21:C22"/>
    <mergeCell ref="D21:D22"/>
    <mergeCell ref="E21:E22"/>
    <mergeCell ref="F21:F22"/>
    <mergeCell ref="G21:G22"/>
    <mergeCell ref="H17:H18"/>
    <mergeCell ref="B19:B20"/>
    <mergeCell ref="C19:C20"/>
    <mergeCell ref="D19:D20"/>
    <mergeCell ref="E19:E20"/>
    <mergeCell ref="F19:F20"/>
    <mergeCell ref="G19:G20"/>
    <mergeCell ref="H19:H20"/>
    <mergeCell ref="B17:B18"/>
    <mergeCell ref="C17:C18"/>
    <mergeCell ref="D17:D18"/>
    <mergeCell ref="E17:E18"/>
    <mergeCell ref="F17:F18"/>
    <mergeCell ref="G17:G18"/>
    <mergeCell ref="H13:H14"/>
    <mergeCell ref="B15:B16"/>
    <mergeCell ref="C15:C16"/>
    <mergeCell ref="D15:D16"/>
    <mergeCell ref="E15:E16"/>
    <mergeCell ref="F15:F16"/>
    <mergeCell ref="G15:G16"/>
    <mergeCell ref="H15:H16"/>
    <mergeCell ref="B13:B14"/>
    <mergeCell ref="C13:C14"/>
    <mergeCell ref="D13:D14"/>
    <mergeCell ref="E13:E14"/>
    <mergeCell ref="F13:F14"/>
    <mergeCell ref="G13:G14"/>
    <mergeCell ref="H9:H10"/>
    <mergeCell ref="B11:B12"/>
    <mergeCell ref="C11:C12"/>
    <mergeCell ref="D11:D12"/>
    <mergeCell ref="E11:E12"/>
    <mergeCell ref="F11:F12"/>
    <mergeCell ref="G11:G12"/>
    <mergeCell ref="H11:H12"/>
    <mergeCell ref="B9:B10"/>
    <mergeCell ref="C9:C10"/>
    <mergeCell ref="D9:D10"/>
    <mergeCell ref="E9:E10"/>
    <mergeCell ref="F9:F10"/>
    <mergeCell ref="G9:G10"/>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 (EXCEL and MATLAB)</vt:lpstr>
      <vt:lpstr>Question 2 (EXCEL and MATLAB)</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LCC</dc:creator>
  <cp:lastModifiedBy>Daniel Crisp</cp:lastModifiedBy>
  <dcterms:created xsi:type="dcterms:W3CDTF">2011-03-29T17:00:40Z</dcterms:created>
  <dcterms:modified xsi:type="dcterms:W3CDTF">2016-10-31T07:00:40Z</dcterms:modified>
</cp:coreProperties>
</file>