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eA3-experiments\17504_15037_Beceiro-Novo-36Ar-32S-38S\38S\"/>
    </mc:Choice>
  </mc:AlternateContent>
  <bookViews>
    <workbookView xWindow="0" yWindow="0" windowWidth="38400" windowHeight="16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B27" i="1"/>
  <c r="B25" i="1"/>
  <c r="B30" i="1" s="1"/>
  <c r="B31" i="1" s="1"/>
  <c r="B32" i="1" s="1"/>
  <c r="B33" i="1" s="1"/>
  <c r="B14" i="1"/>
  <c r="B16" i="1"/>
  <c r="B19" i="1"/>
  <c r="B20" i="1" s="1"/>
  <c r="B21" i="1" s="1"/>
  <c r="B22" i="1" s="1"/>
  <c r="B8" i="1"/>
  <c r="B9" i="1" s="1"/>
  <c r="B10" i="1" s="1"/>
  <c r="B11" i="1" s="1"/>
  <c r="B5" i="1"/>
  <c r="B3" i="1"/>
</calcChain>
</file>

<file path=xl/sharedStrings.xml><?xml version="1.0" encoding="utf-8"?>
<sst xmlns="http://schemas.openxmlformats.org/spreadsheetml/2006/main" count="41" uniqueCount="19">
  <si>
    <t>Calculation</t>
  </si>
  <si>
    <t>lambda</t>
  </si>
  <si>
    <t>1-exp(-lambda*t)</t>
  </si>
  <si>
    <t>Production (pps)</t>
  </si>
  <si>
    <t>T1/2 (s)</t>
  </si>
  <si>
    <t>Total (cps)</t>
  </si>
  <si>
    <t>lambda = ln(2)/(T1/2)</t>
  </si>
  <si>
    <t>Total(cps) = A/(1-exp(-lambda*t))</t>
  </si>
  <si>
    <t>Production = Total*3</t>
  </si>
  <si>
    <t>A (cps)</t>
  </si>
  <si>
    <t>time (s)</t>
  </si>
  <si>
    <t>Input - D1008</t>
  </si>
  <si>
    <t>Input - L034</t>
  </si>
  <si>
    <t>Input - L044</t>
  </si>
  <si>
    <t>Calculation of the production rate by rate decay (to be verified), not considered the daughter decay - to be included, this will lower the production - 38S (16+)</t>
  </si>
  <si>
    <t>D1288 and D1316, not done because it seems the foils are broken or too thin (detector sees the beam)</t>
  </si>
  <si>
    <t>Supposing 50% transport (measured with 14N about 65%) this gives 45 pps in the AT-TPC.</t>
  </si>
  <si>
    <t xml:space="preserve">Efficiency from D1008 to L044 = </t>
  </si>
  <si>
    <t>This seems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</si>
</sst>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30" zoomScaleNormal="130" workbookViewId="0">
      <selection activeCell="S28" sqref="S28"/>
    </sheetView>
  </sheetViews>
  <sheetFormatPr defaultRowHeight="15" x14ac:dyDescent="0.25"/>
  <cols>
    <col min="1" max="1" width="17.28515625" customWidth="1"/>
    <col min="2" max="2" width="12" bestFit="1" customWidth="1"/>
    <col min="6" max="6" width="10.85546875" customWidth="1"/>
    <col min="8" max="8" width="17.28515625" customWidth="1"/>
    <col min="9" max="9" width="12" bestFit="1" customWidth="1"/>
    <col min="13" max="13" width="10.85546875" customWidth="1"/>
  </cols>
  <sheetData>
    <row r="1" spans="1:8" ht="18.75" x14ac:dyDescent="0.3">
      <c r="A1" s="1" t="s">
        <v>14</v>
      </c>
    </row>
    <row r="2" spans="1:8" x14ac:dyDescent="0.25">
      <c r="A2" s="2" t="s">
        <v>11</v>
      </c>
      <c r="B2" s="2"/>
      <c r="C2" s="2"/>
      <c r="D2" s="2"/>
      <c r="E2" s="2"/>
      <c r="F2" s="2"/>
    </row>
    <row r="3" spans="1:8" x14ac:dyDescent="0.25">
      <c r="A3" s="2" t="s">
        <v>4</v>
      </c>
      <c r="B3" s="2">
        <f>170*60</f>
        <v>10200</v>
      </c>
      <c r="C3" s="2"/>
      <c r="D3" s="2"/>
      <c r="E3" s="2"/>
      <c r="F3" s="2"/>
      <c r="H3" t="s">
        <v>15</v>
      </c>
    </row>
    <row r="4" spans="1:8" x14ac:dyDescent="0.25">
      <c r="A4" s="2" t="s">
        <v>9</v>
      </c>
      <c r="B4" s="2">
        <v>104</v>
      </c>
      <c r="C4" s="2"/>
      <c r="D4" s="2"/>
      <c r="E4" s="2"/>
      <c r="F4" s="2"/>
    </row>
    <row r="5" spans="1:8" x14ac:dyDescent="0.25">
      <c r="A5" s="2" t="s">
        <v>10</v>
      </c>
      <c r="B5" s="2">
        <f>21*60</f>
        <v>1260</v>
      </c>
      <c r="C5" s="2"/>
      <c r="D5" s="2"/>
      <c r="E5" s="2"/>
      <c r="F5" s="2"/>
    </row>
    <row r="6" spans="1:8" x14ac:dyDescent="0.25">
      <c r="A6" s="2"/>
      <c r="B6" s="2"/>
      <c r="C6" s="2"/>
      <c r="D6" s="2"/>
      <c r="E6" s="2"/>
      <c r="F6" s="2"/>
    </row>
    <row r="7" spans="1:8" x14ac:dyDescent="0.25">
      <c r="A7" s="2" t="s">
        <v>0</v>
      </c>
      <c r="B7" s="2"/>
      <c r="C7" s="2"/>
      <c r="D7" s="2"/>
      <c r="E7" s="2"/>
      <c r="F7" s="2"/>
    </row>
    <row r="8" spans="1:8" x14ac:dyDescent="0.25">
      <c r="A8" s="2" t="s">
        <v>1</v>
      </c>
      <c r="B8" s="2">
        <f>LN(2)/B3</f>
        <v>6.7955605937249536E-5</v>
      </c>
      <c r="C8" s="2"/>
      <c r="D8" s="2" t="s">
        <v>6</v>
      </c>
      <c r="E8" s="2"/>
      <c r="F8" s="2"/>
    </row>
    <row r="9" spans="1:8" x14ac:dyDescent="0.25">
      <c r="A9" s="2" t="s">
        <v>2</v>
      </c>
      <c r="B9" s="2">
        <f>(1-EXP(-B8*B5))</f>
        <v>8.2060746749522351E-2</v>
      </c>
      <c r="C9" s="2"/>
      <c r="D9" s="2"/>
      <c r="E9" s="2"/>
      <c r="F9" s="2"/>
    </row>
    <row r="10" spans="1:8" x14ac:dyDescent="0.25">
      <c r="A10" s="2" t="s">
        <v>5</v>
      </c>
      <c r="B10" s="2">
        <f>B4/B9</f>
        <v>1267.3538094583005</v>
      </c>
      <c r="C10" s="2"/>
      <c r="D10" s="2" t="s">
        <v>7</v>
      </c>
      <c r="E10" s="2"/>
      <c r="F10" s="2"/>
    </row>
    <row r="11" spans="1:8" x14ac:dyDescent="0.25">
      <c r="A11" s="2" t="s">
        <v>3</v>
      </c>
      <c r="B11" s="2">
        <f>B10*3</f>
        <v>3802.0614283749014</v>
      </c>
      <c r="C11" s="2"/>
      <c r="D11" s="2" t="s">
        <v>8</v>
      </c>
      <c r="E11" s="2"/>
      <c r="F11" s="2"/>
    </row>
    <row r="13" spans="1:8" x14ac:dyDescent="0.25">
      <c r="A13" s="3" t="s">
        <v>12</v>
      </c>
      <c r="B13" s="3"/>
      <c r="C13" s="3"/>
      <c r="D13" s="3"/>
      <c r="E13" s="3"/>
      <c r="F13" s="3"/>
    </row>
    <row r="14" spans="1:8" x14ac:dyDescent="0.25">
      <c r="A14" s="3" t="s">
        <v>4</v>
      </c>
      <c r="B14" s="3">
        <f>170*60</f>
        <v>10200</v>
      </c>
      <c r="C14" s="3"/>
      <c r="D14" s="3"/>
      <c r="E14" s="3"/>
      <c r="F14" s="3"/>
    </row>
    <row r="15" spans="1:8" x14ac:dyDescent="0.25">
      <c r="A15" s="3" t="s">
        <v>9</v>
      </c>
      <c r="B15" s="3">
        <v>43.5</v>
      </c>
      <c r="C15" s="3"/>
      <c r="D15" s="3"/>
      <c r="E15" s="3"/>
      <c r="F15" s="3"/>
    </row>
    <row r="16" spans="1:8" x14ac:dyDescent="0.25">
      <c r="A16" s="3" t="s">
        <v>10</v>
      </c>
      <c r="B16" s="3">
        <f>21*60</f>
        <v>1260</v>
      </c>
      <c r="C16" s="3"/>
      <c r="D16" s="3"/>
      <c r="E16" s="3"/>
      <c r="F16" s="3"/>
    </row>
    <row r="17" spans="1:8" x14ac:dyDescent="0.25">
      <c r="A17" s="3"/>
      <c r="B17" s="3"/>
      <c r="C17" s="3"/>
      <c r="D17" s="3"/>
      <c r="E17" s="3"/>
      <c r="F17" s="3"/>
    </row>
    <row r="18" spans="1:8" x14ac:dyDescent="0.25">
      <c r="A18" s="3" t="s">
        <v>0</v>
      </c>
      <c r="B18" s="3"/>
      <c r="C18" s="3"/>
      <c r="D18" s="3"/>
      <c r="E18" s="3"/>
      <c r="F18" s="3"/>
    </row>
    <row r="19" spans="1:8" x14ac:dyDescent="0.25">
      <c r="A19" s="3" t="s">
        <v>1</v>
      </c>
      <c r="B19" s="3">
        <f>LN(2)/B14</f>
        <v>6.7955605937249536E-5</v>
      </c>
      <c r="C19" s="3"/>
      <c r="D19" s="3" t="s">
        <v>6</v>
      </c>
      <c r="E19" s="3"/>
      <c r="F19" s="3"/>
    </row>
    <row r="20" spans="1:8" x14ac:dyDescent="0.25">
      <c r="A20" s="3" t="s">
        <v>2</v>
      </c>
      <c r="B20" s="3">
        <f>(1-EXP(-B19*B16))</f>
        <v>8.2060746749522351E-2</v>
      </c>
      <c r="C20" s="3"/>
      <c r="D20" s="3"/>
      <c r="E20" s="3"/>
      <c r="F20" s="3"/>
    </row>
    <row r="21" spans="1:8" x14ac:dyDescent="0.25">
      <c r="A21" s="3" t="s">
        <v>5</v>
      </c>
      <c r="B21" s="3">
        <f>B15/B20</f>
        <v>530.09510299457759</v>
      </c>
      <c r="C21" s="3"/>
      <c r="D21" s="3" t="s">
        <v>7</v>
      </c>
      <c r="E21" s="3"/>
      <c r="F21" s="3"/>
    </row>
    <row r="22" spans="1:8" x14ac:dyDescent="0.25">
      <c r="A22" s="3" t="s">
        <v>3</v>
      </c>
      <c r="B22" s="3">
        <f>B21*3</f>
        <v>1590.2853089837326</v>
      </c>
      <c r="C22" s="3"/>
      <c r="D22" s="3" t="s">
        <v>8</v>
      </c>
      <c r="E22" s="3"/>
      <c r="F22" s="3"/>
    </row>
    <row r="24" spans="1:8" x14ac:dyDescent="0.25">
      <c r="A24" s="4" t="s">
        <v>13</v>
      </c>
      <c r="B24" s="4"/>
      <c r="C24" s="4"/>
      <c r="D24" s="4"/>
      <c r="E24" s="4"/>
      <c r="F24" s="4"/>
    </row>
    <row r="25" spans="1:8" x14ac:dyDescent="0.25">
      <c r="A25" s="4" t="s">
        <v>4</v>
      </c>
      <c r="B25" s="4">
        <f>170*60</f>
        <v>10200</v>
      </c>
      <c r="C25" s="4"/>
      <c r="D25" s="4"/>
      <c r="E25" s="4"/>
      <c r="F25" s="4"/>
    </row>
    <row r="26" spans="1:8" x14ac:dyDescent="0.25">
      <c r="A26" s="4" t="s">
        <v>9</v>
      </c>
      <c r="B26" s="4">
        <v>2.5</v>
      </c>
      <c r="C26" s="4"/>
      <c r="D26" s="4"/>
      <c r="E26" s="4"/>
      <c r="F26" s="4"/>
    </row>
    <row r="27" spans="1:8" x14ac:dyDescent="0.25">
      <c r="A27" s="4" t="s">
        <v>10</v>
      </c>
      <c r="B27" s="4">
        <f>21*60</f>
        <v>1260</v>
      </c>
      <c r="C27" s="4"/>
      <c r="D27" s="4"/>
      <c r="E27" s="4"/>
      <c r="F27" s="4"/>
    </row>
    <row r="28" spans="1:8" x14ac:dyDescent="0.25">
      <c r="A28" s="4"/>
      <c r="B28" s="4"/>
      <c r="C28" s="4"/>
      <c r="D28" s="4"/>
      <c r="E28" s="4"/>
      <c r="F28" s="4"/>
    </row>
    <row r="29" spans="1:8" x14ac:dyDescent="0.25">
      <c r="A29" s="4" t="s">
        <v>0</v>
      </c>
      <c r="B29" s="4"/>
      <c r="C29" s="4"/>
      <c r="D29" s="4"/>
      <c r="E29" s="4"/>
      <c r="F29" s="4"/>
    </row>
    <row r="30" spans="1:8" x14ac:dyDescent="0.25">
      <c r="A30" s="4" t="s">
        <v>1</v>
      </c>
      <c r="B30" s="4">
        <f>LN(2)/B25</f>
        <v>6.7955605937249536E-5</v>
      </c>
      <c r="C30" s="4"/>
      <c r="D30" s="4" t="s">
        <v>6</v>
      </c>
      <c r="E30" s="4"/>
      <c r="F30" s="4"/>
    </row>
    <row r="31" spans="1:8" x14ac:dyDescent="0.25">
      <c r="A31" s="4" t="s">
        <v>2</v>
      </c>
      <c r="B31" s="4">
        <f>(1-EXP(-B30*B27))</f>
        <v>8.2060746749522351E-2</v>
      </c>
      <c r="C31" s="4"/>
      <c r="D31" s="4"/>
      <c r="E31" s="4"/>
      <c r="F31" s="4"/>
    </row>
    <row r="32" spans="1:8" x14ac:dyDescent="0.25">
      <c r="A32" s="4" t="s">
        <v>5</v>
      </c>
      <c r="B32" s="4">
        <f>B26/B31</f>
        <v>30.46523580428607</v>
      </c>
      <c r="C32" s="4"/>
      <c r="D32" s="4" t="s">
        <v>7</v>
      </c>
      <c r="E32" s="4"/>
      <c r="F32" s="4"/>
      <c r="H32" t="s">
        <v>16</v>
      </c>
    </row>
    <row r="33" spans="1:11" x14ac:dyDescent="0.25">
      <c r="A33" s="4" t="s">
        <v>3</v>
      </c>
      <c r="B33" s="4">
        <f>B32*3</f>
        <v>91.395707412858215</v>
      </c>
      <c r="C33" s="4"/>
      <c r="D33" s="4" t="s">
        <v>8</v>
      </c>
      <c r="E33" s="4"/>
      <c r="F33" s="4"/>
      <c r="H33" t="s">
        <v>17</v>
      </c>
      <c r="J33">
        <f>B33/B11</f>
        <v>2.403846153846154E-2</v>
      </c>
      <c r="K3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ReA3 Group Account</dc:creator>
  <cp:lastModifiedBy>ReA3 Group Account</cp:lastModifiedBy>
  <dcterms:created xsi:type="dcterms:W3CDTF">2017-11-29T08:09:25Z</dcterms:created>
  <dcterms:modified xsi:type="dcterms:W3CDTF">2017-11-29T09:21:36Z</dcterms:modified>
</cp:coreProperties>
</file>