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6.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omments1.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Soledad\Respaldos-soledad\Año 2014\Documetación de ESSA - 2012-2014\Documentos 2016\RAS 2015 anuario\"/>
    </mc:Choice>
  </mc:AlternateContent>
  <bookViews>
    <workbookView xWindow="0" yWindow="0" windowWidth="16392" windowHeight="5664"/>
  </bookViews>
  <sheets>
    <sheet name="INDICE" sheetId="253" r:id="rId1"/>
    <sheet name="Ficha técnica" sheetId="316" r:id="rId2"/>
    <sheet name="1.1.1" sheetId="318" r:id="rId3"/>
    <sheet name="1.1.2" sheetId="335" r:id="rId4"/>
    <sheet name="1.1.3" sheetId="254" r:id="rId5"/>
    <sheet name="1.1.4" sheetId="320" r:id="rId6"/>
    <sheet name="1.1.5" sheetId="334" r:id="rId7"/>
    <sheet name="1.2.1" sheetId="309" r:id="rId8"/>
    <sheet name="1.2.2" sheetId="315" r:id="rId9"/>
    <sheet name="1.2.3" sheetId="311" r:id="rId10"/>
    <sheet name="1.2.4" sheetId="312" r:id="rId11"/>
    <sheet name="1.2.5" sheetId="313" r:id="rId12"/>
    <sheet name="1.2.6" sheetId="314" r:id="rId13"/>
    <sheet name="2.1" sheetId="143" r:id="rId14"/>
    <sheet name="2.2" sheetId="146" r:id="rId15"/>
    <sheet name="2.3" sheetId="256" r:id="rId16"/>
    <sheet name="2.4" sheetId="148" r:id="rId17"/>
    <sheet name="3.1" sheetId="331" r:id="rId18"/>
    <sheet name="3.2" sheetId="1" r:id="rId19"/>
    <sheet name="3.3" sheetId="11" r:id="rId20"/>
    <sheet name="3.4" sheetId="17" r:id="rId21"/>
    <sheet name="3.5" sheetId="18" r:id="rId22"/>
    <sheet name="3.6" sheetId="19" r:id="rId23"/>
    <sheet name="3.7" sheetId="20" r:id="rId24"/>
    <sheet name="3.8" sheetId="345" r:id="rId25"/>
    <sheet name="3.9" sheetId="23" r:id="rId26"/>
    <sheet name="3.10" sheetId="24" r:id="rId27"/>
    <sheet name="3.11" sheetId="25" r:id="rId28"/>
    <sheet name="3.12" sheetId="26" r:id="rId29"/>
    <sheet name="3.13" sheetId="27" r:id="rId30"/>
    <sheet name="3.14" sheetId="28" r:id="rId31"/>
    <sheet name="3.15" sheetId="30" r:id="rId32"/>
    <sheet name="3.16" sheetId="31" r:id="rId33"/>
    <sheet name="3.17" sheetId="332" r:id="rId34"/>
    <sheet name="3.18" sheetId="32" r:id="rId35"/>
    <sheet name="3.19" sheetId="323" r:id="rId36"/>
    <sheet name="3.20" sheetId="324" r:id="rId37"/>
    <sheet name="3.21" sheetId="325" r:id="rId38"/>
    <sheet name="3.22" sheetId="329" r:id="rId39"/>
    <sheet name="3.23" sheetId="342" r:id="rId40"/>
    <sheet name="3.24" sheetId="339" r:id="rId41"/>
    <sheet name="3.25" sheetId="344" r:id="rId42"/>
    <sheet name="3.26" sheetId="336" r:id="rId43"/>
    <sheet name="3.27" sheetId="340" r:id="rId44"/>
    <sheet name="3.28" sheetId="290" r:id="rId45"/>
    <sheet name="3.29" sheetId="292" r:id="rId46"/>
    <sheet name="3.30" sheetId="293" r:id="rId47"/>
    <sheet name="3.31" sheetId="294" r:id="rId48"/>
    <sheet name="3.32" sheetId="295" r:id="rId49"/>
    <sheet name="3.33" sheetId="296" r:id="rId50"/>
    <sheet name="3.34" sheetId="307" r:id="rId51"/>
    <sheet name="3.35" sheetId="298" r:id="rId52"/>
    <sheet name="3.36" sheetId="338" r:id="rId53"/>
    <sheet name="3.37" sheetId="300" r:id="rId54"/>
    <sheet name="3.38" sheetId="301" r:id="rId55"/>
    <sheet name="3.39" sheetId="302" r:id="rId56"/>
    <sheet name="3.40" sheetId="303" r:id="rId57"/>
    <sheet name="3.41" sheetId="304" r:id="rId58"/>
    <sheet name="3.42" sheetId="305" r:id="rId59"/>
    <sheet name="4.1" sheetId="132" r:id="rId60"/>
    <sheet name="4.2" sheetId="139" r:id="rId61"/>
    <sheet name="4.3" sheetId="134" r:id="rId62"/>
    <sheet name="4.4" sheetId="135" r:id="rId63"/>
  </sheets>
  <externalReferences>
    <externalReference r:id="rId64"/>
  </externalReferences>
  <definedNames>
    <definedName name="_xlnm.Print_Area" localSheetId="2">'1.1.1'!$A$3:$E$21</definedName>
    <definedName name="_xlnm.Print_Area" localSheetId="3">'1.1.2'!$A$3:$D$21</definedName>
    <definedName name="_xlnm.Print_Area" localSheetId="4">'1.1.3'!$A$1:$O$45</definedName>
    <definedName name="_xlnm.Print_Area" localSheetId="5">'1.1.4'!$A$3:$E$21</definedName>
    <definedName name="_xlnm.Print_Area" localSheetId="6">'1.1.5'!$A$3:$E$20</definedName>
    <definedName name="_xlnm.Print_Area" localSheetId="7">'1.2.1'!$A$1:$V$37</definedName>
    <definedName name="_xlnm.Print_Area" localSheetId="8">'1.2.2'!$A$1:$V$35</definedName>
    <definedName name="_xlnm.Print_Area" localSheetId="9">'1.2.3'!$A$1:$V$35</definedName>
    <definedName name="_xlnm.Print_Area" localSheetId="10">'1.2.4'!$A$1:$V$35</definedName>
    <definedName name="_xlnm.Print_Area" localSheetId="11">'1.2.5'!$A$1:$V$35</definedName>
    <definedName name="_xlnm.Print_Area" localSheetId="12">'1.2.6'!$A$1:$V$35</definedName>
    <definedName name="_xlnm.Print_Area" localSheetId="13">'2.1'!$A$1:$C$30</definedName>
    <definedName name="_xlnm.Print_Area" localSheetId="14">'2.2'!$A$1:$K$28</definedName>
    <definedName name="_xlnm.Print_Area" localSheetId="16">'2.4'!$A$1:$R$35</definedName>
    <definedName name="_xlnm.Print_Area" localSheetId="26">'3.10'!$A$1:$K$36</definedName>
    <definedName name="_xlnm.Print_Area" localSheetId="27">'3.11'!$A$1:$R$37</definedName>
    <definedName name="_xlnm.Print_Area" localSheetId="28">'3.12'!$A$1:$L$38</definedName>
    <definedName name="_xlnm.Print_Area" localSheetId="29">'3.13'!$A$1:$U$36</definedName>
    <definedName name="_xlnm.Print_Area" localSheetId="30">'3.14'!$A$1:$I$36</definedName>
    <definedName name="_xlnm.Print_Area" localSheetId="31">'3.15'!$A$1:$L$37</definedName>
    <definedName name="_xlnm.Print_Area" localSheetId="32">'3.16'!$A$1:$P$38</definedName>
    <definedName name="_xlnm.Print_Area" localSheetId="34">'3.18'!$A$1:$O$36</definedName>
    <definedName name="_xlnm.Print_Area" localSheetId="35">'3.19'!$A$1:$R$2</definedName>
    <definedName name="_xlnm.Print_Area" localSheetId="18">'3.2'!$A$1:$N$38</definedName>
    <definedName name="_xlnm.Print_Area" localSheetId="36">'3.20'!$A$1:$G$93</definedName>
    <definedName name="_xlnm.Print_Area" localSheetId="37">'3.21'!$A$1:$P$4</definedName>
    <definedName name="_xlnm.Print_Area" localSheetId="38">'3.22'!$A$1:$P$2</definedName>
    <definedName name="_xlnm.Print_Area" localSheetId="40">'3.24'!$A$1:$R$3</definedName>
    <definedName name="_xlnm.Print_Area" localSheetId="41">'3.25'!$A$1:$B$3</definedName>
    <definedName name="_xlnm.Print_Area" localSheetId="44">'3.28'!#REF!</definedName>
    <definedName name="_xlnm.Print_Area" localSheetId="45">'3.29'!#REF!</definedName>
    <definedName name="_xlnm.Print_Area" localSheetId="19">'3.3'!$A$1:$Q$87</definedName>
    <definedName name="_xlnm.Print_Area" localSheetId="46">'3.30'!#REF!</definedName>
    <definedName name="_xlnm.Print_Area" localSheetId="47">'3.31'!#REF!</definedName>
    <definedName name="_xlnm.Print_Area" localSheetId="48">'3.32'!#REF!</definedName>
    <definedName name="_xlnm.Print_Area" localSheetId="49">'3.33'!#REF!</definedName>
    <definedName name="_xlnm.Print_Area" localSheetId="50">'3.34'!$A$1:$K$36</definedName>
    <definedName name="_xlnm.Print_Area" localSheetId="51">'3.35'!$A$1:$X$42</definedName>
    <definedName name="_xlnm.Print_Area" localSheetId="52">'3.36'!$A$1:$K$34</definedName>
    <definedName name="_xlnm.Print_Area" localSheetId="53">'3.37'!#REF!</definedName>
    <definedName name="_xlnm.Print_Area" localSheetId="54">'3.38'!#REF!</definedName>
    <definedName name="_xlnm.Print_Area" localSheetId="55">'3.39'!#REF!</definedName>
    <definedName name="_xlnm.Print_Area" localSheetId="20">'3.4'!$A$1:$L$37</definedName>
    <definedName name="_xlnm.Print_Area" localSheetId="56">'3.40'!#REF!</definedName>
    <definedName name="_xlnm.Print_Area" localSheetId="57">'3.41'!#REF!</definedName>
    <definedName name="_xlnm.Print_Area" localSheetId="58">'3.42'!#REF!</definedName>
    <definedName name="_xlnm.Print_Area" localSheetId="21">'3.5'!$A$1:$F$36</definedName>
    <definedName name="_xlnm.Print_Area" localSheetId="22">'3.6'!$A$1:$F$36</definedName>
    <definedName name="_xlnm.Print_Area" localSheetId="23">'3.7'!$A$1:$R$37</definedName>
    <definedName name="_xlnm.Print_Area" localSheetId="24">'3.8'!$A$1:$M$35</definedName>
    <definedName name="_xlnm.Print_Area" localSheetId="25">'3.9'!$A$1:$L$37</definedName>
    <definedName name="_xlnm.Print_Area" localSheetId="59">'4.1'!$A$1:$O$41</definedName>
    <definedName name="_xlnm.Print_Area" localSheetId="60">'4.2'!$A$1:$P$37</definedName>
    <definedName name="_xlnm.Print_Area" localSheetId="61">'4.3'!$A$1:$P$36</definedName>
    <definedName name="_xlnm.Print_Area" localSheetId="62">'4.4'!$A$1:$P$40</definedName>
    <definedName name="_xlnm.Print_Area" localSheetId="0">INDICE!$A$1:$N$77</definedName>
    <definedName name="_xlnm.Print_Titles" localSheetId="36">'3.20'!$1:$4</definedName>
    <definedName name="_xlnm.Print_Titles" localSheetId="19">'3.3'!$1:$3</definedName>
  </definedNames>
  <calcPr calcId="152511"/>
</workbook>
</file>

<file path=xl/calcChain.xml><?xml version="1.0" encoding="utf-8"?>
<calcChain xmlns="http://schemas.openxmlformats.org/spreadsheetml/2006/main">
  <c r="B4" i="11" l="1"/>
  <c r="B5" i="11"/>
  <c r="B6" i="11"/>
  <c r="B7" i="11"/>
  <c r="B8" i="11"/>
  <c r="B9" i="11"/>
  <c r="B10" i="11"/>
  <c r="B11" i="11"/>
  <c r="B12" i="11"/>
  <c r="B13" i="11"/>
  <c r="B14" i="11"/>
  <c r="B15" i="11"/>
  <c r="B16" i="11"/>
  <c r="B17"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44" i="11"/>
  <c r="B45" i="11"/>
  <c r="B46" i="11"/>
  <c r="B47" i="11"/>
  <c r="B48" i="11"/>
  <c r="B49" i="11"/>
  <c r="B50" i="11"/>
  <c r="B51" i="11"/>
  <c r="B52" i="11"/>
  <c r="B53" i="11"/>
  <c r="B54" i="11"/>
  <c r="B55" i="11"/>
  <c r="B56" i="11"/>
  <c r="B57" i="11"/>
  <c r="B58" i="11"/>
  <c r="B59" i="11"/>
  <c r="B60" i="11"/>
  <c r="B61" i="11"/>
  <c r="B62" i="11"/>
  <c r="B63" i="11"/>
  <c r="B64" i="11"/>
  <c r="B65" i="11"/>
  <c r="B66" i="11"/>
  <c r="B67" i="11"/>
  <c r="B68" i="11"/>
  <c r="B69" i="11"/>
  <c r="B70" i="11"/>
  <c r="B71" i="11"/>
  <c r="B72" i="11"/>
  <c r="B73" i="11"/>
  <c r="B74" i="11"/>
  <c r="B75" i="11"/>
  <c r="B76" i="11"/>
  <c r="B77" i="11"/>
  <c r="B78" i="11"/>
  <c r="B79" i="11"/>
  <c r="B80" i="11"/>
  <c r="B81" i="11"/>
  <c r="B82" i="11"/>
  <c r="B83" i="11"/>
  <c r="B84" i="11"/>
  <c r="B85" i="11"/>
  <c r="B86" i="11"/>
  <c r="B87" i="11"/>
  <c r="B88" i="11"/>
  <c r="B89" i="11"/>
  <c r="B90" i="11"/>
  <c r="B91" i="11"/>
  <c r="B92" i="11"/>
  <c r="B6" i="332" l="1"/>
  <c r="B7" i="332"/>
  <c r="B8" i="332"/>
  <c r="B9" i="332"/>
  <c r="B10" i="332"/>
  <c r="B11" i="332"/>
  <c r="B12" i="332"/>
  <c r="B13" i="332"/>
  <c r="B14" i="332"/>
  <c r="B15" i="332"/>
  <c r="B16" i="332"/>
  <c r="B17" i="332"/>
  <c r="B18" i="332"/>
  <c r="B19" i="332"/>
  <c r="B20" i="332"/>
  <c r="B21" i="332"/>
  <c r="B22" i="332"/>
  <c r="B23" i="332"/>
  <c r="B24" i="332"/>
  <c r="B25" i="332"/>
  <c r="B26" i="332"/>
  <c r="B27" i="332"/>
  <c r="B28" i="332"/>
  <c r="B29" i="332"/>
  <c r="B30" i="332"/>
  <c r="B31" i="332"/>
  <c r="B32" i="332"/>
  <c r="B33" i="332"/>
  <c r="B34" i="332"/>
  <c r="B35" i="332"/>
  <c r="B5" i="332"/>
  <c r="T32" i="340" l="1"/>
  <c r="S32" i="340"/>
  <c r="Q32" i="340"/>
  <c r="P32" i="340"/>
  <c r="O32" i="340"/>
  <c r="N32" i="340"/>
  <c r="M32" i="340"/>
  <c r="L32" i="340"/>
  <c r="K32" i="340"/>
  <c r="I32" i="340"/>
  <c r="H32" i="340"/>
  <c r="G32" i="340"/>
  <c r="F32" i="340"/>
  <c r="E32" i="340"/>
  <c r="D32" i="340"/>
  <c r="C32" i="340"/>
  <c r="B32" i="340"/>
  <c r="T25" i="340"/>
  <c r="S25" i="340"/>
  <c r="Q25" i="340"/>
  <c r="P25" i="340"/>
  <c r="O25" i="340"/>
  <c r="N25" i="340"/>
  <c r="M25" i="340"/>
  <c r="L25" i="340"/>
  <c r="K25" i="340"/>
  <c r="I25" i="340"/>
  <c r="H25" i="340"/>
  <c r="G25" i="340"/>
  <c r="F25" i="340"/>
  <c r="E25" i="340"/>
  <c r="D25" i="340"/>
  <c r="C25" i="340"/>
  <c r="B25" i="340"/>
  <c r="T18" i="340"/>
  <c r="S18" i="340"/>
  <c r="Q18" i="340"/>
  <c r="P18" i="340"/>
  <c r="O18" i="340"/>
  <c r="N18" i="340"/>
  <c r="M18" i="340"/>
  <c r="L18" i="340"/>
  <c r="K18" i="340"/>
  <c r="I18" i="340"/>
  <c r="H18" i="340"/>
  <c r="G18" i="340"/>
  <c r="F18" i="340"/>
  <c r="E18" i="340"/>
  <c r="D18" i="340"/>
  <c r="C18" i="340"/>
  <c r="B18" i="340"/>
  <c r="T6" i="340"/>
  <c r="S6" i="340"/>
  <c r="Q6" i="340"/>
  <c r="P6" i="340"/>
  <c r="O6" i="340"/>
  <c r="N6" i="340"/>
  <c r="M6" i="340"/>
  <c r="L6" i="340"/>
  <c r="K6" i="340"/>
  <c r="I6" i="340"/>
  <c r="H6" i="340"/>
  <c r="G6" i="340"/>
  <c r="F6" i="340"/>
  <c r="E6" i="340"/>
  <c r="D6" i="340"/>
  <c r="C6" i="340"/>
  <c r="B6" i="340"/>
  <c r="J19" i="254" l="1"/>
  <c r="AE34" i="315"/>
  <c r="AE33" i="315"/>
  <c r="AE32" i="315"/>
  <c r="AE31" i="315"/>
  <c r="AE30" i="315"/>
  <c r="AE29" i="315"/>
  <c r="AE28" i="315"/>
  <c r="AE27" i="315"/>
  <c r="AE26" i="315"/>
  <c r="AE25" i="315"/>
  <c r="AE24" i="315"/>
  <c r="AE23" i="315"/>
  <c r="AE22" i="315"/>
  <c r="AE21" i="315"/>
  <c r="AE20" i="315"/>
  <c r="AE19" i="315"/>
  <c r="AE18" i="315"/>
  <c r="AE17" i="315"/>
  <c r="AE16" i="315"/>
  <c r="AE15" i="315"/>
  <c r="AE14" i="315"/>
  <c r="AE13" i="315"/>
  <c r="AE12" i="315"/>
  <c r="AE11" i="315"/>
  <c r="AE10" i="315"/>
  <c r="AE9" i="315"/>
  <c r="AE8" i="315"/>
  <c r="AE7" i="315"/>
  <c r="AE6" i="315"/>
  <c r="B16" i="320" l="1"/>
  <c r="I4" i="254" l="1"/>
  <c r="B5" i="32" l="1"/>
  <c r="B6" i="32"/>
  <c r="B7" i="32"/>
  <c r="B8" i="32"/>
  <c r="B9" i="32"/>
  <c r="B10" i="32"/>
  <c r="B11" i="32"/>
  <c r="B12" i="32"/>
  <c r="B13" i="32"/>
  <c r="B14" i="32"/>
  <c r="B15" i="32"/>
  <c r="B16" i="32"/>
  <c r="B17" i="32"/>
  <c r="B18" i="32"/>
  <c r="B19" i="32"/>
  <c r="B20" i="32"/>
  <c r="B21" i="32"/>
  <c r="B22" i="32"/>
  <c r="B23" i="32"/>
  <c r="B24" i="32"/>
  <c r="B25" i="32"/>
  <c r="B26" i="32"/>
  <c r="B27" i="32"/>
  <c r="B28" i="32"/>
  <c r="B29" i="32"/>
  <c r="B30" i="32"/>
  <c r="B31" i="32"/>
  <c r="B32" i="32"/>
  <c r="B33" i="32"/>
  <c r="B34" i="32"/>
  <c r="B4" i="32"/>
  <c r="D6" i="331" l="1"/>
  <c r="C6" i="331"/>
  <c r="B6" i="331"/>
  <c r="J6" i="331"/>
  <c r="I6" i="331"/>
  <c r="H6" i="331"/>
  <c r="G6" i="331"/>
  <c r="F6" i="331"/>
  <c r="E6" i="331"/>
  <c r="B28" i="329"/>
  <c r="B27" i="329"/>
  <c r="B26" i="329"/>
  <c r="B25" i="329"/>
  <c r="B24" i="329"/>
  <c r="B23" i="329"/>
  <c r="B22" i="329"/>
  <c r="B21" i="329"/>
  <c r="B20" i="329"/>
  <c r="B19" i="329"/>
  <c r="B18" i="329"/>
  <c r="B17" i="329"/>
  <c r="B16" i="329"/>
  <c r="B15" i="329"/>
  <c r="B14" i="329"/>
  <c r="B13" i="329"/>
  <c r="B12" i="329"/>
  <c r="B11" i="329"/>
  <c r="B10" i="329"/>
  <c r="B9" i="329"/>
  <c r="B8" i="329"/>
  <c r="B7" i="329"/>
  <c r="B6" i="329"/>
  <c r="B5" i="329"/>
  <c r="B44" i="325"/>
  <c r="B43" i="325"/>
  <c r="B42" i="325"/>
  <c r="B41" i="325"/>
  <c r="B40" i="325"/>
  <c r="B39" i="325"/>
  <c r="B38" i="325"/>
  <c r="B37" i="325"/>
  <c r="B36" i="325"/>
  <c r="B35" i="325"/>
  <c r="B34" i="325"/>
  <c r="B33" i="325"/>
  <c r="B32" i="325"/>
  <c r="B31" i="325"/>
  <c r="B30" i="325"/>
  <c r="B29" i="325"/>
  <c r="B28" i="325"/>
  <c r="B27" i="325"/>
  <c r="B26" i="325"/>
  <c r="B25" i="325"/>
  <c r="B24" i="325"/>
  <c r="B23" i="325"/>
  <c r="B22" i="325"/>
  <c r="B21" i="325"/>
  <c r="B20" i="325"/>
  <c r="B19" i="325"/>
  <c r="B18" i="325"/>
  <c r="B17" i="325"/>
  <c r="B16" i="325"/>
  <c r="B15" i="325"/>
  <c r="B14" i="325"/>
  <c r="B13" i="325"/>
  <c r="B12" i="325"/>
  <c r="B11" i="325"/>
  <c r="B10" i="325"/>
  <c r="B9" i="325"/>
  <c r="B8" i="325"/>
  <c r="B7" i="325"/>
  <c r="B6" i="325"/>
  <c r="B5" i="325"/>
  <c r="P34" i="314"/>
  <c r="P33" i="314"/>
  <c r="P32" i="314"/>
  <c r="P31" i="314"/>
  <c r="P30" i="314"/>
  <c r="P29" i="314"/>
  <c r="P28" i="314"/>
  <c r="P27" i="314"/>
  <c r="P26" i="314"/>
  <c r="P25" i="314"/>
  <c r="P24" i="314"/>
  <c r="P23" i="314"/>
  <c r="P22" i="314"/>
  <c r="P21" i="314"/>
  <c r="P20" i="314"/>
  <c r="P19" i="314"/>
  <c r="P18" i="314"/>
  <c r="P17" i="314"/>
  <c r="P16" i="314"/>
  <c r="P15" i="314"/>
  <c r="P14" i="314"/>
  <c r="P13" i="314"/>
  <c r="P12" i="314"/>
  <c r="P11" i="314"/>
  <c r="P10" i="314"/>
  <c r="P9" i="314"/>
  <c r="P8" i="314"/>
  <c r="P7" i="314"/>
  <c r="P6" i="314"/>
  <c r="P5" i="314"/>
  <c r="P34" i="313"/>
  <c r="P33" i="313"/>
  <c r="P32" i="313"/>
  <c r="P31" i="313"/>
  <c r="P30" i="313"/>
  <c r="P29" i="313"/>
  <c r="P28" i="313"/>
  <c r="P27" i="313"/>
  <c r="P26" i="313"/>
  <c r="P25" i="313"/>
  <c r="P24" i="313"/>
  <c r="P23" i="313"/>
  <c r="P22" i="313"/>
  <c r="P21" i="313"/>
  <c r="P20" i="313"/>
  <c r="P19" i="313"/>
  <c r="P18" i="313"/>
  <c r="P17" i="313"/>
  <c r="P16" i="313"/>
  <c r="P15" i="313"/>
  <c r="P14" i="313"/>
  <c r="P13" i="313"/>
  <c r="P12" i="313"/>
  <c r="P11" i="313"/>
  <c r="P10" i="313"/>
  <c r="P9" i="313"/>
  <c r="P8" i="313"/>
  <c r="P7" i="313"/>
  <c r="P6" i="313"/>
  <c r="P5" i="313"/>
  <c r="P34" i="312"/>
  <c r="P33" i="312"/>
  <c r="P32" i="312"/>
  <c r="P31" i="312"/>
  <c r="P30" i="312"/>
  <c r="P29" i="312"/>
  <c r="P28" i="312"/>
  <c r="P27" i="312"/>
  <c r="P26" i="312"/>
  <c r="P25" i="312"/>
  <c r="P24" i="312"/>
  <c r="P23" i="312"/>
  <c r="P22" i="312"/>
  <c r="P21" i="312"/>
  <c r="P20" i="312"/>
  <c r="P19" i="312"/>
  <c r="P18" i="312"/>
  <c r="P17" i="312"/>
  <c r="P16" i="312"/>
  <c r="P15" i="312"/>
  <c r="P14" i="312"/>
  <c r="P13" i="312"/>
  <c r="P12" i="312"/>
  <c r="P11" i="312"/>
  <c r="P10" i="312"/>
  <c r="P9" i="312"/>
  <c r="P8" i="312"/>
  <c r="P7" i="312"/>
  <c r="P6" i="312"/>
  <c r="P5" i="312"/>
  <c r="P34" i="311"/>
  <c r="P33" i="311"/>
  <c r="P32" i="311"/>
  <c r="P31" i="311"/>
  <c r="P30" i="311"/>
  <c r="P29" i="311"/>
  <c r="P28" i="311"/>
  <c r="P27" i="311"/>
  <c r="P26" i="311"/>
  <c r="P25" i="311"/>
  <c r="P24" i="311"/>
  <c r="P23" i="311"/>
  <c r="P22" i="311"/>
  <c r="P21" i="311"/>
  <c r="P20" i="311"/>
  <c r="P19" i="311"/>
  <c r="P18" i="311"/>
  <c r="P17" i="311"/>
  <c r="P16" i="311"/>
  <c r="P15" i="311"/>
  <c r="P14" i="311"/>
  <c r="P13" i="311"/>
  <c r="P12" i="311"/>
  <c r="P11" i="311"/>
  <c r="P10" i="311"/>
  <c r="P9" i="311"/>
  <c r="P8" i="311"/>
  <c r="P7" i="311"/>
  <c r="P6" i="311"/>
  <c r="P5" i="311"/>
  <c r="P34" i="315"/>
  <c r="P33" i="315"/>
  <c r="P32" i="315"/>
  <c r="P31" i="315"/>
  <c r="P30" i="315"/>
  <c r="P29" i="315"/>
  <c r="P28" i="315"/>
  <c r="P27" i="315"/>
  <c r="P26" i="315"/>
  <c r="P25" i="315"/>
  <c r="P24" i="315"/>
  <c r="P23" i="315"/>
  <c r="P22" i="315"/>
  <c r="P21" i="315"/>
  <c r="P20" i="315"/>
  <c r="P19" i="315"/>
  <c r="P18" i="315"/>
  <c r="P17" i="315"/>
  <c r="P16" i="315"/>
  <c r="P15" i="315"/>
  <c r="P14" i="315"/>
  <c r="P13" i="315"/>
  <c r="P12" i="315"/>
  <c r="P11" i="315"/>
  <c r="P10" i="315"/>
  <c r="P9" i="315"/>
  <c r="P8" i="315"/>
  <c r="P7" i="315"/>
  <c r="P6" i="315"/>
  <c r="P5" i="315"/>
  <c r="B4" i="256"/>
  <c r="C5" i="256" s="1"/>
  <c r="C5" i="143"/>
  <c r="W32" i="315"/>
  <c r="T32" i="315"/>
  <c r="Q32" i="315"/>
  <c r="K32" i="315"/>
  <c r="E32" i="315"/>
  <c r="B32" i="315"/>
  <c r="W25" i="315"/>
  <c r="T25" i="315"/>
  <c r="Q25" i="315"/>
  <c r="K25" i="315"/>
  <c r="H25" i="315"/>
  <c r="E25" i="315"/>
  <c r="B25" i="315"/>
  <c r="W18" i="315"/>
  <c r="T18" i="315"/>
  <c r="Q18" i="315"/>
  <c r="K18" i="315"/>
  <c r="H18" i="315"/>
  <c r="E18" i="315"/>
  <c r="B18" i="315"/>
  <c r="W6" i="315"/>
  <c r="T6" i="315"/>
  <c r="Q6" i="315"/>
  <c r="K6" i="315"/>
  <c r="H6" i="315"/>
  <c r="E6" i="315"/>
  <c r="B6" i="315"/>
  <c r="AC5" i="315"/>
  <c r="AE5" i="315" s="1"/>
  <c r="W32" i="314"/>
  <c r="T32" i="314"/>
  <c r="Q32" i="314"/>
  <c r="K32" i="314"/>
  <c r="E32" i="314"/>
  <c r="B32" i="314"/>
  <c r="W25" i="314"/>
  <c r="T25" i="314"/>
  <c r="Q25" i="314"/>
  <c r="K25" i="314"/>
  <c r="H25" i="314"/>
  <c r="E25" i="314"/>
  <c r="B25" i="314"/>
  <c r="W18" i="314"/>
  <c r="T18" i="314"/>
  <c r="Q18" i="314"/>
  <c r="K18" i="314"/>
  <c r="H18" i="314"/>
  <c r="E18" i="314"/>
  <c r="B18" i="314"/>
  <c r="W6" i="314"/>
  <c r="T6" i="314"/>
  <c r="Q6" i="314"/>
  <c r="K6" i="314"/>
  <c r="H6" i="314"/>
  <c r="E6" i="314"/>
  <c r="B6" i="314"/>
  <c r="AC5" i="314"/>
  <c r="W32" i="313"/>
  <c r="T32" i="313"/>
  <c r="Q32" i="313"/>
  <c r="K32" i="313"/>
  <c r="E32" i="313"/>
  <c r="B32" i="313"/>
  <c r="W25" i="313"/>
  <c r="T25" i="313"/>
  <c r="Q25" i="313"/>
  <c r="K25" i="313"/>
  <c r="H25" i="313"/>
  <c r="E25" i="313"/>
  <c r="B25" i="313"/>
  <c r="W18" i="313"/>
  <c r="T18" i="313"/>
  <c r="Q18" i="313"/>
  <c r="K18" i="313"/>
  <c r="H18" i="313"/>
  <c r="E18" i="313"/>
  <c r="B18" i="313"/>
  <c r="W6" i="313"/>
  <c r="T6" i="313"/>
  <c r="Q6" i="313"/>
  <c r="K6" i="313"/>
  <c r="H6" i="313"/>
  <c r="E6" i="313"/>
  <c r="B6" i="313"/>
  <c r="AC5" i="313"/>
  <c r="W32" i="312"/>
  <c r="T32" i="312"/>
  <c r="Q32" i="312"/>
  <c r="K32" i="312"/>
  <c r="E32" i="312"/>
  <c r="B32" i="312"/>
  <c r="W25" i="312"/>
  <c r="T25" i="312"/>
  <c r="Q25" i="312"/>
  <c r="K25" i="312"/>
  <c r="H25" i="312"/>
  <c r="E25" i="312"/>
  <c r="B25" i="312"/>
  <c r="W18" i="312"/>
  <c r="T18" i="312"/>
  <c r="Q18" i="312"/>
  <c r="K18" i="312"/>
  <c r="H18" i="312"/>
  <c r="E18" i="312"/>
  <c r="B18" i="312"/>
  <c r="W6" i="312"/>
  <c r="T6" i="312"/>
  <c r="Q6" i="312"/>
  <c r="K6" i="312"/>
  <c r="H6" i="312"/>
  <c r="E6" i="312"/>
  <c r="B6" i="312"/>
  <c r="AC5" i="312"/>
  <c r="W32" i="311"/>
  <c r="T32" i="311"/>
  <c r="Q32" i="311"/>
  <c r="K32" i="311"/>
  <c r="E32" i="311"/>
  <c r="B32" i="311"/>
  <c r="W25" i="311"/>
  <c r="T25" i="311"/>
  <c r="Q25" i="311"/>
  <c r="K25" i="311"/>
  <c r="H25" i="311"/>
  <c r="E25" i="311"/>
  <c r="B25" i="311"/>
  <c r="W18" i="311"/>
  <c r="T18" i="311"/>
  <c r="Q18" i="311"/>
  <c r="K18" i="311"/>
  <c r="H18" i="311"/>
  <c r="E18" i="311"/>
  <c r="B18" i="311"/>
  <c r="W6" i="311"/>
  <c r="T6" i="311"/>
  <c r="Q6" i="311"/>
  <c r="K6" i="311"/>
  <c r="H6" i="311"/>
  <c r="E6" i="311"/>
  <c r="B6" i="311"/>
  <c r="AC5" i="311"/>
  <c r="AC5" i="309"/>
  <c r="Y33" i="309"/>
  <c r="X32" i="309"/>
  <c r="W32" i="309"/>
  <c r="Y31" i="309"/>
  <c r="Y30" i="309"/>
  <c r="Y29" i="309"/>
  <c r="Y28" i="309"/>
  <c r="Y27" i="309"/>
  <c r="Y26" i="309"/>
  <c r="X25" i="309"/>
  <c r="W25" i="309"/>
  <c r="Y24" i="309"/>
  <c r="Y23" i="309"/>
  <c r="Y22" i="309"/>
  <c r="Y21" i="309"/>
  <c r="Y20" i="309"/>
  <c r="Y19" i="309"/>
  <c r="X18" i="309"/>
  <c r="W18" i="309"/>
  <c r="Y17" i="309"/>
  <c r="Y16" i="309"/>
  <c r="Y15" i="309"/>
  <c r="Y14" i="309"/>
  <c r="Y13" i="309"/>
  <c r="Y12" i="309"/>
  <c r="Y11" i="309"/>
  <c r="Y10" i="309"/>
  <c r="Y9" i="309"/>
  <c r="Y8" i="309"/>
  <c r="Y7" i="309"/>
  <c r="X6" i="309"/>
  <c r="W6" i="309"/>
  <c r="V34" i="309"/>
  <c r="V33" i="309"/>
  <c r="U32" i="309"/>
  <c r="T32" i="309"/>
  <c r="V31" i="309"/>
  <c r="V30" i="309"/>
  <c r="V29" i="309"/>
  <c r="V28" i="309"/>
  <c r="V27" i="309"/>
  <c r="V26" i="309"/>
  <c r="U25" i="309"/>
  <c r="T25" i="309"/>
  <c r="V24" i="309"/>
  <c r="V23" i="309"/>
  <c r="V22" i="309"/>
  <c r="V21" i="309"/>
  <c r="V20" i="309"/>
  <c r="V19" i="309"/>
  <c r="U18" i="309"/>
  <c r="T18" i="309"/>
  <c r="V17" i="309"/>
  <c r="V16" i="309"/>
  <c r="V15" i="309"/>
  <c r="V14" i="309"/>
  <c r="V13" i="309"/>
  <c r="V12" i="309"/>
  <c r="V11" i="309"/>
  <c r="V10" i="309"/>
  <c r="V9" i="309"/>
  <c r="V8" i="309"/>
  <c r="V7" i="309"/>
  <c r="U6" i="309"/>
  <c r="T6" i="309"/>
  <c r="V6" i="309" s="1"/>
  <c r="S34" i="309"/>
  <c r="S33" i="309"/>
  <c r="R32" i="309"/>
  <c r="Q32" i="309"/>
  <c r="S31" i="309"/>
  <c r="S30" i="309"/>
  <c r="S29" i="309"/>
  <c r="S28" i="309"/>
  <c r="S27" i="309"/>
  <c r="S26" i="309"/>
  <c r="R25" i="309"/>
  <c r="Q25" i="309"/>
  <c r="S24" i="309"/>
  <c r="S23" i="309"/>
  <c r="S22" i="309"/>
  <c r="S21" i="309"/>
  <c r="S20" i="309"/>
  <c r="S19" i="309"/>
  <c r="R18" i="309"/>
  <c r="Q18" i="309"/>
  <c r="S17" i="309"/>
  <c r="S16" i="309"/>
  <c r="S15" i="309"/>
  <c r="S14" i="309"/>
  <c r="S13" i="309"/>
  <c r="S12" i="309"/>
  <c r="S11" i="309"/>
  <c r="S10" i="309"/>
  <c r="S9" i="309"/>
  <c r="S8" i="309"/>
  <c r="S7" i="309"/>
  <c r="R6" i="309"/>
  <c r="Q6" i="309"/>
  <c r="P34" i="309"/>
  <c r="P33" i="309"/>
  <c r="O32" i="309"/>
  <c r="P32" i="309"/>
  <c r="P31" i="309"/>
  <c r="P30" i="309"/>
  <c r="P29" i="309"/>
  <c r="P28" i="309"/>
  <c r="P27" i="309"/>
  <c r="P26" i="309"/>
  <c r="O25" i="309"/>
  <c r="P25" i="309"/>
  <c r="P24" i="309"/>
  <c r="P23" i="309"/>
  <c r="P22" i="309"/>
  <c r="P21" i="309"/>
  <c r="P20" i="309"/>
  <c r="P19" i="309"/>
  <c r="O18" i="309"/>
  <c r="P18" i="309"/>
  <c r="P17" i="309"/>
  <c r="P16" i="309"/>
  <c r="P15" i="309"/>
  <c r="P14" i="309"/>
  <c r="P13" i="309"/>
  <c r="P12" i="309"/>
  <c r="P11" i="309"/>
  <c r="P10" i="309"/>
  <c r="P9" i="309"/>
  <c r="P8" i="309"/>
  <c r="P7" i="309"/>
  <c r="O6" i="309"/>
  <c r="O5" i="309" s="1"/>
  <c r="P5" i="309" s="1"/>
  <c r="M34" i="309"/>
  <c r="M33" i="309"/>
  <c r="L32" i="309"/>
  <c r="K32" i="309"/>
  <c r="M31" i="309"/>
  <c r="M30" i="309"/>
  <c r="M29" i="309"/>
  <c r="M28" i="309"/>
  <c r="M27" i="309"/>
  <c r="M26" i="309"/>
  <c r="L25" i="309"/>
  <c r="K25" i="309"/>
  <c r="M24" i="309"/>
  <c r="M23" i="309"/>
  <c r="M22" i="309"/>
  <c r="M21" i="309"/>
  <c r="M20" i="309"/>
  <c r="M19" i="309"/>
  <c r="L18" i="309"/>
  <c r="K18" i="309"/>
  <c r="M18" i="309" s="1"/>
  <c r="M17" i="309"/>
  <c r="M16" i="309"/>
  <c r="M15" i="309"/>
  <c r="M14" i="309"/>
  <c r="M13" i="309"/>
  <c r="M12" i="309"/>
  <c r="M11" i="309"/>
  <c r="M10" i="309"/>
  <c r="M9" i="309"/>
  <c r="M8" i="309"/>
  <c r="M7" i="309"/>
  <c r="L6" i="309"/>
  <c r="K6" i="309"/>
  <c r="J34" i="309"/>
  <c r="J33" i="309"/>
  <c r="I32" i="309"/>
  <c r="J32" i="309" s="1"/>
  <c r="J31" i="309"/>
  <c r="J30" i="309"/>
  <c r="J29" i="309"/>
  <c r="J28" i="309"/>
  <c r="J27" i="309"/>
  <c r="J26" i="309"/>
  <c r="I25" i="309"/>
  <c r="H25" i="309"/>
  <c r="J24" i="309"/>
  <c r="J23" i="309"/>
  <c r="J22" i="309"/>
  <c r="J21" i="309"/>
  <c r="J20" i="309"/>
  <c r="J19" i="309"/>
  <c r="I18" i="309"/>
  <c r="H18" i="309"/>
  <c r="J18" i="309" s="1"/>
  <c r="J17" i="309"/>
  <c r="J16" i="309"/>
  <c r="J15" i="309"/>
  <c r="J14" i="309"/>
  <c r="J13" i="309"/>
  <c r="J12" i="309"/>
  <c r="J11" i="309"/>
  <c r="J10" i="309"/>
  <c r="J9" i="309"/>
  <c r="J8" i="309"/>
  <c r="J7" i="309"/>
  <c r="I6" i="309"/>
  <c r="H6" i="309"/>
  <c r="D34" i="309"/>
  <c r="D33" i="309"/>
  <c r="C32" i="309"/>
  <c r="B32" i="309"/>
  <c r="D31" i="309"/>
  <c r="D30" i="309"/>
  <c r="D29" i="309"/>
  <c r="D28" i="309"/>
  <c r="D27" i="309"/>
  <c r="D26" i="309"/>
  <c r="C25" i="309"/>
  <c r="B25" i="309"/>
  <c r="D24" i="309"/>
  <c r="D23" i="309"/>
  <c r="D22" i="309"/>
  <c r="D21" i="309"/>
  <c r="D20" i="309"/>
  <c r="D19" i="309"/>
  <c r="C18" i="309"/>
  <c r="C5" i="309" s="1"/>
  <c r="B18" i="309"/>
  <c r="D17" i="309"/>
  <c r="D16" i="309"/>
  <c r="D15" i="309"/>
  <c r="D14" i="309"/>
  <c r="D13" i="309"/>
  <c r="D12" i="309"/>
  <c r="D11" i="309"/>
  <c r="D10" i="309"/>
  <c r="D9" i="309"/>
  <c r="D8" i="309"/>
  <c r="D7" i="309"/>
  <c r="C6" i="309"/>
  <c r="B6" i="309"/>
  <c r="G34" i="309"/>
  <c r="G33" i="309"/>
  <c r="F32" i="309"/>
  <c r="E32" i="309"/>
  <c r="G31" i="309"/>
  <c r="G30" i="309"/>
  <c r="G29" i="309"/>
  <c r="G28" i="309"/>
  <c r="G27" i="309"/>
  <c r="G26" i="309"/>
  <c r="F25" i="309"/>
  <c r="E25" i="309"/>
  <c r="G24" i="309"/>
  <c r="G23" i="309"/>
  <c r="G22" i="309"/>
  <c r="G21" i="309"/>
  <c r="G20" i="309"/>
  <c r="G19" i="309"/>
  <c r="F18" i="309"/>
  <c r="E18" i="309"/>
  <c r="G17" i="309"/>
  <c r="G16" i="309"/>
  <c r="G15" i="309"/>
  <c r="G14" i="309"/>
  <c r="G13" i="309"/>
  <c r="G12" i="309"/>
  <c r="G11" i="309"/>
  <c r="G10" i="309"/>
  <c r="G9" i="309"/>
  <c r="G8" i="309"/>
  <c r="G7" i="309"/>
  <c r="F6" i="309"/>
  <c r="E6" i="309"/>
  <c r="N34" i="1"/>
  <c r="J34" i="1"/>
  <c r="F34" i="1"/>
  <c r="N33" i="1"/>
  <c r="L33" i="1"/>
  <c r="J33" i="1"/>
  <c r="H33" i="1"/>
  <c r="F33" i="1"/>
  <c r="D33" i="1"/>
  <c r="N32" i="1"/>
  <c r="L32" i="1"/>
  <c r="J32" i="1"/>
  <c r="H32" i="1"/>
  <c r="F32" i="1"/>
  <c r="D32" i="1"/>
  <c r="N31" i="1"/>
  <c r="L31" i="1"/>
  <c r="J31" i="1"/>
  <c r="H31" i="1"/>
  <c r="F31" i="1"/>
  <c r="D31" i="1"/>
  <c r="N30" i="1"/>
  <c r="L30" i="1"/>
  <c r="J30" i="1"/>
  <c r="H30" i="1"/>
  <c r="F30" i="1"/>
  <c r="D30" i="1"/>
  <c r="N29" i="1"/>
  <c r="L29" i="1"/>
  <c r="J29" i="1"/>
  <c r="H29" i="1"/>
  <c r="F29" i="1"/>
  <c r="D29" i="1"/>
  <c r="N28" i="1"/>
  <c r="L28" i="1"/>
  <c r="J28" i="1"/>
  <c r="H28" i="1"/>
  <c r="F28" i="1"/>
  <c r="D28" i="1"/>
  <c r="N27" i="1"/>
  <c r="L27" i="1"/>
  <c r="J27" i="1"/>
  <c r="H27" i="1"/>
  <c r="F27" i="1"/>
  <c r="D27" i="1"/>
  <c r="N26" i="1"/>
  <c r="L26" i="1"/>
  <c r="J26" i="1"/>
  <c r="H26" i="1"/>
  <c r="F26" i="1"/>
  <c r="D26" i="1"/>
  <c r="N25" i="1"/>
  <c r="L25" i="1"/>
  <c r="J25" i="1"/>
  <c r="H25" i="1"/>
  <c r="F25" i="1"/>
  <c r="D25" i="1"/>
  <c r="N24" i="1"/>
  <c r="L24" i="1"/>
  <c r="J24" i="1"/>
  <c r="H24" i="1"/>
  <c r="F24" i="1"/>
  <c r="D24" i="1"/>
  <c r="N23" i="1"/>
  <c r="L23" i="1"/>
  <c r="J23" i="1"/>
  <c r="H23" i="1"/>
  <c r="F23" i="1"/>
  <c r="D23" i="1"/>
  <c r="N22" i="1"/>
  <c r="L22" i="1"/>
  <c r="J22" i="1"/>
  <c r="H22" i="1"/>
  <c r="F22" i="1"/>
  <c r="D22" i="1"/>
  <c r="N21" i="1"/>
  <c r="L21" i="1"/>
  <c r="J21" i="1"/>
  <c r="H21" i="1"/>
  <c r="F21" i="1"/>
  <c r="D21" i="1"/>
  <c r="N20" i="1"/>
  <c r="L20" i="1"/>
  <c r="J20" i="1"/>
  <c r="H20" i="1"/>
  <c r="F20" i="1"/>
  <c r="D20" i="1"/>
  <c r="N19" i="1"/>
  <c r="L19" i="1"/>
  <c r="J19" i="1"/>
  <c r="H19" i="1"/>
  <c r="F19" i="1"/>
  <c r="D19" i="1"/>
  <c r="N18" i="1"/>
  <c r="L18" i="1"/>
  <c r="J18" i="1"/>
  <c r="H18" i="1"/>
  <c r="F18" i="1"/>
  <c r="D18" i="1"/>
  <c r="N17" i="1"/>
  <c r="L17" i="1"/>
  <c r="J17" i="1"/>
  <c r="H17" i="1"/>
  <c r="F17" i="1"/>
  <c r="D17" i="1"/>
  <c r="N16" i="1"/>
  <c r="L16" i="1"/>
  <c r="J16" i="1"/>
  <c r="H16" i="1"/>
  <c r="F16" i="1"/>
  <c r="D16" i="1"/>
  <c r="N15" i="1"/>
  <c r="L15" i="1"/>
  <c r="J15" i="1"/>
  <c r="H15" i="1"/>
  <c r="F15" i="1"/>
  <c r="D15" i="1"/>
  <c r="N14" i="1"/>
  <c r="L14" i="1"/>
  <c r="J14" i="1"/>
  <c r="H14" i="1"/>
  <c r="F14" i="1"/>
  <c r="D14" i="1"/>
  <c r="N13" i="1"/>
  <c r="L13" i="1"/>
  <c r="J13" i="1"/>
  <c r="H13" i="1"/>
  <c r="F13" i="1"/>
  <c r="D13" i="1"/>
  <c r="N12" i="1"/>
  <c r="L12" i="1"/>
  <c r="J12" i="1"/>
  <c r="H12" i="1"/>
  <c r="F12" i="1"/>
  <c r="D12" i="1"/>
  <c r="N11" i="1"/>
  <c r="L11" i="1"/>
  <c r="J11" i="1"/>
  <c r="H11" i="1"/>
  <c r="F11" i="1"/>
  <c r="D11" i="1"/>
  <c r="N10" i="1"/>
  <c r="L10" i="1"/>
  <c r="J10" i="1"/>
  <c r="H10" i="1"/>
  <c r="F10" i="1"/>
  <c r="D10" i="1"/>
  <c r="N9" i="1"/>
  <c r="L9" i="1"/>
  <c r="J9" i="1"/>
  <c r="H9" i="1"/>
  <c r="F9" i="1"/>
  <c r="D9" i="1"/>
  <c r="N8" i="1"/>
  <c r="L8" i="1"/>
  <c r="J8" i="1"/>
  <c r="H8" i="1"/>
  <c r="F8" i="1"/>
  <c r="D8" i="1"/>
  <c r="N7" i="1"/>
  <c r="L7" i="1"/>
  <c r="J7" i="1"/>
  <c r="H7" i="1"/>
  <c r="F7" i="1"/>
  <c r="D7" i="1"/>
  <c r="N6" i="1"/>
  <c r="L6" i="1"/>
  <c r="J6" i="1"/>
  <c r="H6" i="1"/>
  <c r="F6" i="1"/>
  <c r="D6" i="1"/>
  <c r="B5" i="1"/>
  <c r="H5" i="1" s="1"/>
  <c r="C25" i="256"/>
  <c r="C24" i="256"/>
  <c r="C23" i="256"/>
  <c r="C22" i="256"/>
  <c r="C21" i="256"/>
  <c r="C20" i="256"/>
  <c r="C19" i="256"/>
  <c r="C18" i="256"/>
  <c r="C17" i="256"/>
  <c r="C16" i="256"/>
  <c r="C15" i="256"/>
  <c r="C14" i="256"/>
  <c r="C13" i="256"/>
  <c r="C12" i="256"/>
  <c r="C11" i="256"/>
  <c r="C10" i="256"/>
  <c r="C9" i="256"/>
  <c r="C8" i="256"/>
  <c r="C7" i="256"/>
  <c r="C15" i="146"/>
  <c r="C18" i="146"/>
  <c r="B7" i="146"/>
  <c r="C11" i="146" s="1"/>
  <c r="A100" i="143"/>
  <c r="A99" i="143"/>
  <c r="A98" i="143"/>
  <c r="A97" i="143"/>
  <c r="A96" i="143"/>
  <c r="A95" i="143"/>
  <c r="A94" i="143"/>
  <c r="A93" i="143"/>
  <c r="A92" i="143"/>
  <c r="A91" i="143"/>
  <c r="A90" i="143"/>
  <c r="A89" i="143"/>
  <c r="A88" i="143"/>
  <c r="A87" i="143"/>
  <c r="A86" i="143"/>
  <c r="D10" i="143"/>
  <c r="D9" i="143"/>
  <c r="D8" i="143"/>
  <c r="D7" i="143"/>
  <c r="D6" i="143"/>
  <c r="B5" i="143"/>
  <c r="D5" i="143"/>
  <c r="N19" i="254"/>
  <c r="M19" i="254"/>
  <c r="L19" i="254"/>
  <c r="K19" i="254"/>
  <c r="I19" i="254"/>
  <c r="N18" i="254"/>
  <c r="M18" i="254"/>
  <c r="L18" i="254"/>
  <c r="K18" i="254"/>
  <c r="J18" i="254"/>
  <c r="I18" i="254"/>
  <c r="N17" i="254"/>
  <c r="M17" i="254"/>
  <c r="L17" i="254"/>
  <c r="K17" i="254"/>
  <c r="J17" i="254"/>
  <c r="I17" i="254"/>
  <c r="N16" i="254"/>
  <c r="M16" i="254"/>
  <c r="L16" i="254"/>
  <c r="K16" i="254"/>
  <c r="J16" i="254"/>
  <c r="I16" i="254"/>
  <c r="N15" i="254"/>
  <c r="M15" i="254"/>
  <c r="L15" i="254"/>
  <c r="K15" i="254"/>
  <c r="J15" i="254"/>
  <c r="I15" i="254"/>
  <c r="N14" i="254"/>
  <c r="M14" i="254"/>
  <c r="L14" i="254"/>
  <c r="K14" i="254"/>
  <c r="J14" i="254"/>
  <c r="I14" i="254"/>
  <c r="N13" i="254"/>
  <c r="M13" i="254"/>
  <c r="L13" i="254"/>
  <c r="K13" i="254"/>
  <c r="J13" i="254"/>
  <c r="I13" i="254"/>
  <c r="N12" i="254"/>
  <c r="M12" i="254"/>
  <c r="L12" i="254"/>
  <c r="K12" i="254"/>
  <c r="J12" i="254"/>
  <c r="I12" i="254"/>
  <c r="N11" i="254"/>
  <c r="M11" i="254"/>
  <c r="L11" i="254"/>
  <c r="K11" i="254"/>
  <c r="J11" i="254"/>
  <c r="I11" i="254"/>
  <c r="N10" i="254"/>
  <c r="M10" i="254"/>
  <c r="L10" i="254"/>
  <c r="K10" i="254"/>
  <c r="J10" i="254"/>
  <c r="I10" i="254"/>
  <c r="N9" i="254"/>
  <c r="M9" i="254"/>
  <c r="L9" i="254"/>
  <c r="J9" i="254"/>
  <c r="I9" i="254"/>
  <c r="N8" i="254"/>
  <c r="M8" i="254"/>
  <c r="L8" i="254"/>
  <c r="J8" i="254"/>
  <c r="I8" i="254"/>
  <c r="N7" i="254"/>
  <c r="M7" i="254"/>
  <c r="L7" i="254"/>
  <c r="J7" i="254"/>
  <c r="I7" i="254"/>
  <c r="N6" i="254"/>
  <c r="M6" i="254"/>
  <c r="L6" i="254"/>
  <c r="J6" i="254"/>
  <c r="I6" i="254"/>
  <c r="N5" i="254"/>
  <c r="M5" i="254"/>
  <c r="L5" i="254"/>
  <c r="J5" i="254"/>
  <c r="I5" i="254"/>
  <c r="N4" i="254"/>
  <c r="M4" i="254"/>
  <c r="L4" i="254"/>
  <c r="J4" i="254"/>
  <c r="B4" i="146"/>
  <c r="C5" i="146" s="1"/>
  <c r="C14" i="146"/>
  <c r="C13" i="146"/>
  <c r="C16" i="146"/>
  <c r="C17" i="146"/>
  <c r="C9" i="146"/>
  <c r="C10" i="146"/>
  <c r="U5" i="309" l="1"/>
  <c r="V25" i="309"/>
  <c r="Y6" i="309"/>
  <c r="W5" i="309"/>
  <c r="Y25" i="309"/>
  <c r="C6" i="256"/>
  <c r="Q5" i="309"/>
  <c r="T5" i="313"/>
  <c r="B5" i="313"/>
  <c r="G6" i="309"/>
  <c r="B5" i="309"/>
  <c r="M6" i="309"/>
  <c r="C8" i="146"/>
  <c r="C7" i="146" s="1"/>
  <c r="S32" i="309"/>
  <c r="H5" i="311"/>
  <c r="H5" i="312"/>
  <c r="H5" i="315"/>
  <c r="K5" i="312"/>
  <c r="X5" i="309"/>
  <c r="N5" i="1"/>
  <c r="J25" i="309"/>
  <c r="Q5" i="311"/>
  <c r="W5" i="311"/>
  <c r="D5" i="1"/>
  <c r="J5" i="1"/>
  <c r="F5" i="1"/>
  <c r="L5" i="1"/>
  <c r="G18" i="309"/>
  <c r="G32" i="309"/>
  <c r="D18" i="309"/>
  <c r="D25" i="309"/>
  <c r="L5" i="309"/>
  <c r="M32" i="309"/>
  <c r="Q5" i="312"/>
  <c r="H5" i="313"/>
  <c r="B5" i="315"/>
  <c r="C4" i="256"/>
  <c r="I5" i="309"/>
  <c r="K5" i="313"/>
  <c r="T5" i="314"/>
  <c r="R5" i="309"/>
  <c r="S25" i="309"/>
  <c r="T5" i="309"/>
  <c r="V5" i="309" s="1"/>
  <c r="B5" i="311"/>
  <c r="W5" i="313"/>
  <c r="Q5" i="313"/>
  <c r="Q5" i="314"/>
  <c r="D5" i="309"/>
  <c r="B5" i="314"/>
  <c r="T5" i="315"/>
  <c r="F5" i="309"/>
  <c r="D6" i="309"/>
  <c r="Y32" i="309"/>
  <c r="B5" i="312"/>
  <c r="E5" i="314"/>
  <c r="W5" i="315"/>
  <c r="K5" i="315"/>
  <c r="P6" i="309"/>
  <c r="H5" i="309"/>
  <c r="T5" i="311"/>
  <c r="E5" i="312"/>
  <c r="W5" i="312"/>
  <c r="E5" i="313"/>
  <c r="H5" i="314"/>
  <c r="E5" i="315"/>
  <c r="G25" i="309"/>
  <c r="D32" i="309"/>
  <c r="K5" i="309"/>
  <c r="M5" i="309" s="1"/>
  <c r="M25" i="309"/>
  <c r="S6" i="309"/>
  <c r="S18" i="309"/>
  <c r="V18" i="309"/>
  <c r="V32" i="309"/>
  <c r="K5" i="311"/>
  <c r="E5" i="311"/>
  <c r="T5" i="312"/>
  <c r="W5" i="314"/>
  <c r="K5" i="314"/>
  <c r="Q5" i="315"/>
  <c r="E5" i="309"/>
  <c r="G5" i="309" s="1"/>
  <c r="Y18" i="309"/>
  <c r="C6" i="146"/>
  <c r="C4" i="146" s="1"/>
  <c r="J6" i="309"/>
  <c r="Y5" i="309" l="1"/>
  <c r="S5" i="309"/>
  <c r="J5" i="309"/>
</calcChain>
</file>

<file path=xl/comments1.xml><?xml version="1.0" encoding="utf-8"?>
<comments xmlns="http://schemas.openxmlformats.org/spreadsheetml/2006/main">
  <authors>
    <author>INEC Soledad Carrera</author>
  </authors>
  <commentList>
    <comment ref="A1" authorId="0" shapeId="0">
      <text>
        <r>
          <rPr>
            <b/>
            <sz val="9"/>
            <color indexed="81"/>
            <rFont val="Tahoma"/>
            <family val="2"/>
          </rPr>
          <t>INEC Soledad Carrera:</t>
        </r>
        <r>
          <rPr>
            <sz val="9"/>
            <color indexed="81"/>
            <rFont val="Tahoma"/>
            <family val="2"/>
          </rPr>
          <t xml:space="preserve">
Incluir las de emergencia</t>
        </r>
      </text>
    </comment>
  </commentList>
</comments>
</file>

<file path=xl/sharedStrings.xml><?xml version="1.0" encoding="utf-8"?>
<sst xmlns="http://schemas.openxmlformats.org/spreadsheetml/2006/main" count="4055" uniqueCount="964">
  <si>
    <t>Regiones
y
Provincias</t>
  </si>
  <si>
    <t>Médicos  3/</t>
  </si>
  <si>
    <t>Odontólogos</t>
  </si>
  <si>
    <t>Psicólogos</t>
  </si>
  <si>
    <t>Enfermeras</t>
  </si>
  <si>
    <t>Obstetrices</t>
  </si>
  <si>
    <t>Aux. de Enfermería</t>
  </si>
  <si>
    <t>Número</t>
  </si>
  <si>
    <t>Tasa 2/</t>
  </si>
  <si>
    <t>Región Sierra:</t>
  </si>
  <si>
    <t xml:space="preserve">Azuay </t>
  </si>
  <si>
    <t xml:space="preserve">Bolívar </t>
  </si>
  <si>
    <t xml:space="preserve">Cañar </t>
  </si>
  <si>
    <t xml:space="preserve">Carchi </t>
  </si>
  <si>
    <t xml:space="preserve">Cotopaxi </t>
  </si>
  <si>
    <t xml:space="preserve">Chimborazo </t>
  </si>
  <si>
    <t xml:space="preserve">Imbabura </t>
  </si>
  <si>
    <t xml:space="preserve">Loja </t>
  </si>
  <si>
    <t xml:space="preserve">Pichincha </t>
  </si>
  <si>
    <t xml:space="preserve">Tungurahua </t>
  </si>
  <si>
    <t xml:space="preserve">Santo Domingo de los Tsáchilas </t>
  </si>
  <si>
    <t>Región Costa:</t>
  </si>
  <si>
    <t xml:space="preserve">El Oro </t>
  </si>
  <si>
    <t xml:space="preserve">Esmeraldas </t>
  </si>
  <si>
    <t xml:space="preserve">Guayas </t>
  </si>
  <si>
    <t xml:space="preserve">Los Ríos </t>
  </si>
  <si>
    <t xml:space="preserve">Manabí </t>
  </si>
  <si>
    <t>Santa Elena</t>
  </si>
  <si>
    <t>Región Amazónica:</t>
  </si>
  <si>
    <t>Morona Santiago</t>
  </si>
  <si>
    <t>Napo</t>
  </si>
  <si>
    <t>Pastaza</t>
  </si>
  <si>
    <t>Zamora Chinchipe</t>
  </si>
  <si>
    <t>Sucumbíos</t>
  </si>
  <si>
    <t>Orellana</t>
  </si>
  <si>
    <t>Región Insular:</t>
  </si>
  <si>
    <t>-</t>
  </si>
  <si>
    <t>Galápagos</t>
  </si>
  <si>
    <t>Zonas no delimitadas:</t>
  </si>
  <si>
    <t>Municipios</t>
  </si>
  <si>
    <t>Ministerio de Salud Pública</t>
  </si>
  <si>
    <t>Otros 1/</t>
  </si>
  <si>
    <t>Clínica General</t>
  </si>
  <si>
    <t>Hospital de Especialidades</t>
  </si>
  <si>
    <t>Hospital General</t>
  </si>
  <si>
    <t>Hospital Básico</t>
  </si>
  <si>
    <t>Total</t>
  </si>
  <si>
    <t xml:space="preserve">Orellana </t>
  </si>
  <si>
    <t xml:space="preserve">Sucumbíos </t>
  </si>
  <si>
    <t xml:space="preserve">Pastaza </t>
  </si>
  <si>
    <t xml:space="preserve">Morona Santiago </t>
  </si>
  <si>
    <t xml:space="preserve"> Regiones y Provincias </t>
  </si>
  <si>
    <t xml:space="preserve">Galápagos </t>
  </si>
  <si>
    <t xml:space="preserve">Zamora Chinchipe </t>
  </si>
  <si>
    <t xml:space="preserve">Napo </t>
  </si>
  <si>
    <t>Sector Privado</t>
  </si>
  <si>
    <t>Sector Público</t>
  </si>
  <si>
    <t>Región insular:</t>
  </si>
  <si>
    <t>Región amazónica:</t>
  </si>
  <si>
    <t>El Oro</t>
  </si>
  <si>
    <t>Región costa:</t>
  </si>
  <si>
    <t>Otros 2/</t>
  </si>
  <si>
    <t>Área rural</t>
  </si>
  <si>
    <t>Área urbana</t>
  </si>
  <si>
    <t>Región Insular</t>
  </si>
  <si>
    <t>Región Amazónica</t>
  </si>
  <si>
    <t>Región Costa</t>
  </si>
  <si>
    <t>Región Sierra</t>
  </si>
  <si>
    <t>Total 1/</t>
  </si>
  <si>
    <t>Odontólogos 1/</t>
  </si>
  <si>
    <t>Eventual o de llamada y menos de 4 horas diarias 2/</t>
  </si>
  <si>
    <t>Eventual o de llamada y menos de 4 horas 2/</t>
  </si>
  <si>
    <t>Tiempo</t>
  </si>
  <si>
    <t>Gastroenterólogos</t>
  </si>
  <si>
    <t>Neumólogos</t>
  </si>
  <si>
    <t>Nefrólogos</t>
  </si>
  <si>
    <t>Intensivistas</t>
  </si>
  <si>
    <t>Hematólogos</t>
  </si>
  <si>
    <t>Otorrinolaringólogos</t>
  </si>
  <si>
    <t>Oftalmólogos</t>
  </si>
  <si>
    <t>Psiquiatras</t>
  </si>
  <si>
    <t>Traumatólogos</t>
  </si>
  <si>
    <t>Neurólogos</t>
  </si>
  <si>
    <t>Cardiólogos</t>
  </si>
  <si>
    <t>Anestesiólogos</t>
  </si>
  <si>
    <t>Otros 3/</t>
  </si>
  <si>
    <t>Radiólogos</t>
  </si>
  <si>
    <t>Laboratorio 2/</t>
  </si>
  <si>
    <t>Epidemiólogos</t>
  </si>
  <si>
    <t>Neonatólogos</t>
  </si>
  <si>
    <t>Diabetólogos</t>
  </si>
  <si>
    <t>Alergólogos</t>
  </si>
  <si>
    <t>Endocrinólogos</t>
  </si>
  <si>
    <t>Infectólogos</t>
  </si>
  <si>
    <t>Dermatólogos</t>
  </si>
  <si>
    <t>Urólogos</t>
  </si>
  <si>
    <t>Oncólogos</t>
  </si>
  <si>
    <t>Geriatras</t>
  </si>
  <si>
    <t>Otros</t>
  </si>
  <si>
    <t>Ortodoncistas</t>
  </si>
  <si>
    <t>Periodoncistas</t>
  </si>
  <si>
    <t>Endodoncistas</t>
  </si>
  <si>
    <t>Odontopediátras</t>
  </si>
  <si>
    <t>Implantólogos</t>
  </si>
  <si>
    <t>Especialización</t>
  </si>
  <si>
    <t>Nutricionistas</t>
  </si>
  <si>
    <t>Fisioterapia</t>
  </si>
  <si>
    <t>Radiología</t>
  </si>
  <si>
    <t>Laboratorio</t>
  </si>
  <si>
    <t>Farmacia</t>
  </si>
  <si>
    <t>Enfermería</t>
  </si>
  <si>
    <t>Camilleros</t>
  </si>
  <si>
    <t>Mantenimiento</t>
  </si>
  <si>
    <t>Limpieza</t>
  </si>
  <si>
    <t>Personal de servicio</t>
  </si>
  <si>
    <t>Administrativo</t>
  </si>
  <si>
    <t>Succionador</t>
  </si>
  <si>
    <t>Respirador</t>
  </si>
  <si>
    <t>Electrocauterio</t>
  </si>
  <si>
    <t>Electrobisturí</t>
  </si>
  <si>
    <t>Monitores</t>
  </si>
  <si>
    <t>Mamógrafos</t>
  </si>
  <si>
    <t>Ecógrafos</t>
  </si>
  <si>
    <t>Tomógrafos</t>
  </si>
  <si>
    <t>Imagenología</t>
  </si>
  <si>
    <t>Litotritor</t>
  </si>
  <si>
    <t>Electroshock</t>
  </si>
  <si>
    <t>Gammacámara</t>
  </si>
  <si>
    <t>Electromiógrafo</t>
  </si>
  <si>
    <t>Audiómetro</t>
  </si>
  <si>
    <t>Colonoscopio</t>
  </si>
  <si>
    <t>Endoscopio</t>
  </si>
  <si>
    <t>Ergonómetro</t>
  </si>
  <si>
    <t>Expirómetro</t>
  </si>
  <si>
    <t>Angiógrafo</t>
  </si>
  <si>
    <t>Ecocardiógrafo</t>
  </si>
  <si>
    <t>Ambulancias</t>
  </si>
  <si>
    <t>Hispatológico</t>
  </si>
  <si>
    <t>Clínico</t>
  </si>
  <si>
    <t>Botiquín</t>
  </si>
  <si>
    <t>65 y más años</t>
  </si>
  <si>
    <t>10 - 14 años</t>
  </si>
  <si>
    <t>Menos de 1 mes</t>
  </si>
  <si>
    <t>Edad no especificada</t>
  </si>
  <si>
    <t xml:space="preserve">Total Consultas 1/ </t>
  </si>
  <si>
    <t>Emergencia (número de atenciones)</t>
  </si>
  <si>
    <t>Morbilidad</t>
  </si>
  <si>
    <t>Psicólogo</t>
  </si>
  <si>
    <t>Obstetriz</t>
  </si>
  <si>
    <t>Médico</t>
  </si>
  <si>
    <t>Prenatal</t>
  </si>
  <si>
    <t>Subtotal</t>
  </si>
  <si>
    <t>Menores de 1 año</t>
  </si>
  <si>
    <t>Mamario</t>
  </si>
  <si>
    <t>Vasectomía</t>
  </si>
  <si>
    <t>Implantes</t>
  </si>
  <si>
    <t>Preservativos</t>
  </si>
  <si>
    <t>Inyectable</t>
  </si>
  <si>
    <t>Niños</t>
  </si>
  <si>
    <t>Parto</t>
  </si>
  <si>
    <t>Mujeres</t>
  </si>
  <si>
    <t>Adultos</t>
  </si>
  <si>
    <t>Adolescentes</t>
  </si>
  <si>
    <t>Planificación familiar</t>
  </si>
  <si>
    <t>Certificados médicos</t>
  </si>
  <si>
    <t>Detección oportuna del cáncer</t>
  </si>
  <si>
    <t>Total primeras consultas 3/</t>
  </si>
  <si>
    <t>Gestágenos orales</t>
  </si>
  <si>
    <t>Dispositivo intrauterino diu</t>
  </si>
  <si>
    <t>Subsecuentes</t>
  </si>
  <si>
    <t>Primeras</t>
  </si>
  <si>
    <t xml:space="preserve">Fuente: Dirección de Aseguramiento y Control de Prestaciones.  </t>
  </si>
  <si>
    <t>Manabí</t>
  </si>
  <si>
    <t>Los Ríos</t>
  </si>
  <si>
    <t>Guayas</t>
  </si>
  <si>
    <t>Esmeraldas</t>
  </si>
  <si>
    <t>Santo Domingo de los Tsáchilas</t>
  </si>
  <si>
    <t>Tungurahua</t>
  </si>
  <si>
    <t>Pichincha</t>
  </si>
  <si>
    <t>Loja</t>
  </si>
  <si>
    <t>Imbabura</t>
  </si>
  <si>
    <t>Chimborazo</t>
  </si>
  <si>
    <t>Cotopaxi</t>
  </si>
  <si>
    <t>Carchi</t>
  </si>
  <si>
    <t>Cañar</t>
  </si>
  <si>
    <t>Bolívar</t>
  </si>
  <si>
    <t>Azuay</t>
  </si>
  <si>
    <t>Establecimientos Anexos</t>
  </si>
  <si>
    <t>Establecimientos Propios</t>
  </si>
  <si>
    <t>Embarazadas</t>
  </si>
  <si>
    <t>5 - 14 años no programados</t>
  </si>
  <si>
    <t>15 - 19 años</t>
  </si>
  <si>
    <t>10 - 14 años programados</t>
  </si>
  <si>
    <t>5 - 9 años programados</t>
  </si>
  <si>
    <t>1 - 4 años</t>
  </si>
  <si>
    <t>Total 2/</t>
  </si>
  <si>
    <t>Profilaxis</t>
  </si>
  <si>
    <t>Periodoncias</t>
  </si>
  <si>
    <t>Exodoncias</t>
  </si>
  <si>
    <t>Endodoncias</t>
  </si>
  <si>
    <t>Restauración</t>
  </si>
  <si>
    <t>Obturación</t>
  </si>
  <si>
    <t>Consultas  1/</t>
  </si>
  <si>
    <t xml:space="preserve"> Regiones y Provincias   </t>
  </si>
  <si>
    <r>
      <t>Elaboración:</t>
    </r>
    <r>
      <rPr>
        <sz val="8"/>
        <color indexed="10"/>
        <rFont val="Calibri"/>
        <family val="2"/>
      </rPr>
      <t xml:space="preserve"> </t>
    </r>
    <r>
      <rPr>
        <sz val="8"/>
        <rFont val="Calibri"/>
        <family val="2"/>
      </rPr>
      <t>INEC</t>
    </r>
  </si>
  <si>
    <t>2/ Incluye: Exámenes Histopatológicos y Medicina Oral</t>
  </si>
  <si>
    <t>1/ Incluye: Obturación Provisional,  No. de Ionómeros y No. de Piezas Restauradas</t>
  </si>
  <si>
    <t>Otros
2/</t>
  </si>
  <si>
    <t>Rehabi-litación</t>
  </si>
  <si>
    <t>Endo-doncias</t>
  </si>
  <si>
    <t>Perio-doncias</t>
  </si>
  <si>
    <t>Otros
1/</t>
  </si>
  <si>
    <t>Amal-gamas</t>
  </si>
  <si>
    <t>Resinas</t>
  </si>
  <si>
    <t>Sellantes</t>
  </si>
  <si>
    <t>Aplicación
de
Flúor</t>
  </si>
  <si>
    <t>Cirugía</t>
  </si>
  <si>
    <t>Exodon-cias</t>
  </si>
  <si>
    <t>Establecimientos    Anexos</t>
  </si>
  <si>
    <t>Establecimientos   Propios</t>
  </si>
  <si>
    <t>Definitiva</t>
  </si>
  <si>
    <t>Temporal</t>
  </si>
  <si>
    <t>Amalgama</t>
  </si>
  <si>
    <t>Silicato
Resina</t>
  </si>
  <si>
    <t>Curación 
Provicional</t>
  </si>
  <si>
    <t>Topificación Fluor</t>
  </si>
  <si>
    <t>Exámen 
Bucal</t>
  </si>
  <si>
    <t>Operatoria Dental</t>
  </si>
  <si>
    <t>Prevención</t>
  </si>
  <si>
    <t>Consultas</t>
  </si>
  <si>
    <t>Autopsias</t>
  </si>
  <si>
    <t>Citológicos</t>
  </si>
  <si>
    <t>Hispatológicos</t>
  </si>
  <si>
    <t>Hematológicos</t>
  </si>
  <si>
    <t>Mamografías</t>
  </si>
  <si>
    <t>Ecografías</t>
  </si>
  <si>
    <t>Tomografías</t>
  </si>
  <si>
    <t>Radiografías</t>
  </si>
  <si>
    <t>Exámenes de Imagenología</t>
  </si>
  <si>
    <t xml:space="preserve"> Regiones y Provincias  </t>
  </si>
  <si>
    <t>Audiometrías</t>
  </si>
  <si>
    <t>Endoscopías</t>
  </si>
  <si>
    <t>Ergonometrías</t>
  </si>
  <si>
    <t>Espirometrías</t>
  </si>
  <si>
    <t>Angiografías</t>
  </si>
  <si>
    <t>Pruebas de Diagnóstico</t>
  </si>
  <si>
    <t>Termoterapia</t>
  </si>
  <si>
    <t>Parafina</t>
  </si>
  <si>
    <t>Hidroterapia</t>
  </si>
  <si>
    <t>Electroterapia</t>
  </si>
  <si>
    <t>Inefectivas</t>
  </si>
  <si>
    <t>Efectivas</t>
  </si>
  <si>
    <t>Visitas Domiciliarias</t>
  </si>
  <si>
    <t>Entrevistas</t>
  </si>
  <si>
    <t>Otras</t>
  </si>
  <si>
    <t>Viviendas</t>
  </si>
  <si>
    <t>Años</t>
  </si>
  <si>
    <t>Zonas
No Delimitadas</t>
  </si>
  <si>
    <t>Insular</t>
  </si>
  <si>
    <t>Amazónica</t>
  </si>
  <si>
    <t>Costa</t>
  </si>
  <si>
    <t>Sierra</t>
  </si>
  <si>
    <t>Total País</t>
  </si>
  <si>
    <t>Crónico</t>
  </si>
  <si>
    <t>Agudo</t>
  </si>
  <si>
    <t>Hospital Especializado:</t>
  </si>
  <si>
    <t xml:space="preserve">%  </t>
  </si>
  <si>
    <t>Sector y Clase</t>
  </si>
  <si>
    <t xml:space="preserve"> </t>
  </si>
  <si>
    <t>Médicos</t>
  </si>
  <si>
    <t>Pediatras</t>
  </si>
  <si>
    <t>INDICE</t>
  </si>
  <si>
    <t>Hospital básico</t>
  </si>
  <si>
    <t>Establecimientos con internación</t>
  </si>
  <si>
    <t>Establecimientos sin internación</t>
  </si>
  <si>
    <t>2/ Tasas por 10.000 habitantes</t>
  </si>
  <si>
    <t>Con internación</t>
  </si>
  <si>
    <t>Sin internación</t>
  </si>
  <si>
    <t>Equipo de esterilización</t>
  </si>
  <si>
    <t>Otros equipos</t>
  </si>
  <si>
    <t>Regiones naturales</t>
  </si>
  <si>
    <t>Centro de salud</t>
  </si>
  <si>
    <t>Subcentro de salud</t>
  </si>
  <si>
    <t>Puesto de salud</t>
  </si>
  <si>
    <t>Consejos provinciales</t>
  </si>
  <si>
    <t>Generales y por especialidades</t>
  </si>
  <si>
    <t>Esterilizador en seco</t>
  </si>
  <si>
    <t>Vehículos de transporte</t>
  </si>
  <si>
    <t>Equipos odontológicos</t>
  </si>
  <si>
    <t>Total consultas 1/</t>
  </si>
  <si>
    <t>Actividades de enfermería</t>
  </si>
  <si>
    <t>Actividades de morbilidad 1/</t>
  </si>
  <si>
    <t>Actividades de prevención 1/</t>
  </si>
  <si>
    <t>Número de radiografías dentales</t>
  </si>
  <si>
    <t>Número de certificados odontológicos</t>
  </si>
  <si>
    <t>Tratamiento básico</t>
  </si>
  <si>
    <t>Tratamiento especializado</t>
  </si>
  <si>
    <t>Recetas despachadas en farmacia</t>
  </si>
  <si>
    <t>Gestiones intra institucionales</t>
  </si>
  <si>
    <t>Gestiones extra institucionales</t>
  </si>
  <si>
    <t>Servicio social en la comunidad</t>
  </si>
  <si>
    <t>Establecimientos públicos en general</t>
  </si>
  <si>
    <t>Establecimientos de expendio de alimentos</t>
  </si>
  <si>
    <t>Establecimientos educacionales</t>
  </si>
  <si>
    <t>Personal sanitario de apoyo</t>
  </si>
  <si>
    <t>Ambientes físicos</t>
  </si>
  <si>
    <t>Equipos de cirugía, obstetricia y cuidados especiales</t>
  </si>
  <si>
    <t>Diagnóstico</t>
  </si>
  <si>
    <t>Equipos de tratamiento</t>
  </si>
  <si>
    <t>Tratamiento de fisioterapia</t>
  </si>
  <si>
    <t>Pruebas de diagnostico con radioisótopos</t>
  </si>
  <si>
    <t>Otros tratamientos</t>
  </si>
  <si>
    <t>1.1</t>
  </si>
  <si>
    <t>1.1.1</t>
  </si>
  <si>
    <t>1.1.2</t>
  </si>
  <si>
    <t>Número de profesionales médicos 2/</t>
  </si>
  <si>
    <t>Tasa de profesionales médicos 3/</t>
  </si>
  <si>
    <t>2/ Incluye médicos  que trabajan en tiempo ocasional o de llamada</t>
  </si>
  <si>
    <t xml:space="preserve">3/ Tasas por 10.000 habitantes </t>
  </si>
  <si>
    <t>Hospital general</t>
  </si>
  <si>
    <t>Hospital de especialidades</t>
  </si>
  <si>
    <t>Clínica general</t>
  </si>
  <si>
    <t>Clínica especializada aguda</t>
  </si>
  <si>
    <t>Otras clínicas especializadas</t>
  </si>
  <si>
    <t>Consultorio General</t>
  </si>
  <si>
    <t>Centro de especialidades</t>
  </si>
  <si>
    <t>Centro clínico-quirúrgico ambulatorio (hospital del día)</t>
  </si>
  <si>
    <t>Centros especializados</t>
  </si>
  <si>
    <t>Sector público:</t>
  </si>
  <si>
    <t>Sector privado:</t>
  </si>
  <si>
    <t xml:space="preserve"> Regiones y provincias</t>
  </si>
  <si>
    <t xml:space="preserve">Región sierra: </t>
  </si>
  <si>
    <t xml:space="preserve">Región costa: </t>
  </si>
  <si>
    <t>Médicos especialistas</t>
  </si>
  <si>
    <t>Médicos generales</t>
  </si>
  <si>
    <t>Médicos postgradistas</t>
  </si>
  <si>
    <t>Médicos residentes</t>
  </si>
  <si>
    <t>Médicos rurales</t>
  </si>
  <si>
    <t>Odontólogos generales</t>
  </si>
  <si>
    <t>Odontólogos rurales</t>
  </si>
  <si>
    <t>Bioquímicos y químicos farmacéuticos</t>
  </si>
  <si>
    <t>Trabajadoras sociales</t>
  </si>
  <si>
    <t>Licenciados y/o tecnólogos</t>
  </si>
  <si>
    <t>Auxiliares de enfermería</t>
  </si>
  <si>
    <t>Total médicos</t>
  </si>
  <si>
    <t>Consultorio general</t>
  </si>
  <si>
    <t>Dispensario médico (policlínico)</t>
  </si>
  <si>
    <t>Total personal</t>
  </si>
  <si>
    <t>Otros profesionales 2/</t>
  </si>
  <si>
    <t>Personal de apoyo sanitario 3/</t>
  </si>
  <si>
    <t>Administrativo y estadística</t>
  </si>
  <si>
    <t>De servicio 4/</t>
  </si>
  <si>
    <t>Médicos postgradistas, residentes y rurales 1/</t>
  </si>
  <si>
    <t>Médicos especialistas y generales</t>
  </si>
  <si>
    <t>Total médicos 1/</t>
  </si>
  <si>
    <t>Cirujanos generales</t>
  </si>
  <si>
    <t>Cirujanos plásticos</t>
  </si>
  <si>
    <t>Medicina interna internistas</t>
  </si>
  <si>
    <t>Ginecólogos / obstetras</t>
  </si>
  <si>
    <t>De salud pública</t>
  </si>
  <si>
    <t>De salud familiar y comunitaria</t>
  </si>
  <si>
    <t>1/ Se excluye a médicos postgradistas, residentes y rurales, por cuanto no son de especialidad
2/ Incluye: patólogo clínico, anatomo patólogo y citólogo
3/ Incluye: venereólogos, acupunturistas, deportólogos, proctólogos, genetistas, terapistas del dolor, etc.</t>
  </si>
  <si>
    <t>Cirujanos maxilofaciales</t>
  </si>
  <si>
    <t>Rehabilitadores orales</t>
  </si>
  <si>
    <t>Exodoncistas</t>
  </si>
  <si>
    <t>Educadores para la salud</t>
  </si>
  <si>
    <t>Ingenieros sanitarios</t>
  </si>
  <si>
    <t>Ingenieros ambientales</t>
  </si>
  <si>
    <t>Otros profesionales  1/</t>
  </si>
  <si>
    <t>En fisioterapia</t>
  </si>
  <si>
    <t>En anestesiología</t>
  </si>
  <si>
    <t>En laboratorio clínico</t>
  </si>
  <si>
    <t>En hispatología</t>
  </si>
  <si>
    <t>En radiología</t>
  </si>
  <si>
    <t>En saneamiento ambiental</t>
  </si>
  <si>
    <t>En alimentos</t>
  </si>
  <si>
    <t>Mecánico dental</t>
  </si>
  <si>
    <t>Tecnólogo de atención primaria de salud (TAPS)</t>
  </si>
  <si>
    <t>Con certificado</t>
  </si>
  <si>
    <t>Sin certificado</t>
  </si>
  <si>
    <t>Auxiliares de odontología</t>
  </si>
  <si>
    <t>Asistentes dentales</t>
  </si>
  <si>
    <t>Otros auxiliares 1/</t>
  </si>
  <si>
    <t>Estadística y registros médicos</t>
  </si>
  <si>
    <t>Alimentación y dietética</t>
  </si>
  <si>
    <t>Lavandería, ropería y costura</t>
  </si>
  <si>
    <t>Conserjes, choferes y guardianes</t>
  </si>
  <si>
    <t>Salas de operaciones</t>
  </si>
  <si>
    <t>Salas de cuidados intensivos</t>
  </si>
  <si>
    <t>Salas de cuidados intermedios</t>
  </si>
  <si>
    <t>Salas de parto</t>
  </si>
  <si>
    <t>Mesas de operaciones</t>
  </si>
  <si>
    <t>Equipos de anestesia</t>
  </si>
  <si>
    <t>Lámpara  cielítica</t>
  </si>
  <si>
    <t>Coche de paro</t>
  </si>
  <si>
    <t>Coche de cardio-reanimación</t>
  </si>
  <si>
    <t>Equipo de fibrilación</t>
  </si>
  <si>
    <t>Torre de laparoscopía</t>
  </si>
  <si>
    <t>Equipo de láser</t>
  </si>
  <si>
    <t>Mesas ginecológicas</t>
  </si>
  <si>
    <t>Cunas, termocunas y/o incubadoras 1/</t>
  </si>
  <si>
    <t>Electroencefalógrafo</t>
  </si>
  <si>
    <t>Electrocardiógrafo</t>
  </si>
  <si>
    <t>Ecógrafo doppler color</t>
  </si>
  <si>
    <t>Equipo de diálisis</t>
  </si>
  <si>
    <t>Auto claves</t>
  </si>
  <si>
    <t>Equipo odontológico</t>
  </si>
  <si>
    <t>Compresor de odontología</t>
  </si>
  <si>
    <t>Esterilizador y/o autoclave</t>
  </si>
  <si>
    <t>Ultrasonido (cavitrón)</t>
  </si>
  <si>
    <t>Taburete giratorio dental</t>
  </si>
  <si>
    <t>Equipo de operatoria dental</t>
  </si>
  <si>
    <t>Negatoscopio</t>
  </si>
  <si>
    <t>Equipo instrumental de cirugía menor dental</t>
  </si>
  <si>
    <t>Equipo instrumental de diagnóstico dental</t>
  </si>
  <si>
    <t>Equipo instrumental de profilaxis dental</t>
  </si>
  <si>
    <t>Set de desechos</t>
  </si>
  <si>
    <t>Fregadero mas escurridor</t>
  </si>
  <si>
    <t>Equipo de RX de odontología</t>
  </si>
  <si>
    <t>20 - 35 años</t>
  </si>
  <si>
    <t>36 - 49 años</t>
  </si>
  <si>
    <t>50 - 64 años</t>
  </si>
  <si>
    <t>5 - 9 años</t>
  </si>
  <si>
    <t>Clínica especializada crónica</t>
  </si>
  <si>
    <t>65 años y más</t>
  </si>
  <si>
    <t>Salpingectomía</t>
  </si>
  <si>
    <t>Cérvicouterino</t>
  </si>
  <si>
    <t>Próstata</t>
  </si>
  <si>
    <t>Pulmonar</t>
  </si>
  <si>
    <t>Gástrico</t>
  </si>
  <si>
    <t>Hepático</t>
  </si>
  <si>
    <t>Colorrectal</t>
  </si>
  <si>
    <t>Piel</t>
  </si>
  <si>
    <t>Prenatal 10 - 19 años</t>
  </si>
  <si>
    <t>Prenatal 20 - 49 años</t>
  </si>
  <si>
    <t>Grupos programáticos</t>
  </si>
  <si>
    <t>Mujeres 10 - 19 años</t>
  </si>
  <si>
    <t>Post-parto 10 - 19 años</t>
  </si>
  <si>
    <t>Mujeres 20 - 49 años</t>
  </si>
  <si>
    <t>Post-parto 20 - 49 años</t>
  </si>
  <si>
    <t>Consultorio de especialidad(es) clínico-quirúrgico</t>
  </si>
  <si>
    <t xml:space="preserve">Hospital especializado </t>
  </si>
  <si>
    <t>Cirugía menor</t>
  </si>
  <si>
    <t>Ortodoncia / ortopedia</t>
  </si>
  <si>
    <t>Aplicación de flúor</t>
  </si>
  <si>
    <t xml:space="preserve"> - Consejos provinciales</t>
  </si>
  <si>
    <t xml:space="preserve"> - Universidades y politécnicas públicas</t>
  </si>
  <si>
    <t xml:space="preserve"> Sector y entidad </t>
  </si>
  <si>
    <t>Exámenes de laboratorio</t>
  </si>
  <si>
    <t>Anatomía patológica</t>
  </si>
  <si>
    <t>Flebotomía</t>
  </si>
  <si>
    <t>Química Sanguinea</t>
  </si>
  <si>
    <t>Inmunología</t>
  </si>
  <si>
    <t>Uroanálisis</t>
  </si>
  <si>
    <t>Coproanálisis</t>
  </si>
  <si>
    <t>Microbiología</t>
  </si>
  <si>
    <t>Serologia</t>
  </si>
  <si>
    <t>Hormonas</t>
  </si>
  <si>
    <t>Tuberculosis</t>
  </si>
  <si>
    <t>Biología Molecular</t>
  </si>
  <si>
    <t>Toxicología</t>
  </si>
  <si>
    <t>Genética</t>
  </si>
  <si>
    <t>1/Incluye: especial de orina, pruebas reumáticas, reacciones de aglutinación, factor de coagulación, cristalografía, etc.
2/Incluye: coagulaciones, formolizaciones, piocia , genética, inmunofluorecencia</t>
  </si>
  <si>
    <t>Dosimetría ósea</t>
  </si>
  <si>
    <t xml:space="preserve">Resonancia magnética nuclear intervencionista </t>
  </si>
  <si>
    <t>Eléctrocardiogramas</t>
  </si>
  <si>
    <t>Ecografía doppler color</t>
  </si>
  <si>
    <t>Electromiogramas</t>
  </si>
  <si>
    <t>Compresas químicas</t>
  </si>
  <si>
    <t>Tratamientos de diálisis</t>
  </si>
  <si>
    <t>Gammagrafía tiroidea</t>
  </si>
  <si>
    <t>Gammagrafía ósea</t>
  </si>
  <si>
    <t>Gammagrafía renal</t>
  </si>
  <si>
    <t>Gammagrafía otros órganos 2/</t>
  </si>
  <si>
    <t>Terapia de lenguaje</t>
  </si>
  <si>
    <t>Terapia respiratoria</t>
  </si>
  <si>
    <t>Terapia ocupacional</t>
  </si>
  <si>
    <t>3.1</t>
  </si>
  <si>
    <t>4.1</t>
  </si>
  <si>
    <t>Número de establecimientos de salud con y sin internación por provincia.</t>
  </si>
  <si>
    <t>Número de establecimientos de salud del sector público y privado por regiones.</t>
  </si>
  <si>
    <t>Centros Especializados</t>
  </si>
  <si>
    <t>MAPAS TEMÁTICOS RECURSOS Y ACTIVIDADES DE SALUD CON INFORMACIÓN 2014</t>
  </si>
  <si>
    <t>Puesto de Salud</t>
  </si>
  <si>
    <t>Subcentro de Salud</t>
  </si>
  <si>
    <t>Dispensario Médico (Policlínico)</t>
  </si>
  <si>
    <t>Centro de Especialidades</t>
  </si>
  <si>
    <t>Centro Clinico-Quirurgico Ambulatorio (Hospital del dia)</t>
  </si>
  <si>
    <t>Zonas no delimitadas</t>
  </si>
  <si>
    <t>Clínica Especializada</t>
  </si>
  <si>
    <t>Tasa de médicos, odontólogos por provincia.</t>
  </si>
  <si>
    <t>Tasa de obstetrices, auxiliares de enfermería por provincia.</t>
  </si>
  <si>
    <t>Número y Tasa de médicos, odontólogos, psicólogos (desde el año 2006), enfermeras,  obstetrices, auxiliares de enfermería. Período 2000 - 2015.</t>
  </si>
  <si>
    <t>Número de establecimientos de salud con internación hospitalaria, según sector al que pertenece y clase de establecimiento. Año 2015.</t>
  </si>
  <si>
    <t>CUADROS ESTADÍSTICOS RECURSOS Y ACTIVIDADES DE SALUD CON INFORMACIÓN 2015</t>
  </si>
  <si>
    <t>Personal que trabaja en establecimientos de salud, según regiones, provincias y área. Año 2015.</t>
  </si>
  <si>
    <t>Personal médico que trabajan en establecimientos de salud, por tiempo, según regiones y provincias. Año 2015.</t>
  </si>
  <si>
    <t>Otros profesionales  que trabajan en establecimientos de salud, por tiempo, según regiones y provincias. Año 2015.</t>
  </si>
  <si>
    <t>Médicos generales y por especialidades, que trabajan en establecimientos de salud, según regiones y provincias. Año 2015.</t>
  </si>
  <si>
    <t>Odontólogos que trabajan en establecimientos de salud, por especialización, según regiones y provincias. Año 2015.</t>
  </si>
  <si>
    <t>Otros profesionales  de la salud que trabajan en establecimientos de salud, por especialización, según regiones y provincias. Año 2015.</t>
  </si>
  <si>
    <t>Licenciados y/o tecnólogos que trabajan en establecimientos de salud, según regiones y provincias. Año 2015.</t>
  </si>
  <si>
    <t>Auxiliares de: enfermería, personal de servicio técnicos y personal sanitario de apoyo, que trabajan en los establecimientos de salud, según regiones y provincias. Año 2015.</t>
  </si>
  <si>
    <t>Personal de estadística, administrativo y de servicio, que trabaja en establecimientos de salud, según regiones y provincias. Año 2015.</t>
  </si>
  <si>
    <t>Ambientes físicos y equipos de cirugía, obstetricia y cuidados especiales, que disponen los establecimientos de salud según regiones y provincias. Año 2015.</t>
  </si>
  <si>
    <t>Farmacia, botiquín, laboratorios, equipos de esterilización y otros equipos, que disponen los establecimientos de salud, según regiones y provincias. Año 2015.</t>
  </si>
  <si>
    <t>Región sierra:</t>
  </si>
  <si>
    <t>8 Horas diarias</t>
  </si>
  <si>
    <t>6 Horas diarias</t>
  </si>
  <si>
    <t>4 Horas diarias</t>
  </si>
  <si>
    <t>1/ Incluye: odontólogos, odontólogos especialistas y odontólogos rurales
2/ En tiempo eventual o de llamada y menos de 4 horas diarias, se considera a los profesionales que prestan sus servicios eventualmente o de llamada
y menos de 4 horas diarias en diferentes establecimientos de salud, que puedan constar en otros establecimientos a tiempo completo o parcial</t>
  </si>
  <si>
    <t>1/ Incluye: obstetrices, enfermeras, bioquímicos, químicos farmacéuticos, nutricionistas, psicólogos, educadores para la salud,
ingenieros sanitarios, trabajadora social, ingenieros ambientales y otros (psicólogos industriales, relacionadores públicos, etc.)
2/ En tiempo eventual o de llamada y menos de 4 horas diarias, se considera a los profesionales que prestan sus servicios eventualmente o de llamada
y menos de 4 horas diarias en diferentes establecimientos de salud, que puedan constar en otros establecimientos a tiempo completo o parcial</t>
  </si>
  <si>
    <t>Servicio técnico</t>
  </si>
  <si>
    <t>1/ Incluye: auxiliares de esterilización, de equipos médicos y de terapia, etc.</t>
  </si>
  <si>
    <t>Total personal:</t>
  </si>
  <si>
    <t>1/ Incluye cunas de calor radiante, termocunas, incubadoras normales, incubadoras de transporte
2/ Incluye marcapasos, etc.</t>
  </si>
  <si>
    <t>Rayos x fijo</t>
  </si>
  <si>
    <t>Rayos x portátil</t>
  </si>
  <si>
    <t>Fluoroscopios</t>
  </si>
  <si>
    <t>Resonancia magnética</t>
  </si>
  <si>
    <t>1 - 11 meses</t>
  </si>
  <si>
    <t xml:space="preserve"> 5  -  9 años</t>
  </si>
  <si>
    <t xml:space="preserve"> Regiones, provincias y área</t>
  </si>
  <si>
    <t>Auxiliares de servicio técnico</t>
  </si>
  <si>
    <t>1/ Médicos que no son especialistas
2/ En tiempo eventual o de llamada y menos de 4 horas diarias, se considera a los profesionales que prestan sus servicios eventualmente o de llamada
y menos de 4 horas diarias en diferentes establecimientos de salud, que puedan constar en otros establecimientos a tiempo completo o parcial</t>
  </si>
  <si>
    <t>1/  Incluye: psicólogos industriales, relacionadores públicos y otros.</t>
  </si>
  <si>
    <t>1/  Incluye: tecnólogos en diálisis, oftalmología, electroencefalografía, etc.</t>
  </si>
  <si>
    <t>Promotores de salud en la comunidad</t>
  </si>
  <si>
    <t>1/  Incluye: jardineros, etc.</t>
  </si>
  <si>
    <t>1/ Incluye: negatoscopios, tv con intensificador de imágenes, etc.</t>
  </si>
  <si>
    <t>1/ Laboratorio de genética y otros laboratorios especializados.</t>
  </si>
  <si>
    <t>1/ Lámparas de luz halógena y lámparas led
2/ Trimodular o cuadrimodular
3/ Pescaderas eléctricas, esterilizadoras, ultrasonido, etc.</t>
  </si>
  <si>
    <t>1/ Se excluyen las consultas realizadas en los establecimientos del seguro social: propios, anexos y seguro social campesino
2/ Corresponden al número de ingresos e intervenciones quirúrgicas ocasionados por la atención de emergencia</t>
  </si>
  <si>
    <t>Regiones provincias y área</t>
  </si>
  <si>
    <t>1/ Se excluyen las consultas realizadas en los establecimientos del seguro social: propios, anexos y seguro social campesino</t>
  </si>
  <si>
    <t>Total Nacional</t>
  </si>
  <si>
    <t xml:space="preserve">1/ La proyección de población de los años 2000-2015, corresponde a las estimaciones en base al Censo de Población 2010. </t>
  </si>
  <si>
    <t>Fuente: Registro Estadístico de Recursos y actividades de salud 2000 - 2015</t>
  </si>
  <si>
    <t>Fuente: Registro Estadístico de Recursos y actividades de salud 2015</t>
  </si>
  <si>
    <t>Proyecciones de población 1/</t>
  </si>
  <si>
    <t xml:space="preserve">Centro de Salud </t>
  </si>
  <si>
    <t>Otros Establecimientos sin internación</t>
  </si>
  <si>
    <t>Consultorio de Especialidad (es) Clinico-Quirurgico</t>
  </si>
  <si>
    <t>1.2</t>
  </si>
  <si>
    <t>2.1</t>
  </si>
  <si>
    <t>2.3</t>
  </si>
  <si>
    <t>2.2</t>
  </si>
  <si>
    <t>2.4</t>
  </si>
  <si>
    <t>3.2</t>
  </si>
  <si>
    <t>3.3</t>
  </si>
  <si>
    <t>3.4</t>
  </si>
  <si>
    <t>3.5</t>
  </si>
  <si>
    <t>3.6</t>
  </si>
  <si>
    <t>3.7</t>
  </si>
  <si>
    <t>3.8</t>
  </si>
  <si>
    <t>3.9</t>
  </si>
  <si>
    <t>3.10</t>
  </si>
  <si>
    <t>3.11</t>
  </si>
  <si>
    <t>SERIE HISTORICAS DE RECURSOS Y ACTIVIDADES DE SALUD A NIVEL NACIONAL PERIODO 2000 - 2015</t>
  </si>
  <si>
    <t>SERIE HISTORICAS DE RECURSOS Y ACTIVIDADES DE SALUD A NIVEL DE PROVINCIA PERIODO 2006 - 2015</t>
  </si>
  <si>
    <t>1.2.1</t>
  </si>
  <si>
    <t>1.2.2</t>
  </si>
  <si>
    <t>1.2.3</t>
  </si>
  <si>
    <t>1.2.4</t>
  </si>
  <si>
    <t>1.2.5</t>
  </si>
  <si>
    <t>1.2.6</t>
  </si>
  <si>
    <t>4.2</t>
  </si>
  <si>
    <t>4.3</t>
  </si>
  <si>
    <t>4.4</t>
  </si>
  <si>
    <t>GRÁFICOS RECURSOS Y ACTIVIDADES DE SALUD</t>
  </si>
  <si>
    <t>Gráfico No. 2.2
Número de establecimientos de salud con internación hospitalaria, según sector al que pertenece y clase de establecimiento.
 Año  2015.</t>
  </si>
  <si>
    <t xml:space="preserve"> - Ministerio de salud pública</t>
  </si>
  <si>
    <t xml:space="preserve"> - Ministerio de defensa nacional</t>
  </si>
  <si>
    <t xml:space="preserve"> - Ministerio de educación</t>
  </si>
  <si>
    <t xml:space="preserve"> - Municipios</t>
  </si>
  <si>
    <t xml:space="preserve"> - Cruz roja ecuatoriana</t>
  </si>
  <si>
    <t>Región sierra</t>
  </si>
  <si>
    <t>Región costa</t>
  </si>
  <si>
    <t>El oro</t>
  </si>
  <si>
    <t>Los ríos</t>
  </si>
  <si>
    <t>Sta. Elena</t>
  </si>
  <si>
    <t>Región amazónica</t>
  </si>
  <si>
    <t>Fuente: Concentrados Anuales de Atención Odontológica 2015-SSC</t>
  </si>
  <si>
    <t>Post-parto/Puerperio</t>
  </si>
  <si>
    <t>Número de radiografías dentales 2/</t>
  </si>
  <si>
    <t>Número de certificados odontológicos 2/</t>
  </si>
  <si>
    <t>Serie No. 1.2.1
Número de Médicos que trabajan en establecimientos de salud y tasas según regiones y provincias. 
Año 2006 - 2015</t>
  </si>
  <si>
    <t>Serie No. 1.2.6
Número de auxiliares de enfermería, que trabajan en establecimientos de salud y tasas según regiones y provincias. 
Año 2006 - 2015</t>
  </si>
  <si>
    <t>Serie No. 1.2.5
Número de obstetrices que trabajan en establecimientos de salud y tasas según regiones y provincias. 
Año 2006 - 2015</t>
  </si>
  <si>
    <t>Serie No. 1.2.4
Número de enfermeras,  que trabajan en establecimientos de salud y tasas según regiones y provincias. 
Año 2006 - 2015</t>
  </si>
  <si>
    <t>Serie No. 1.2.3
Número de psicólogos,  que trabajan en establecimientos de salud y tasas según regiones y provincias. 
Año 2006 - 2015</t>
  </si>
  <si>
    <t>Serie No. 1.2.2
Número de odontólogos,  que trabajan en establecimientos de salud y tasas según regiones y provincias. 
Año 2006 - 2015</t>
  </si>
  <si>
    <t>Proyección poblacional 1/</t>
  </si>
  <si>
    <t>2/ Tasas por 10.000 habitantes. La tasa de médicos se homologa la fórmula de cálculo en el año 2015 por la Comisión de Salud, en la  que se incluye médicos posgradistas, rurales, residentes y se pondera en relación a las horas de trabajo. Ver resolución de la Comisión Interinstitucional de Estadísticas de Salud - CIES 003-2015.</t>
  </si>
  <si>
    <t xml:space="preserve">1/ La proyección de población de los años 2006-2015, corresponde a las estimaciones en base al Censo de Población 2010. </t>
  </si>
  <si>
    <t>Fuente: Registro Estadístico de Recursos y actividades de salud 2006 - 2015</t>
  </si>
  <si>
    <t xml:space="preserve">2/ Tasas por 10.000 habitantes. </t>
  </si>
  <si>
    <t xml:space="preserve">Número de médicos,que trabajan en establecimientos de salud y tasas según regiones y provincias. Año 2006 - 2015 </t>
  </si>
  <si>
    <t>2/ Incluye: colposcopio, crioterapia, gastrofibro, broncoscopio, rectoscopio y otros</t>
  </si>
  <si>
    <t xml:space="preserve">Computador completo pc/computador portátil </t>
  </si>
  <si>
    <t>.</t>
  </si>
  <si>
    <t>Total Nacional:</t>
  </si>
  <si>
    <t>1/ Se excluyen las consultas realizadas por los establecimientos del seguro social: propios, anexos y seguro social campesino
2/ Corresponde a los establecimientos que solo tienen el total de consultas de morbilidad y no disponen datos desagregados por grupos programáticos</t>
  </si>
  <si>
    <t>1/ Se excluyen las consultas realizadas por los establecimientos del seguro social: propios, anexos y seguro social campesino
2/ Corresponde a los establecimientos que solo tienen el total de primeras consultas de prevención y no disponen datos desagregados por grupos programáticos</t>
  </si>
  <si>
    <t>1/ Se excluyen las consultas realizadas por los establecimientos del seguro social: propios, anexos y seguro social campesino
2/ Corresponde a los establecimientos que solo tienen el total de consultas subsecuentes de prevención y no disponen datos desagregados por grupos programáticos</t>
  </si>
  <si>
    <t>1/ Se excluyen las consultas realizadas por los establecimientos del seguro social: propios, anexos y seguro social campesino</t>
  </si>
  <si>
    <t>Electroencefalogramas</t>
  </si>
  <si>
    <t>Ecocardiogramas</t>
  </si>
  <si>
    <t>Colonoscopías</t>
  </si>
  <si>
    <t>Ejercicio terapéuticos</t>
  </si>
  <si>
    <t>1/ Incluye: ultrasonoterapia, onda corta, infrarrojos, etc.
2/ Incluye: tratamientos a base de hierro, sodio, fósforo.</t>
  </si>
  <si>
    <t xml:space="preserve"> Regiones y provincias  </t>
  </si>
  <si>
    <t>Sector Privado con fines de lucro</t>
  </si>
  <si>
    <t>Sector Privado sin fines de lucro</t>
  </si>
  <si>
    <t>Número de establecimientos de salud, según sector público y privado a nivel nacional, periodo 2000 - 2015</t>
  </si>
  <si>
    <t>Salas de cuidados intensivos*</t>
  </si>
  <si>
    <t>Salas de cuidados intermedios*</t>
  </si>
  <si>
    <t>2008*</t>
  </si>
  <si>
    <t>*A partir del año 2008 se empieza a recolectar información referente a las salas de cuidados intensivos e intermedios.</t>
  </si>
  <si>
    <t>Total establecimientos a nivel nacional</t>
  </si>
  <si>
    <t>ASPECTOS METODOLÓGICOS</t>
  </si>
  <si>
    <t>Anuario de Recursos y Actividades de Salud 2015</t>
  </si>
  <si>
    <t>OBJETIVOS DE LA INVESTIGACIÓN:</t>
  </si>
  <si>
    <r>
      <t>·</t>
    </r>
    <r>
      <rPr>
        <sz val="7"/>
        <color indexed="8"/>
        <rFont val="Times New Roman"/>
        <family val="1"/>
      </rPr>
      <t xml:space="preserve">         </t>
    </r>
    <r>
      <rPr>
        <sz val="11"/>
        <color theme="1"/>
        <rFont val="Calibri"/>
        <family val="2"/>
        <scheme val="minor"/>
      </rPr>
      <t>Disponer de datos de consulta ambulatoria de salud que permitan conocer los recursos con que cuenta el país en lo referente a atenciones médicas, personal ocupado, equipos e instalaciones.</t>
    </r>
  </si>
  <si>
    <r>
      <t>·</t>
    </r>
    <r>
      <rPr>
        <sz val="7"/>
        <color indexed="8"/>
        <rFont val="Times New Roman"/>
        <family val="1"/>
      </rPr>
      <t xml:space="preserve">         </t>
    </r>
    <r>
      <rPr>
        <sz val="11"/>
        <color theme="1"/>
        <rFont val="Calibri"/>
        <family val="2"/>
        <scheme val="minor"/>
      </rPr>
      <t>Proporcionar al sector público y privado datos estadísticos referentes a los establecimientos de salud del país en lo concerniente a: actividades que realizan, personal ocupado, equipos y recursos físicos.</t>
    </r>
  </si>
  <si>
    <t xml:space="preserve"> UNIDAD DE INVESTIGACIÓN:</t>
  </si>
  <si>
    <t xml:space="preserve"> La unidad de investigación es el establecimiento de salud con internación y sin internación hospitalaria.</t>
  </si>
  <si>
    <t>UNIVERSO DE LA INVESTIGACIÓN:</t>
  </si>
  <si>
    <t>FRECUENCIA DE LA INVESTIGACIÓN:</t>
  </si>
  <si>
    <t>La investigación y publicación de la Estadística de Recursos y Actividades de Salud es de periodicidad anual.</t>
  </si>
  <si>
    <t>RECOLECCIÓN DE LA INFORMACIÓN:</t>
  </si>
  <si>
    <t>CONTENIDO DE LOS TEMAS INVESTIGADOS EN EL FORMULARIO:</t>
  </si>
  <si>
    <t xml:space="preserve">Identificación del establecimiento </t>
  </si>
  <si>
    <t>Datos generales del establecimiento como son: identificación y clasificación, (clase, tipo, entidad y sector), nombre, ubicación geográfica, tiempo de funcionamiento, sector y entidad del que dependen.</t>
  </si>
  <si>
    <t xml:space="preserve">Personal ocupado </t>
  </si>
  <si>
    <t>En esta sección se recaba información del personal que trabaja en el establecimiento de salud, clasificado en médicos de acuerdo a su especialidad, otros profesionales con título universitario, licenciados y/o tecnólogos de salud, auxiliares de enfermería, otros auxiliares de la salud, personal administrativo, personal sanitario de apoyo y otros.</t>
  </si>
  <si>
    <t xml:space="preserve">Actividades que realiza el establecimiento </t>
  </si>
  <si>
    <t>Se investiga las actividades que desarrolla y los servicios que presta el establecimiento de salud en temas como: consultas de morbilidad y prevención, visitas domiciliarias, actividades y servicios de estomatología, determinaciones de laboratorio, servicios de imagenología y diagnóstico, tratamientos, cirugías, recetas despachadas, actividades de trabajo social, actividades de vigilancia sanitaria.</t>
  </si>
  <si>
    <t xml:space="preserve">Equipos disponibles </t>
  </si>
  <si>
    <t>Recursos con que cuenta el establecimiento para atención al usuario, como: equipos de imagenología, diagnóstico, tratamiento, cirugía, obstetricia, salas de operación, cuidados intensivos, cuidados intermedios, parto, laboratorios y farmacia o botiquín.</t>
  </si>
  <si>
    <t xml:space="preserve">PRINCIPALES DEFINICIONES: </t>
  </si>
  <si>
    <r>
      <t>Hospital básico</t>
    </r>
    <r>
      <rPr>
        <sz val="11"/>
        <color theme="1"/>
        <rFont val="Calibri"/>
        <family val="2"/>
        <scheme val="minor"/>
      </rPr>
      <t>.- Unidad de salud que brinda atención ambulatoria, emergencia y hospitalización de corta estancia en: medicina general, ginecoobstetricia, pediátrica y cirugía de emergencia; forma parte y es el eje del sistema de referencia y contrareferencia de los servicios de primer nivel y se ubica generalmente en cabeceras cantonales.</t>
    </r>
  </si>
  <si>
    <r>
      <t>Hospital general</t>
    </r>
    <r>
      <rPr>
        <sz val="11"/>
        <color theme="1"/>
        <rFont val="Calibri"/>
        <family val="2"/>
        <scheme val="minor"/>
      </rPr>
      <t>.- Unidad operativa que provee atención de salud ambulatoria e internación en las cuatro especialidades básicas y algunas subespecialidades de la medicina, resuelve las referencias recibidas de las unidades de menor complejidad y las contrarefiere; y realiza docencia e investigación. Corresponde al segundo nivel de prestación de servicios y está ubicado en las capitales de provincia y cabeceras cantonales de mayor concentración poblacional.</t>
    </r>
  </si>
  <si>
    <r>
      <t>Hospital especializado</t>
    </r>
    <r>
      <rPr>
        <sz val="11"/>
        <color theme="1"/>
        <rFont val="Calibri"/>
        <family val="2"/>
        <scheme val="minor"/>
      </rPr>
      <t>.- Unidad operativa que brinda atención de salud ambulatoria de especialidad, de referencia y hospitalización en una especialidad o subespecialidad o que atiende a un grupo de edad específico; atiende a la población local o nacional mediante el sistema de referencia y contrareferencia y puede ser de tipo agudo o crónico. Corresponde al tercer nivel de atención, realizan docencia e investigación en salud y está localizado en ciudades consideradas de mayor desarrollo y concentración poblacional. Son de tipo agudo los establecimientos que cubren una especialidad, cuya atención demandan los enfermos internados, con un promedio de permanencia no mayor de 30 días de estada y, crónico, los establecimientos que cubren una especialidad, cuya atención demandan los enfermos internados, con un promedio de permanencia mayor a 30 días.</t>
    </r>
  </si>
  <si>
    <r>
      <t>Hospital de especialidades</t>
    </r>
    <r>
      <rPr>
        <sz val="11"/>
        <color theme="1"/>
        <rFont val="Calibri"/>
        <family val="2"/>
        <scheme val="minor"/>
      </rPr>
      <t>.- Es la unidad de salud de referencia de la más alta complejidad, destinada a brindar atención especializada de emergencias, recuperación y rehabilitación a los usuarios de las diferentes especialidades y subespecialidades médicas; es un establecimiento de pacientes agudos y atiende a toda la población del país a través de la referencia y contrareferencia. En ésta categoría se encuentran por ejemplo los hospitales Eugenio Espejo en Quito y León Becerra en Guayaquil.</t>
    </r>
  </si>
  <si>
    <t>Corresponden al tercer nivel de prestación de servicios, desarrollan actividades de docencia e investigación en salud y están ubicados en las ciudades consideradas como polos de desarrollo y de mayor concentración poblacional.</t>
  </si>
  <si>
    <t>Existen tanto en el sector público como privado. Los que corresponden al campo privado disponen de servicios de diagnóstico clínico, patológico e imagenología, farmacia interna con stock de medicamentos e insumos médicos y odontológicos.</t>
  </si>
  <si>
    <r>
      <t>Clínica general</t>
    </r>
    <r>
      <rPr>
        <sz val="11"/>
        <color theme="1"/>
        <rFont val="Calibri"/>
        <family val="2"/>
        <scheme val="minor"/>
      </rPr>
      <t>.- Unidad de salud que brinda atención de salud ambulatoria y de hospitalización en las especialidades básicas de la medicina o algunas subespecialidades, dispone de servicios de consulta externa, emergencia, odontología, internación, centro quirúrgico u obstétrico, farmacia interna con stock básico de medicamentos e insumos médicos y auxiliares de diagnóstico.</t>
    </r>
  </si>
  <si>
    <r>
      <t>Clínica especializada.</t>
    </r>
    <r>
      <rPr>
        <sz val="11"/>
        <color theme="1"/>
        <rFont val="Calibri"/>
        <family val="2"/>
        <scheme val="minor"/>
      </rPr>
      <t>- Unidad que brinda atención de salud ambulatoria y hospitalización en una de las especialidades de la medicina y subespecialidades de la misma, o que atiende a grupos de edad específicos; dispone de servicios de diagnóstico clínico patológicos e imagenología, farmacia interna con stock de medicamentos e insumos médicos y odontológicos. Corresponde al tercer nivel de atención con servicios especializados brindados por médicos especialistas.</t>
    </r>
  </si>
  <si>
    <r>
      <t>Puesto de salud</t>
    </r>
    <r>
      <rPr>
        <sz val="11"/>
        <color theme="1"/>
        <rFont val="Calibri"/>
        <family val="2"/>
        <scheme val="minor"/>
      </rPr>
      <t>.- Es una unidad de salud que realiza actividades básicas de fomento, promoción y prevención de la salud, primeros auxilios, acciones básicas de saneamiento ambiental y actividades con participación de la comunidad, mantiene relaciones de dependencia técnica y administrativa e informa sus actividades al subcentro de salud de la parroquia a la que pertenece.</t>
    </r>
  </si>
  <si>
    <t>Es atendido por un auxiliar de enfermería y está ubicado en parroquias rurales, anejos o recintos.</t>
  </si>
  <si>
    <r>
      <t>Subcentro de salud.-</t>
    </r>
    <r>
      <rPr>
        <sz val="11"/>
        <color theme="1"/>
        <rFont val="Calibri"/>
        <family val="2"/>
        <scheme val="minor"/>
      </rPr>
      <t xml:space="preserve"> Es una unidad operativa que realiza actividades básicas de fomento, prevención, promoción y recuperación de la salud, incluyendo atención del parto normal de emergencia y atención odontológica. En ciertos casos, promueve acciones básicas de saneamiento ambiental y actividades de participación comunitaria. Es atendido por un equipo básico conformado por médico, odontólogo, enfermera y auxiliar de enfermería; está ubicado en cabeceras parroquiales, principalmente.</t>
    </r>
  </si>
  <si>
    <r>
      <t>Centro de salud</t>
    </r>
    <r>
      <rPr>
        <sz val="11"/>
        <color theme="1"/>
        <rFont val="Calibri"/>
        <family val="2"/>
        <scheme val="minor"/>
      </rPr>
      <t>.- Es la unidad operativa que brinda servicios integrados e integrales de fomento, promoción, prevención, recuperación de la salud y atención odontológica. Dispone de servicios auxiliares de diagnóstico como laboratorio clínico y opcionalmente imagenología, promueve acciones de saneamiento ambiental y participación social. Algunos centros poseen camas de observación para la atención del parto normal y rehidratación, otros cumplen funciones de controlsanitario. Está ubicado preferentemente en cabeceras provinciales y cantonales.</t>
    </r>
  </si>
  <si>
    <r>
      <t>Otros establecimientos sin internación.-</t>
    </r>
    <r>
      <rPr>
        <sz val="11"/>
        <color theme="1"/>
        <rFont val="Calibri"/>
        <family val="2"/>
        <scheme val="minor"/>
      </rPr>
      <t xml:space="preserve"> Incluye a todos los demás establecimientos de salud no descritos como son: Cruz Roja, Instituto Nacional de la Niñez y la Familia (INFA), centros de planificación familiar; Aprofe (Asociación Pro Bienestar de la Familia Ecuatoriana) y Cemoplaf (Centro Médico de Orientación y Planificación Familiar), clínicas y brigadas móviles, etc.</t>
    </r>
  </si>
  <si>
    <r>
      <t>Consulta ambulatoria</t>
    </r>
    <r>
      <rPr>
        <sz val="11"/>
        <color theme="1"/>
        <rFont val="Calibri"/>
        <family val="2"/>
        <scheme val="minor"/>
      </rPr>
      <t>.- Consulta brindada a un paciente que acude al establecimiento de salud por sus propios medios a recibir atención médica.</t>
    </r>
  </si>
  <si>
    <r>
      <t>Consulta médica.-</t>
    </r>
    <r>
      <rPr>
        <sz val="11"/>
        <color theme="1"/>
        <rFont val="Calibri"/>
        <family val="2"/>
        <scheme val="minor"/>
      </rPr>
      <t xml:space="preserve"> Es un conjunto de acciones básicamente médicas, destinadas a formular el diagnóstico, pronóstico y tratamiento del estado de salud de una persona.</t>
    </r>
  </si>
  <si>
    <r>
      <t>Primera consulta</t>
    </r>
    <r>
      <rPr>
        <sz val="11"/>
        <color theme="1"/>
        <rFont val="Calibri"/>
        <family val="2"/>
        <scheme val="minor"/>
      </rPr>
      <t>.- Es la consulta brindada a un paciente por primera vez, por una determinada enfermedad o acción de salud y en un determinado servicio. En el caso de que el paciente concurra al mismo servicio o a otro, por otra enfermedad o acción de salud, se computará nuevamente como consulta de primera vez. Consulta subsecuente.- Es la consulta subsiguiente a la primera otorgada a una persona, por una determinada enfermedad, en el año de información.</t>
    </r>
  </si>
  <si>
    <r>
      <t>Morbilidad.</t>
    </r>
    <r>
      <rPr>
        <sz val="11"/>
        <color theme="1"/>
        <rFont val="Calibri"/>
        <family val="2"/>
        <scheme val="minor"/>
      </rPr>
      <t>- Es la frecuencia de las enfermedades en una población. “… sirve para señalar la cantidad de personas o individuos considerados enfermos o víctimas de una enfermedad en un espacio y tiempo determinados”.</t>
    </r>
  </si>
  <si>
    <r>
      <t>Consulta de morbilidad</t>
    </r>
    <r>
      <rPr>
        <sz val="11"/>
        <color theme="1"/>
        <rFont val="Calibri"/>
        <family val="2"/>
        <scheme val="minor"/>
      </rPr>
      <t>.- Consultas realizadas por médico, psicólogo y obstetriz a los/las pacientes con relación a un cuadro patológico.</t>
    </r>
  </si>
  <si>
    <r>
      <t>Consulta externa de morbilidad</t>
    </r>
    <r>
      <rPr>
        <sz val="11"/>
        <color theme="1"/>
        <rFont val="Calibri"/>
        <family val="2"/>
        <scheme val="minor"/>
      </rPr>
      <t>.- Es la acción brindada por un profesional a las personas en relación a un cuadro patológico dado, producido por la demanda espontánea o programada en un establecimiento de salud.</t>
    </r>
  </si>
  <si>
    <r>
      <t>Primera consulta de morbilidad</t>
    </r>
    <r>
      <rPr>
        <sz val="11"/>
        <color theme="1"/>
        <rFont val="Calibri"/>
        <family val="2"/>
        <scheme val="minor"/>
      </rPr>
      <t>.- Es la atención brindada por un profesional a un paciente por primera vez ante una enfermedad con diagnóstico presuntivo o definitivo. Cada nuevo episodio de una patología o una nueva patología, corresponderá a una consulta de primera vez.</t>
    </r>
  </si>
  <si>
    <r>
      <t>Consulta subsecuente de morbilidad</t>
    </r>
    <r>
      <rPr>
        <sz val="11"/>
        <color theme="1"/>
        <rFont val="Calibri"/>
        <family val="2"/>
        <scheme val="minor"/>
      </rPr>
      <t>.- Es la consulta o consultas posteriores a la primera consulta de un mismo estado patológico o episodio hasta que concluya.</t>
    </r>
  </si>
  <si>
    <r>
      <t>Visita domiciliaria</t>
    </r>
    <r>
      <rPr>
        <sz val="11"/>
        <color theme="1"/>
        <rFont val="Calibri"/>
        <family val="2"/>
        <scheme val="minor"/>
      </rPr>
      <t>.- Es la actividad de trabajo de campo por medio de la cual se visita el domicilio, con fines de educación sanitaria, control de tratamiento, seguimiento del caso, etc.</t>
    </r>
  </si>
  <si>
    <t>El procesamiento de la información comprende 6 etapas:</t>
  </si>
  <si>
    <t>1.- Crítica de la información</t>
  </si>
  <si>
    <t>2.- Codificación de la información</t>
  </si>
  <si>
    <t>3.- Ingreso (digitación) de la información</t>
  </si>
  <si>
    <t>5.- Generación de tabulados</t>
  </si>
  <si>
    <t>6.- Elaboración y publicación del Anuario de Recursos y Actividades de Salud (RAS).</t>
  </si>
  <si>
    <t xml:space="preserve">1.- Crítica de la información </t>
  </si>
  <si>
    <t xml:space="preserve">2.- Codificación de la información </t>
  </si>
  <si>
    <t>En esta fase se definen los códigos para cada categoría de respuesta. Para el caso de las variables de ubicación geográfica se utiliza la División Política Administrativa 2010.</t>
  </si>
  <si>
    <t>3. Ingreso (digitación) de la información</t>
  </si>
  <si>
    <t>5. Tabulación</t>
  </si>
  <si>
    <t>Con la información validada, y en base al plan de tabulación, se construyen cuadros con información estadística a través del paquete estadístico SPSS (Statitistical Package for Social Sciencies). En los cuadros que se han elaborado también encontramos los indicadores más frecuentes que se calculan en el Anuario de Recursos y Actividades de Salud que son los siguientes:</t>
  </si>
  <si>
    <r>
      <t>1.</t>
    </r>
    <r>
      <rPr>
        <b/>
        <sz val="7"/>
        <color indexed="8"/>
        <rFont val="Times New Roman"/>
        <family val="1"/>
      </rPr>
      <t xml:space="preserve">       </t>
    </r>
    <r>
      <rPr>
        <b/>
        <sz val="11"/>
        <color indexed="8"/>
        <rFont val="Calibri"/>
        <family val="2"/>
      </rPr>
      <t>Tasa de médicos:</t>
    </r>
  </si>
  <si>
    <t xml:space="preserve"> Este anuario se elabora mediante el formato establecido para dicho año.</t>
  </si>
  <si>
    <t>NOTA IMPORTANTE:</t>
  </si>
  <si>
    <t>Durante el periodo de recolección 2015, en comparación a lo registrado en 2014, se reportaron los siguientes cambios:</t>
  </si>
  <si>
    <r>
      <t>2.</t>
    </r>
    <r>
      <rPr>
        <b/>
        <sz val="7"/>
        <color indexed="8"/>
        <rFont val="Times New Roman"/>
        <family val="1"/>
      </rPr>
      <t xml:space="preserve">       </t>
    </r>
    <r>
      <rPr>
        <b/>
        <sz val="11"/>
        <color indexed="8"/>
        <rFont val="Calibri"/>
        <family val="2"/>
      </rPr>
      <t>Tasa de odontólogos:</t>
    </r>
  </si>
  <si>
    <t>Fórmula de cálculo</t>
  </si>
  <si>
    <r>
      <t>6.</t>
    </r>
    <r>
      <rPr>
        <b/>
        <sz val="7"/>
        <color indexed="8"/>
        <rFont val="Times New Roman"/>
        <family val="1"/>
      </rPr>
      <t xml:space="preserve">       </t>
    </r>
    <r>
      <rPr>
        <b/>
        <sz val="11"/>
        <color indexed="8"/>
        <rFont val="Calibri"/>
        <family val="2"/>
      </rPr>
      <t xml:space="preserve"> Elaboración y publicación del Anuario de Recursos y Actividades de Salud</t>
    </r>
  </si>
  <si>
    <r>
      <t>5.</t>
    </r>
    <r>
      <rPr>
        <b/>
        <sz val="7"/>
        <color indexed="8"/>
        <rFont val="Times New Roman"/>
        <family val="1"/>
      </rPr>
      <t xml:space="preserve">       </t>
    </r>
    <r>
      <rPr>
        <b/>
        <sz val="11"/>
        <color indexed="8"/>
        <rFont val="Calibri"/>
        <family val="2"/>
      </rPr>
      <t>Tasa de auxiliares de enfermería Fórmula de cálculo:</t>
    </r>
  </si>
  <si>
    <r>
      <t>4.</t>
    </r>
    <r>
      <rPr>
        <b/>
        <sz val="7"/>
        <color indexed="8"/>
        <rFont val="Times New Roman"/>
        <family val="1"/>
      </rPr>
      <t xml:space="preserve">       </t>
    </r>
    <r>
      <rPr>
        <b/>
        <sz val="11"/>
        <color indexed="8"/>
        <rFont val="Calibri"/>
        <family val="2"/>
      </rPr>
      <t>Tasa de obstetrices Fórmula de cálculo:</t>
    </r>
  </si>
  <si>
    <r>
      <t>3.</t>
    </r>
    <r>
      <rPr>
        <b/>
        <sz val="7"/>
        <color indexed="8"/>
        <rFont val="Times New Roman"/>
        <family val="1"/>
      </rPr>
      <t xml:space="preserve">       </t>
    </r>
    <r>
      <rPr>
        <b/>
        <sz val="11"/>
        <color indexed="8"/>
        <rFont val="Calibri"/>
        <family val="2"/>
      </rPr>
      <t>Tasa de enfermeras Fórmula de cálculo:</t>
    </r>
  </si>
  <si>
    <t>Ambientes físicos que dispone el establecimiento de salud a nivel nacional, periodo 2000 - 2015.</t>
  </si>
  <si>
    <t>Gráfico No. 2.3
Número de establecimientos de salud sin internación hospitalaria, según sector al que pertenece y clase de establecimiento
 Año  2015.</t>
  </si>
  <si>
    <t>Número de establecimientos de salud sin internación hospitalaria, según sector al que pertenece y clase de establecimiento. Año 2015.</t>
  </si>
  <si>
    <t>Incorporación de 19 establecimientos de salud con internación hospitalaria; así también 61 establecimientos fueron categorizados por el Ministerio de Salud Pública como "sin internación hospitalaria".</t>
  </si>
  <si>
    <t>El universo está constituido por todos los establecimientos de salud con internación y sin internación hospitalaria que existen en el país, sean estos de carácter público o privado, entre los que están: hospitales, clínicas, centros de salud, subcentros de salud, puestos de salud y otros establecimientos sin internación: Cruz Roja, centros de planificación familiar, clínicas y brigadas móviles, etc.</t>
  </si>
  <si>
    <t xml:space="preserve">PROCESAMIENTO DEL REGISTRO ESTADÍSTICO DE RECURSOS Y ACTIVIDADES DE SALUD: </t>
  </si>
  <si>
    <t>Se verifica la consistencia y completitud de los datos contenidos en cada uno de los capítulos de los informes para asegurar la calidad y confiabilidad de la información. Los informes estadísticos de RAS son criticados en las Coordinaciones Zonales del INEC, a través del manual de crítica y codificación. Cuando la información está incompleta o se han detectado inconsistencias, personal de las Direcciones Regionales del Instituto Nacional de Estadística y Censos se encarga de solicitar la aclaración, con el propósito de completar o corregir los datos. Este proceso se lo hace vía telefónica o a través de visitas personales a las oficinas.</t>
  </si>
  <si>
    <t>Es el ingreso de la información de los formularios a un sistema informático diseñado para el efecto. Una vez ingresada toda la información, se procede a validar la información y a realizar un análisis de cobertura de la información.</t>
  </si>
  <si>
    <t xml:space="preserve"> Los gráficos con sus respectivos análisis y cuadros son sometidos a revisión y análisis para su aprobación y posteriormente para su publicación en la web.</t>
  </si>
  <si>
    <t>Número de odontólogos,  que trabajan en establecimientos de salud y tasas según regiones y provincias 2006 - 2015</t>
  </si>
  <si>
    <t>Número de psicólogos,  que trabajan en establecimientos de salud y tasas según regiones y provincias 2005 - 2015</t>
  </si>
  <si>
    <t>Número de enfermeras,  que trabajan en establecimientos de salud y tasas según regiones y provincias 2006 - 2015</t>
  </si>
  <si>
    <t>Número de obstetrices que trabajan en establecimientos de salud y tasas según regiones y provincias 2006 - 2015</t>
  </si>
  <si>
    <t>Número de auxiliares de enfermería, que trabajan en establecimientos de salud y tasas según regiones y provincias 2006 - 2015</t>
  </si>
  <si>
    <t>Consultas de prevención y gineco-obstétricas, realizadas en los establecimientos de salud  del seguro social campesino, por grupos de edad, según regiones y provincias Año 2015.</t>
  </si>
  <si>
    <t>1.1.3</t>
  </si>
  <si>
    <t>Elaborado: INEC</t>
  </si>
  <si>
    <t>Provincias y regiones</t>
  </si>
  <si>
    <t>Región amazóniza</t>
  </si>
  <si>
    <t>Región insular</t>
  </si>
  <si>
    <t>Cuadro No. 3.3
Personal que trabaja en establecimientos de salud, según regiones y provincias y área. 
Año 2015.</t>
  </si>
  <si>
    <t>Total república:</t>
  </si>
  <si>
    <t>Total nacional</t>
  </si>
  <si>
    <t xml:space="preserve">Ministerio de Justicia, Derechos Humanos y Cultos </t>
  </si>
  <si>
    <t>Ministerio de Defensa Nacional</t>
  </si>
  <si>
    <t>Ministerio de Educación</t>
  </si>
  <si>
    <t>Otros ministerios</t>
  </si>
  <si>
    <t xml:space="preserve">Otros públicos </t>
  </si>
  <si>
    <t xml:space="preserve">Universidades y politécnicas </t>
  </si>
  <si>
    <t>Cruz Roja Ecuatoriana</t>
  </si>
  <si>
    <t>Privados con fines de lucro</t>
  </si>
  <si>
    <t>Junta Beneficencia de Guayaquil</t>
  </si>
  <si>
    <t xml:space="preserve">Sociedad de Lucha Contra el Cáncer </t>
  </si>
  <si>
    <t>Privados sin fines de lucro</t>
  </si>
  <si>
    <t>Cuadro No. 3.4
Personal médico que trabajan en establecimientos de salud, por tiempo, según regiones y provincias. 
Año 2015.</t>
  </si>
  <si>
    <t>Cuadro No. 3.5
Odontólogos  que trabajan en establecimientos de salud, por tiempo, según regiones y provincias. 
Año 2015.</t>
  </si>
  <si>
    <t>Odontólogos  que trabajan en establecimientos de salud, por tiempo, según regiones y provincias. . Año 2015.</t>
  </si>
  <si>
    <t>Cuadro No. 3.6
Otros profesionales  que trabajan en establecimientos de salud, por tiempo, según regiones y provincias. 
Año 2015.</t>
  </si>
  <si>
    <t>Cuadro No. 3.7
Médicos generales y por especialidades, que trabajan en establecimientos de salud, según regiones y provincias. 
Año 2015.</t>
  </si>
  <si>
    <t>Cuadro No. 3.8
Odontólogos que trabajan en establecimientos de salud, por especialización, según regiones y provincias. 
Año 2015.</t>
  </si>
  <si>
    <t>Cuadro No. 3.9
Otros profesionales que trabajan en establecimientos de salud, por especialización, según regiones y provincias. 
Año 2015.</t>
  </si>
  <si>
    <t>Cuadro No. 3.10
Licenciados y/o tecnólogos que trabajan en establecimientos de salud, según regiones y provincias. 
Año 2015.</t>
  </si>
  <si>
    <t>Cuadro No. 3.11
Auxiliares de: enfermería, personal de servicio técnico y personal sanitario de apoyo que trabajan en los establecimientos de salud, según regiones y provincias. 
Año 2015.</t>
  </si>
  <si>
    <t>Cuadro No. 3.12
Personal de estadística, administrativo y de servicio, que trabaja en establecimientos de salud, según regiones y provincias. 
Año 2015.</t>
  </si>
  <si>
    <t>Cuadro No. 3.13
Ambientes físicos y equipos de cirugía, obstetricia y cuidados especiales que disponen los establecimientos de salud, según regiones y provincias. 
Año 2015.</t>
  </si>
  <si>
    <t>Cuadro No. 3.15
Farmacia, botiquín, laboratorio, equipos de esterilización y otros equipos que disponen los establecimientos de salud, según regiones y provincias. 
Año 2015.</t>
  </si>
  <si>
    <t xml:space="preserve">1Universidades y politécnicas </t>
  </si>
  <si>
    <t>Actividades de estomatología, radiografías dentales y certificados odontológicos, realizadas por los establecimientos de salud, según regiones, provincias. Año 2015.</t>
  </si>
  <si>
    <t>Actividades de estomatología, radiografías dentales y certificados odontológicos, realizadas por los establecimientos de salud, según sector y entidad.  Año 2015.</t>
  </si>
  <si>
    <t>Determinaciones de laboratorio, exámenes anatomía patológica y recetas despachadas en las farmacias de los establecimientos de salud, según regiones y provincias.  Año 2015.</t>
  </si>
  <si>
    <t>Exámenes de imagenología, realizados en los establecimientos de salud, según regiones y provincias. Año 2015.</t>
  </si>
  <si>
    <t>Pruebas de diagnóstico, realizadas en los establecimientos de salud, según regiones y provincias.  Año 2015.</t>
  </si>
  <si>
    <t>Tratamientos de: fisioterapia, diálisis, radioisótopos y otros tratamientos, realizados en los establecimientos de salud, según regiones y provincias.  Año 2015.</t>
  </si>
  <si>
    <t>Actividades de trabajo social, realizadas por los establecimientos de salud, según regiones y provincias.  Año 2015.</t>
  </si>
  <si>
    <t>Actividades de vigilancia sanitaria, realizadas por los establecimientos de salud, según regiones y provincias.  Año 2015.</t>
  </si>
  <si>
    <t>Total  Nacional</t>
  </si>
  <si>
    <t>1/ Incluye: cruz roja, planificación familiar, instituto nacional de la niñez y la familia (innfa), clínicas y brigadas móviles, etc.
2/ Incluye: establecimientos de salud de: la policía nacional, cárceles, penitenciarías, centros de detención, etc.
3/ Incluye: ministerio de inclusión social y económica, ministerio de obras públicas y otros.
4/ Incluye: sociedad protectora de la infancia, instituto nacional de la niñez y la familia (innfa), etc.
5/ Incluye: ongs, fundaciones y pastorales, aprofe, cemoplaf, universidades y escuelas politécnicas privadas sin fines de lucro, etc.
6/ Incluye: los establecimientos con fines de lucro, además de las universidades y escuelas politécnicas privadas con fines de lucro.</t>
  </si>
  <si>
    <t>1/ Excluye: las consultas realizadas en los establecimientos del seguro social: propios, anexos y seguro social campesino
2/ Incluye: establecimientos de salud de: la policía nacional, cárceles, penitenciarías, centros de detención, etc.
3/ Incluye: ministerio de inclusión social y económica, ministerio de obras públicas, otros
4/ Incluye: sociedad protectora de la infancia, instituto nacional de la niñez y la familia (innfa), etc.
5/ Incluye: ongs, fundaciones y pastorales, aprofe, cemoplaf, universidades y politécnicas sin fines de lucro, etc.
6/ Incluye: los establecimientos con fines de lucro, además de los establecimientos de universidades y politécnicas con fines de lucro
*Solca</t>
  </si>
  <si>
    <t>Consultas y actividades de estomatología realizadas por los establecimientos del Seguro Social Campesino según  regiones y provincias.  Año 2015.</t>
  </si>
  <si>
    <t>3.12</t>
  </si>
  <si>
    <t>3.13</t>
  </si>
  <si>
    <t>3.14</t>
  </si>
  <si>
    <t>3.15</t>
  </si>
  <si>
    <t>3.16</t>
  </si>
  <si>
    <t>3.17</t>
  </si>
  <si>
    <t>3.18</t>
  </si>
  <si>
    <t>3.19</t>
  </si>
  <si>
    <t>3.20</t>
  </si>
  <si>
    <t>3.21</t>
  </si>
  <si>
    <t>3.24</t>
  </si>
  <si>
    <t>3.25</t>
  </si>
  <si>
    <t>3.26</t>
  </si>
  <si>
    <t>3.27</t>
  </si>
  <si>
    <t>3.28</t>
  </si>
  <si>
    <t>3.29</t>
  </si>
  <si>
    <t>3.30</t>
  </si>
  <si>
    <t>3.31</t>
  </si>
  <si>
    <t>3.32</t>
  </si>
  <si>
    <t>3.33</t>
  </si>
  <si>
    <t>3.34</t>
  </si>
  <si>
    <t>3.35</t>
  </si>
  <si>
    <t>3.36</t>
  </si>
  <si>
    <t>3.37</t>
  </si>
  <si>
    <t>3.38</t>
  </si>
  <si>
    <t>3.39</t>
  </si>
  <si>
    <t>3.40</t>
  </si>
  <si>
    <t>3.41</t>
  </si>
  <si>
    <t xml:space="preserve">
ANUARIO DE ESTADÍSTICAS DE SALUD: RECURSOS Y ACTIVIDADES DE SALUD 2015</t>
  </si>
  <si>
    <t>Sector público</t>
  </si>
  <si>
    <t xml:space="preserve">Sector privado con fines de lucro </t>
  </si>
  <si>
    <t xml:space="preserve">Sector privado sin fines de lucro </t>
  </si>
  <si>
    <t>77 establecimientos de salud  cerraron (35 con internación hospitalaria y 42 sin internación hospitalaria).</t>
  </si>
  <si>
    <t>4.- Validación de la información</t>
  </si>
  <si>
    <r>
      <t>4. Validación de la información</t>
    </r>
    <r>
      <rPr>
        <sz val="11"/>
        <color theme="1"/>
        <rFont val="Calibri"/>
        <family val="2"/>
        <scheme val="minor"/>
      </rPr>
      <t xml:space="preserve"> </t>
    </r>
  </si>
  <si>
    <t>La información ingresada se valida a través de sistemas informáticos, que contienen parámetros de consistencia. Al igual que en la fase de crítica, se busca detectar posibles errores de consistencia y valores atípicos, que deben de ser analizados de manera coherente. Cuando se determina que la información está incompleta, o se han detectado inconsistencias, personal de las Direcciones Regionales del Instituto Nacional de Estadística y Censos, se encarga de solicitar la aclaración, con el propósito de completar o corregir los datos, este proceso se lo hace vía teléfono o a través de visitas personales a los establecimientos de salud.</t>
  </si>
  <si>
    <r>
      <t>Dispensario médico.</t>
    </r>
    <r>
      <rPr>
        <sz val="11"/>
        <color theme="1"/>
        <rFont val="Calibri"/>
        <family val="2"/>
        <scheme val="minor"/>
      </rPr>
      <t>- Es una unidad de salud de tipo ambulatorio que brinda atención médica curativa. En algunos dispensarios tienen médico, odontólogo y enfermera.</t>
    </r>
  </si>
  <si>
    <r>
      <t>Salas de cuidados intensivos.-</t>
    </r>
    <r>
      <rPr>
        <sz val="11"/>
        <color theme="1"/>
        <rFont val="Calibri"/>
        <family val="2"/>
        <scheme val="minor"/>
      </rPr>
      <t xml:space="preserve"> Son salas provistas con equipos de alta tecnología como equipos nucleares y personal para control permanente de un paciente en estado crítico.  Entre ellos debe tener mínimo: Monitor; Equipo de fibrilación; Respirador; Succionador; Coche de paro o Coche de cardioreanimación.</t>
    </r>
  </si>
  <si>
    <r>
      <t xml:space="preserve">Estomatología.- </t>
    </r>
    <r>
      <rPr>
        <sz val="11"/>
        <color theme="1"/>
        <rFont val="Calibri"/>
        <family val="2"/>
        <scheme val="minor"/>
      </rPr>
      <t>Parte de la medicina que se ocupa de la anatomía, la fisiología y las enfermedades de la boca y sus estructuras, como los dientes, la lengua, los labios, entre otras.</t>
    </r>
  </si>
  <si>
    <t>Serie No. 1.1.1</t>
  </si>
  <si>
    <t>Cuadro No. 3.27
Consultas de prevención y gineco-obstétricas, realizadas en los establecimientos de salud  del seguro social campesino, por grupos de edad, según regiones y provincias. 
Año 2015.</t>
  </si>
  <si>
    <t>Cuadro No. 3.32
Actividades de estomatología, radiografías dentales y certificados odontológicos, realizadas por los establecimientos de salud, según regiones, provincias. 
Año 2015.</t>
  </si>
  <si>
    <t>Cuadro No. 3.33
Actividades de estomatología, radiografías dentales y certificados odontológicos, realizadas por los establecimientos de salud, según sector y entidad. 
Año 2015.</t>
  </si>
  <si>
    <t>Cuadro  No. 3.36
Consultas y actividades de estomatología realizadas por los establecimientos del Seguro Social Campesino según  regiones y provincias. 
Año 2015.</t>
  </si>
  <si>
    <t>Cuadro No. 3.37
Determinaciones de laboratorio, exámenes anatomía patológica y recetas despachadas en las farmacias de los establecimientos de salud, según regiones y provincias. 
Año 2015.</t>
  </si>
  <si>
    <t>Cuadro No. 3.38
Exámenes de imagenología, realizados en los establecimientos de salud, según regiones y provincias. 
Año 2015.</t>
  </si>
  <si>
    <t>Cuadro No. 3.39
Pruebas de diagnóstico, realizadas en los establecimientos de salud, según regiones y provincias. 
Año 2015.</t>
  </si>
  <si>
    <t>Cuadro No. 3.40
Tratamientos de: fisioterapia, diálisis, radioisótopos y otros tratamientos, realizados en los establecimientos de salud, según regiones y provincias. 
Año 2015.</t>
  </si>
  <si>
    <t>Cuadro No. 3.41
Actividades de trabajo social, realizadas por los establecimientos de salud, según regiones y provincias. 
Año 2015.</t>
  </si>
  <si>
    <t>Cuadro No. 3.42
Actividades de vigilancia sanitaria, realizadas por los establecimientos de salud, según regiones y provincias. 
Año 2015.</t>
  </si>
  <si>
    <t>3.22</t>
  </si>
  <si>
    <t>3.42</t>
  </si>
  <si>
    <t>Ambientes físicos y equipos que disponen los servicios estomatología de los establecimientos de salud, según regiones y provincias. Año 2015.</t>
  </si>
  <si>
    <t>* Psicólogos</t>
  </si>
  <si>
    <t>* Se cuenta con información de  psicólogos a partir del 2006</t>
  </si>
  <si>
    <t>Inspectores sanitarios</t>
  </si>
  <si>
    <t>Empleados sanitarios</t>
  </si>
  <si>
    <t>Total consultas</t>
  </si>
  <si>
    <t xml:space="preserve">Subtotal </t>
  </si>
  <si>
    <t xml:space="preserve">subsecuentes </t>
  </si>
  <si>
    <t xml:space="preserve">Primeras </t>
  </si>
  <si>
    <t xml:space="preserve">Subsecuentes </t>
  </si>
  <si>
    <t>Subcecuentes</t>
  </si>
  <si>
    <t>Establecimientos por sector</t>
  </si>
  <si>
    <t>Establecimientos por tipo</t>
  </si>
  <si>
    <t>Gráfico No. 2.1
Número de establecimientos de salud por tipo, según regiones geográficas.
Año  2015.</t>
  </si>
  <si>
    <t>Gráfico No. 2.4
Número de establecimientos de salud por tipo, según provincias Año 2015.</t>
  </si>
  <si>
    <t>Estableicmientos por tipo</t>
  </si>
  <si>
    <t>Con internación hospitalaria</t>
  </si>
  <si>
    <t>Sin internación hospitalaria</t>
  </si>
  <si>
    <t>Cuadro No. 3.14
Equipo de imagenología, diagnóstico y tratamiento que disponen los establecimientos de salud, según regiones y provincias. 
Año 2015.</t>
  </si>
  <si>
    <t>Cuadro No. 3.16
Equipos odontolólogicos que disponen los servicios de estomatología de los establecimientos de salud, según regiones y provincias. 
Año 2015.</t>
  </si>
  <si>
    <t>Consultas de morbilidad 1/</t>
  </si>
  <si>
    <t>1/ excluye las consultas del IESS, Seguro Social Campesino y anexos al IESS.</t>
  </si>
  <si>
    <t>Consultas de prevención 1/</t>
  </si>
  <si>
    <t>Consultas de estomatología 1/</t>
  </si>
  <si>
    <t>Total Consulas de emergencia 1/</t>
  </si>
  <si>
    <t>Cuadro No. 3.18
Consultas de morbilidad (primeras y subsecuentes) y de emergencia, realizadas en los establecimientos de salud, por grupos de edad, según regiones y provincias. 
Año 2015.</t>
  </si>
  <si>
    <t>Consultas de morbilidad (primeras y subsecuentes) por grupos de edad</t>
  </si>
  <si>
    <t>Cuadro No. 3.19
Consultas de morbilidad (primeras y subsecuentes) realizadas en los establecimientos de salud por sector y entidad, según regiones y provincias. 
Año 2015.</t>
  </si>
  <si>
    <t>Cuadro No. 3.20
Consultas de morbilidad (primeras y subsecuentes) y de emergencia, realizadas por médico, obstetriz, psicólogo y actividades de enfermería,  
en los establecimientos de salud, según regiones, provincias y área. 
Año 2015.</t>
  </si>
  <si>
    <t>Morbilidad (primeras y subsecuentes)</t>
  </si>
  <si>
    <t xml:space="preserve">1/ Excluye: las consultas realizadas en los establecimientos del seguro social: propios, anexos y seguro social campesino
</t>
  </si>
  <si>
    <t>Total consultas subsecuentes</t>
  </si>
  <si>
    <t>1/ Se excluyen las visitas domiciliarias realizadas en los Establecimientos del Seguro Social: Propios, Anexos y Seguro Social Campesino
2/ Se incluyen: Cruz Roja, Planificación Familiar, Clínicas y Brigadas Móviles, etc.</t>
  </si>
  <si>
    <t xml:space="preserve"> - Ministerio de justicia, derechos humanos y cultos</t>
  </si>
  <si>
    <t xml:space="preserve"> - Otros ministerios</t>
  </si>
  <si>
    <t xml:space="preserve"> - Otros públicos</t>
  </si>
  <si>
    <t>Sin fines de lucro</t>
  </si>
  <si>
    <t>Con fines de lucro</t>
  </si>
  <si>
    <t>1/ Excluye: las consultas realizadas en los establecimientos del seguro social: propios, anexos y seguro social campesino</t>
  </si>
  <si>
    <t>Fuentes:  Registro Estadístico de Recursos y actividades de salud - Dirección de Aseguramiento y Control de Prestaciones - IESS</t>
  </si>
  <si>
    <t>Actividades de estomatología</t>
  </si>
  <si>
    <t>Cuadro No. 3.1
Número de  establecimientos de salud por sector y tipo, según regiones y provincias año 2015</t>
  </si>
  <si>
    <t xml:space="preserve"> Cuadro No. 3.2
Número de Médicos, Odontólogos, Enfermeras, Obstetrices, Psicólogos, Auxiliares de Enfermería, que trabajan en establecimientos de salud y tasas según regiones y provincias Año 2015.                                                                                                                                                                                                                                                                                                                                       </t>
  </si>
  <si>
    <t>Consultas de morbilidad (primeras y subsecuentes) realizadas en los establecimientos de salud por sector y entidad, según regiones y provincias Año 2015.</t>
  </si>
  <si>
    <t>Consultas de morbilidad (primeras y subsecuentes) y de emergencia, realizadas en los establecimientos de salud, por grupos de edad, según regiones y provincias. Año 2015.</t>
  </si>
  <si>
    <t>Consultas de morbilidad (primeras y subsecuentes) y de emergencia, realizadas por médico, obstetriz, psicólogo y actividades de enfermería,  
en los establecimientos de salud, según regiones, provincias y área Año 2015.</t>
  </si>
  <si>
    <t>Número de establecimientos de salud por sector y tipo, según regiones y provincias. Año 2015.</t>
  </si>
  <si>
    <t>Número de Médicos, Odontólogos, Enfermeras, Obstetrices, Psicólogos, Auxiliares de Enfermería, que trabajan en establecimientos de salud y tasas según regiones y provincias Año 2015.</t>
  </si>
  <si>
    <t>Equipo de imagenología, diagnóstico y tratamiento que disponen los establecimientos de salud, según regiones y provincias. 
Año 2015.</t>
  </si>
  <si>
    <t>Consultas de morbilidad, prevención,  emergencia, estamomatologìa de los establecimientos de salud  y del IESS, anexos y Seguro social Campesino según regiones y provincias Año 2015.</t>
  </si>
  <si>
    <t>Primeras consultas de prevención y gineco-obstétricas, certificados médicos, realizadas en los establecimientos de salud, por sector, según grupos de edad Año 2015.</t>
  </si>
  <si>
    <t>Consultas subsecuentes de prevención y gineco-obstétricas, realizadas en los establecimientos de salud, por sector, según grupos de edad Año 2015.</t>
  </si>
  <si>
    <t>Cuadro No. 3.22
Consultas subsecuentes de prevención y gineco-obstétricas, realizadas en los establecimientos de salud, por sector y entidad, según grupos edad. 
Año 2015.</t>
  </si>
  <si>
    <t>Cuadro No. 3.28
Visitas domiciliarias , de médico, obstetriz y enfermera, realizadas por los establecimientos de salud, por tipo y clase de establecimiento, según regiones y provincias. 
Año 2015.</t>
  </si>
  <si>
    <t>Visitas domiciliarias , de médico, obstetriz y enfermera, realizadas por los establecimientos de salud, por tipo y clase de establecimiento, según regiones y provincias. Año 2015</t>
  </si>
  <si>
    <t>Cuadro No. 3.29
Consultas de morbilidad de estomatología, realizadas por los establecimientos de salud, por grupos de edad, según regiones, provincias. 
Año 2015.</t>
  </si>
  <si>
    <t>Consultas de morbilidad de estomatología, realizadas por los establecimientos de salud, por grupos de edad, según regiones, provincias.  Año 2015.</t>
  </si>
  <si>
    <t>Cuadro No. 3.30
Primeras consultas de prevención de estomatología, realizadas por los establecimientos de salud, por grupos de edad, según regiones, provincias. 
Año 2015.</t>
  </si>
  <si>
    <t>Primeras consultas de prevención de estomatología, realizadas por los establecimientos de salud, por grupos de edad, según regiones, provincias.  Año 2015.</t>
  </si>
  <si>
    <t>Cuadro No. 3.31
Consultas subsecuentes de prevención de estomatología, realizadas por los establecimientos de salud, por grupos de edad, según regiones, provincias.  
Año 2015.</t>
  </si>
  <si>
    <t>Consultas subsecuentes de prevención de estomatología, realizadas por los establecimientos de salud, por grupos de edad, según regiones, provincias.   Año 2015.</t>
  </si>
  <si>
    <t>Consultas de estomatología, radiografías dentales y certificados odontológicos, realizadas por los establecimientos del IESS y anexos, según regiones y  provincias.  Año 2015.</t>
  </si>
  <si>
    <t xml:space="preserve">Cuadro No. 3.34
Consultas de estomatología, radiografías dentales y certificados odontológicos, realizadas por los establecimientos
del IESS y anexos, según regiones y  provincias. 
Año 2015.
</t>
  </si>
  <si>
    <t>Consultas y actividades de estomatología, radiografías dentales y certificados odontológicos, realizadas por los establecimientos del IESS y anexos, según regiones y provincias.  Año 2015.</t>
  </si>
  <si>
    <t>Cuadro No. 3.35
Consultas y actividades de estomatología, radiografías dentales y certificados odontológicos, realizadas por los establecimientos del IESS y anexos, según regiones y provincias Año 2015.</t>
  </si>
  <si>
    <t xml:space="preserve">Consultas médicas de morbilidad y prevención, realizadas en los establecimientos del IESS y anexos, según regiones y provincias. </t>
  </si>
  <si>
    <t>Consultas de morbilidad (primeras y subsecuentes) realizadas en los establecimientos de salud del seguro social campesino, 
por grupos de edad, según regiones y provincias Año 2015.</t>
  </si>
  <si>
    <t>Serie No. 1.1.4</t>
  </si>
  <si>
    <t>Sector privado con fines de lucro</t>
  </si>
  <si>
    <t>Sector privado sin fines de lucro</t>
  </si>
  <si>
    <t>1.1.4</t>
  </si>
  <si>
    <t>Número de médicos por sector público y privado  a nivel nacional.
Período 2000 - 2015.</t>
  </si>
  <si>
    <t>Ambientes físicos que dispone el establecimiento de salud a nivel nacional.  Periodo 2000 - 2015</t>
  </si>
  <si>
    <t>Número de médicos por sector público y privado a nivel nacional. Periodo 2000 - 2015.</t>
  </si>
  <si>
    <t xml:space="preserve">Nota: A partir del 2015 el MSP, categoriza a la Junta de Beneficencia y a SOLCA como establecimientos del sector privado sin fines de lucro (años anteriores se los registraba dentro del sector  público). Con el propósito de contar con cifras comparables en el tiempo, el INEC ha actualizado los datos por sector, de acuerdo a lo establecido por el MSP. Adicional existe un disminución de establecimientos en comparación al año 2014, debido al cierre de 77 establecimientos, para mayor información revisar el link de la ficha técnica. </t>
  </si>
  <si>
    <t>Link de ficha técnica</t>
  </si>
  <si>
    <t>Número de establecimientos de salud por tipo de internación, según regiones geográficas. Años  2015.</t>
  </si>
  <si>
    <t>Número de establecimientos de salud por tipo de internación, según provincias. Año 2015.</t>
  </si>
  <si>
    <r>
      <t>Establecimientos sin internación,</t>
    </r>
    <r>
      <rPr>
        <sz val="11"/>
        <color theme="1"/>
        <rFont val="Calibri"/>
        <family val="2"/>
        <scheme val="minor"/>
      </rPr>
      <t xml:space="preserve"> son aquellos establecimientos que no atienden las 24 horas y no dan el servicio de hospitalización.</t>
    </r>
  </si>
  <si>
    <r>
      <rPr>
        <b/>
        <sz val="11"/>
        <color theme="1"/>
        <rFont val="Calibri"/>
        <family val="2"/>
        <scheme val="minor"/>
      </rPr>
      <t>Establecimientos con internación hospitalaria</t>
    </r>
    <r>
      <rPr>
        <sz val="11"/>
        <color theme="1"/>
        <rFont val="Calibri"/>
        <family val="2"/>
        <scheme val="minor"/>
      </rPr>
      <t>, son aquellos establecimientos que atienden las 24 horas y tienen el servicio de hospitalización a los pacientes.</t>
    </r>
  </si>
  <si>
    <t>Para médicos se homologa la fórmula de cálculo en el año 2015 por la Comisión de Salud, en la  que se incluye médicos posgradistas, rurales, residentes y se pondera en relación a las horas de trabajo. Ver resolución de la Comisión Interinstitucional de Estadísticas de Salud - CIES 002-2015.</t>
  </si>
  <si>
    <t>1.1.5</t>
  </si>
  <si>
    <t>Número de establecimientos de salud por área de ubicación  a nivel nacional.
Período 2000 - 2015.</t>
  </si>
  <si>
    <t>Número de establecimientos de salud por área de ubicación  a nivel nacional. Periodo 2000  - 2015</t>
  </si>
  <si>
    <t>Serie No. 1.1.5</t>
  </si>
  <si>
    <t>Serie No. 1.1.2</t>
  </si>
  <si>
    <t>Area de ubicación</t>
  </si>
  <si>
    <t>Urbana</t>
  </si>
  <si>
    <t>Rural</t>
  </si>
  <si>
    <t>Serie No. 1.1.3
Número y Tasa de médicos, odontólogos, psicólogos, enfermeras,  obstetrices, auxiliares de enfermería.
Período 2000 - 2015.</t>
  </si>
  <si>
    <t>3/La tasa de médicos se homologa la fórmula de cálculo en el año 2014 por la Comisión de Salud, en la  que se incluye médicos posgradistas, rurales, residentes y se pondera en relación a las horas de trabajo. Ver resolución de la Comisión Interinstitucional de Estadísticas de Salud - CIES 003-2015.</t>
  </si>
  <si>
    <t>Cuadro No. 3.26
Consultas de morbilidad (primeras y subsecuentes), realizadas en los establecimientos de salud del Seguro Campesino, 
por grupos de edad, según regiones y provincias. 
Año 2015.</t>
  </si>
  <si>
    <t>TOTAL DE CONSULTAS DE  MORBILIDAD POR MÉDICO (PRIMERAS Y SUBSECUENTES)</t>
  </si>
  <si>
    <t>Total consultas de morbilidad por médico (Primeras)</t>
  </si>
  <si>
    <t>Total consultas de morbilidad por médico (Subsecuentes)</t>
  </si>
  <si>
    <t>Total Consultas Morbilidad (Primeras y Subsecuentes)</t>
  </si>
  <si>
    <t>Menos de 1 año</t>
  </si>
  <si>
    <t>1 - 5 años</t>
  </si>
  <si>
    <t>6 a 14 años</t>
  </si>
  <si>
    <t>15 a 49 años</t>
  </si>
  <si>
    <t>50 y más</t>
  </si>
  <si>
    <t>CONSULTAS DE PREVENCION EN EL ESTABLECIMIENTO DE SALUD  (SOLO DE MEDICO PRIMERAS)</t>
  </si>
  <si>
    <t>CONSULTAS DE PREVENCION EN EL ESTABLECIMIENTO DE SALUD  (SOLO DE MEDICO SUBSECUENTES)</t>
  </si>
  <si>
    <t>DETECCION OPORTUNA DEL CANCER</t>
  </si>
  <si>
    <t>Total Planfic. Familiar</t>
  </si>
  <si>
    <t>15 a 49 Años</t>
  </si>
  <si>
    <t xml:space="preserve">Total Planifi. Familiar </t>
  </si>
  <si>
    <t>Subsecunetes</t>
  </si>
  <si>
    <t>UNIDAD MEDICA POR PROVINCIA</t>
  </si>
  <si>
    <t xml:space="preserve">CONSULTA EXTERNA </t>
  </si>
  <si>
    <t>DISPENSARIOS ANEXOS</t>
  </si>
  <si>
    <t>ODONTOLOGIA</t>
  </si>
  <si>
    <t xml:space="preserve">EMERGENCIAS   </t>
  </si>
  <si>
    <t>CONSULTAS POR TIPO DE BENEFICIARIO - TIPO DE SEGURO</t>
  </si>
  <si>
    <t>CONSULTAS POR GRUPO DE EDAD</t>
  </si>
  <si>
    <t>TOTAL CONSULTA EXTERNA  IESS</t>
  </si>
  <si>
    <t>POR PROGRAMA  - DE FOMENTO Y PREVENCION</t>
  </si>
  <si>
    <t>CONSULTAS DE RECUPERACION</t>
  </si>
  <si>
    <t>CONSULTAS EN ANEXOS</t>
  </si>
  <si>
    <t>RECUPERACION</t>
  </si>
  <si>
    <t>PREVENCION</t>
  </si>
  <si>
    <t>NUMERO DE DISP. ANEXOS</t>
  </si>
  <si>
    <t>SEG. SALUD</t>
  </si>
  <si>
    <t>RIESGO TRABAJ.</t>
  </si>
  <si>
    <t>VOLUNTAR.</t>
  </si>
  <si>
    <t>A CONYUGE</t>
  </si>
  <si>
    <t>A MENORES DE 6 AÑOS</t>
  </si>
  <si>
    <t>A JUBILADOS</t>
  </si>
  <si>
    <t>S.S.C.</t>
  </si>
  <si>
    <t>MONTEPIO</t>
  </si>
  <si>
    <t>NO AFILIADO</t>
  </si>
  <si>
    <t>MENOR UN MES</t>
  </si>
  <si>
    <t>DE 1 A 11 MESES</t>
  </si>
  <si>
    <t>DE 1 A 14 AÑOS</t>
  </si>
  <si>
    <t>DE 15 A 40 AÑOS</t>
  </si>
  <si>
    <t>DE 41 A 60 AÑOS</t>
  </si>
  <si>
    <t>DE 61 Y MAS</t>
  </si>
  <si>
    <t>PRIMERAS</t>
  </si>
  <si>
    <t xml:space="preserve">SUBSECUENTES </t>
  </si>
  <si>
    <t>TOTAL</t>
  </si>
  <si>
    <t xml:space="preserve">PRIMERAS </t>
  </si>
  <si>
    <t>SUBSECUENTES</t>
  </si>
  <si>
    <t>ODONTOLOGIA IESS</t>
  </si>
  <si>
    <t>EMERGENCIAS  IESS</t>
  </si>
  <si>
    <t>Total Consultas de Prevención Subsecuentes</t>
  </si>
  <si>
    <t>Total Consultas de PrevenCión Primeras</t>
  </si>
  <si>
    <t>Seguro Campesino</t>
  </si>
  <si>
    <t>CONSULTA EXTERNA IESS</t>
  </si>
  <si>
    <t>DISPENSARIOS ANEXOS IESS</t>
  </si>
  <si>
    <t>Total Consultas Prevención Cancer (Primeras y Subsecuentes)</t>
  </si>
  <si>
    <t>Fuente: Registro Estadístico de Recursos y actividades de salud 2015 y  Dirección de Aseguramiento y Control de Prestaciones (IESS)</t>
  </si>
  <si>
    <t xml:space="preserve">                  Seguro Social Campesino</t>
  </si>
  <si>
    <t>La información proviene de registros administrativos y la proporcionan los establecimientos de salud, a través del formulario Estadístico Anual de Recursos y Actividades de Salud, que es recolectado de forma anual. Cabe mencionar que el IESS y el Seguro Social Campesino envían la información de las consultas de morbilidad, prevención, recuperación y estomatología en otros grupos de edad distintos al establecido en el formulario de Recursos y actividades de Salud, por lo cual dicha información solo consta en los cuadros del anuario y no en la base de datos.</t>
  </si>
  <si>
    <t>Fuente: Seguro Social Campesino</t>
  </si>
  <si>
    <t>Cuadro No. 3.21
Primeras consultas de prevención y gineco-obstétricas, realizadas en los establecimientos de salud, por sector y entidad, según grupos de edad. 
Año 2015.</t>
  </si>
  <si>
    <t>Cuadro No. 3.17
Consultas de morbilidad, prevención, matologìa de los establecimientos de salud  según regiones y provincias Año 2015.</t>
  </si>
  <si>
    <t>Cuadro No. 3.23
Consultas de prevención de los establecimientos de salud   según regiones y provincias Año 2015.</t>
  </si>
  <si>
    <t>Cuadro No. 3.24
Consultas médicas de morbilidad y prevención, realizadas en los establecimientos del IESS y anexos, según regiones y provincias. 
Año 2015.</t>
  </si>
  <si>
    <t>Cuadro No. 3.25
Consultas médicas de morbilidad y prevención, realizadas en los establecimientos del IESS y anexos, por tipo de seguro y edades según regiones y provincias. 
Año 2015.</t>
  </si>
  <si>
    <t>Consultas de estomatología</t>
  </si>
  <si>
    <t>3.23</t>
  </si>
  <si>
    <t>Consultas de prevención de los establecimientos de salud   según regiones y provincias Año 2015.</t>
  </si>
  <si>
    <t xml:space="preserve">Consultas médicas de morbilidad y prevención, realizadas en los establecimientos del IESS y anexos, por tipo de seguro y edades según regiones y provincias. </t>
  </si>
  <si>
    <t>Total Consultas de Prevención Primeras</t>
  </si>
  <si>
    <t xml:space="preserve">Fuente: Registro Estadístico de Recursos y actividades de salud 2015 </t>
  </si>
  <si>
    <t>Nota. La tasa de médicos se homologa la fórmula de cálculo en el año 2015 por la Comisión de Salud, en la  que se incluye médicos posgradistas, rurales, residentes y se pondera en relación a las horas de trabajo. Ver resolución de la Comisión Interinstitucional de Estadísticas de Salud - CIES 002-2015.</t>
  </si>
  <si>
    <t>Número de profesionales médicos 1/</t>
  </si>
  <si>
    <t>1/ Incluye médicos  que trabajan en tiempo ocasional o de llamada</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</si>
</sst>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41" formatCode="_(* #,##0_);_(* \(#,##0\);_(* &quot;-&quot;_);_(@_)"/>
    <numFmt numFmtId="43" formatCode="_(* #,##0.00_);_(* \(#,##0.00\);_(* &quot;-&quot;??_);_(@_)"/>
    <numFmt numFmtId="164" formatCode="_-* #,##0.00\ _€_-;\-* #,##0.00\ _€_-;_-* &quot;-&quot;??\ _€_-;_-@_-"/>
    <numFmt numFmtId="165" formatCode="_(* #,##0_);_(* \(#,##0\);_(* &quot;-&quot;??_);_(@_)"/>
    <numFmt numFmtId="166" formatCode="###0"/>
    <numFmt numFmtId="167" formatCode="_ * #,##0.00_ ;_ * \-#,##0.00_ ;_ * &quot;-&quot;??_ ;_ @_ "/>
    <numFmt numFmtId="168" formatCode="0.0"/>
    <numFmt numFmtId="169" formatCode="0.0_)"/>
    <numFmt numFmtId="170" formatCode="0.00000"/>
    <numFmt numFmtId="171" formatCode="#,##0.0;\-#,##0.0"/>
    <numFmt numFmtId="172" formatCode="0.000"/>
    <numFmt numFmtId="173" formatCode="_(* #,##0.00_);_(* \(#,##0.00\);_(* &quot;-&quot;?_);_(@_)"/>
    <numFmt numFmtId="174" formatCode="General_)"/>
    <numFmt numFmtId="175" formatCode="_ * #,##0_ ;_ * \-#,##0_ ;_ * &quot;-&quot;??_ ;_ @_ "/>
  </numFmts>
  <fonts count="95">
    <font>
      <sz val="11"/>
      <color theme="1"/>
      <name val="Calibri"/>
      <family val="2"/>
      <scheme val="minor"/>
    </font>
    <font>
      <sz val="10"/>
      <name val="Arial"/>
      <family val="2"/>
    </font>
    <font>
      <sz val="10"/>
      <name val="Calibri"/>
      <family val="2"/>
    </font>
    <font>
      <b/>
      <sz val="10"/>
      <name val="Calibri"/>
      <family val="2"/>
    </font>
    <font>
      <b/>
      <sz val="10"/>
      <color indexed="8"/>
      <name val="Calibri"/>
      <family val="2"/>
    </font>
    <font>
      <sz val="10"/>
      <color indexed="8"/>
      <name val="Calibri"/>
      <family val="2"/>
    </font>
    <font>
      <b/>
      <sz val="11"/>
      <name val="Calibri"/>
      <family val="2"/>
    </font>
    <font>
      <sz val="10"/>
      <name val="Arial"/>
      <family val="2"/>
    </font>
    <font>
      <sz val="8"/>
      <name val="Calibri"/>
      <family val="2"/>
    </font>
    <font>
      <sz val="8"/>
      <color indexed="8"/>
      <name val="Calibri"/>
      <family val="2"/>
    </font>
    <font>
      <sz val="8"/>
      <name val="Calibri"/>
      <family val="2"/>
    </font>
    <font>
      <sz val="8"/>
      <color indexed="10"/>
      <name val="Calibri"/>
      <family val="2"/>
    </font>
    <font>
      <b/>
      <sz val="10"/>
      <color indexed="8"/>
      <name val="Calibri"/>
      <family val="2"/>
    </font>
    <font>
      <sz val="11"/>
      <name val="Calibri"/>
      <family val="2"/>
    </font>
    <font>
      <sz val="9"/>
      <color indexed="8"/>
      <name val="Calibri"/>
      <family val="2"/>
    </font>
    <font>
      <b/>
      <sz val="8"/>
      <name val="Calibri"/>
      <family val="2"/>
    </font>
    <font>
      <sz val="10"/>
      <name val="Courier"/>
      <family val="3"/>
    </font>
    <font>
      <sz val="10"/>
      <name val="Times New Roman"/>
      <family val="1"/>
    </font>
    <font>
      <sz val="9"/>
      <color indexed="8"/>
      <name val="Arial"/>
      <family val="2"/>
    </font>
    <font>
      <sz val="10"/>
      <name val="Times New Roman"/>
      <family val="1"/>
    </font>
    <font>
      <sz val="10"/>
      <name val="Arial"/>
      <family val="2"/>
    </font>
    <font>
      <b/>
      <sz val="11"/>
      <color indexed="9"/>
      <name val="Calibri"/>
      <family val="2"/>
    </font>
    <font>
      <b/>
      <sz val="9"/>
      <color indexed="8"/>
      <name val="Calibri"/>
      <family val="2"/>
    </font>
    <font>
      <b/>
      <sz val="9"/>
      <name val="Calibri"/>
      <family val="2"/>
    </font>
    <font>
      <sz val="9"/>
      <color indexed="8"/>
      <name val="Calibri"/>
      <family val="2"/>
    </font>
    <font>
      <sz val="8"/>
      <color indexed="8"/>
      <name val="Calibri"/>
      <family val="2"/>
    </font>
    <font>
      <sz val="10"/>
      <color indexed="8"/>
      <name val="Calibri"/>
      <family val="2"/>
    </font>
    <font>
      <b/>
      <sz val="11"/>
      <color indexed="8"/>
      <name val="Calibri"/>
      <family val="2"/>
    </font>
    <font>
      <b/>
      <sz val="14"/>
      <color indexed="9"/>
      <name val="Calibri"/>
      <family val="2"/>
    </font>
    <font>
      <sz val="10"/>
      <color indexed="8"/>
      <name val="Arial"/>
      <family val="2"/>
    </font>
    <font>
      <b/>
      <sz val="10"/>
      <color indexed="8"/>
      <name val="Arial"/>
      <family val="2"/>
    </font>
    <font>
      <sz val="8"/>
      <name val="Arial"/>
      <family val="2"/>
    </font>
    <font>
      <b/>
      <sz val="14"/>
      <name val="Arial"/>
      <family val="2"/>
    </font>
    <font>
      <b/>
      <sz val="22"/>
      <name val="Cambria"/>
      <family val="1"/>
    </font>
    <font>
      <sz val="7"/>
      <color indexed="8"/>
      <name val="Times New Roman"/>
      <family val="1"/>
    </font>
    <font>
      <b/>
      <sz val="7"/>
      <color indexed="8"/>
      <name val="Times New Roman"/>
      <family val="1"/>
    </font>
    <font>
      <sz val="9"/>
      <color indexed="81"/>
      <name val="Tahoma"/>
      <family val="2"/>
    </font>
    <font>
      <b/>
      <sz val="9"/>
      <color indexed="81"/>
      <name val="Tahoma"/>
      <family val="2"/>
    </font>
    <font>
      <sz val="10"/>
      <name val="Arial"/>
      <family val="2"/>
    </font>
    <font>
      <b/>
      <sz val="9"/>
      <color indexed="8"/>
      <name val="Arial"/>
      <family val="2"/>
    </font>
    <font>
      <sz val="11"/>
      <color theme="1"/>
      <name val="Calibri"/>
      <family val="2"/>
      <scheme val="minor"/>
    </font>
    <font>
      <u/>
      <sz val="11"/>
      <color theme="10"/>
      <name val="Calibri"/>
      <family val="2"/>
    </font>
    <font>
      <sz val="11"/>
      <color theme="1"/>
      <name val="Aharoni"/>
      <family val="2"/>
    </font>
    <font>
      <sz val="12"/>
      <color theme="1"/>
      <name val="Arial"/>
      <family val="2"/>
    </font>
    <font>
      <b/>
      <sz val="11"/>
      <color theme="1"/>
      <name val="Calibri"/>
      <family val="2"/>
      <scheme val="minor"/>
    </font>
    <font>
      <b/>
      <sz val="10"/>
      <color rgb="FF000000"/>
      <name val="Calibri"/>
      <family val="2"/>
    </font>
    <font>
      <sz val="10"/>
      <name val="Calibri"/>
      <family val="2"/>
      <scheme val="minor"/>
    </font>
    <font>
      <b/>
      <sz val="10"/>
      <name val="Calibri"/>
      <family val="2"/>
      <scheme val="minor"/>
    </font>
    <font>
      <sz val="10"/>
      <color indexed="8"/>
      <name val="Calibri"/>
      <family val="2"/>
      <scheme val="minor"/>
    </font>
    <font>
      <sz val="11"/>
      <name val="Calibri"/>
      <family val="2"/>
      <scheme val="minor"/>
    </font>
    <font>
      <b/>
      <sz val="12"/>
      <name val="Calibri"/>
      <family val="2"/>
      <scheme val="minor"/>
    </font>
    <font>
      <b/>
      <sz val="11"/>
      <name val="Calibri"/>
      <family val="2"/>
      <scheme val="minor"/>
    </font>
    <font>
      <b/>
      <sz val="11"/>
      <color indexed="8"/>
      <name val="Calibri"/>
      <family val="2"/>
      <scheme val="minor"/>
    </font>
    <font>
      <sz val="9"/>
      <color indexed="8"/>
      <name val="Calibri"/>
      <family val="2"/>
      <scheme val="minor"/>
    </font>
    <font>
      <sz val="8"/>
      <color theme="1"/>
      <name val="Calibri"/>
      <family val="2"/>
      <scheme val="minor"/>
    </font>
    <font>
      <i/>
      <sz val="10"/>
      <name val="Calibri"/>
      <family val="2"/>
      <scheme val="minor"/>
    </font>
    <font>
      <b/>
      <i/>
      <sz val="10"/>
      <name val="Calibri"/>
      <family val="2"/>
      <scheme val="minor"/>
    </font>
    <font>
      <sz val="9"/>
      <name val="Calibri"/>
      <family val="2"/>
      <scheme val="minor"/>
    </font>
    <font>
      <sz val="10"/>
      <color theme="1"/>
      <name val="Calibri"/>
      <family val="2"/>
      <scheme val="minor"/>
    </font>
    <font>
      <sz val="9"/>
      <color rgb="FF000000"/>
      <name val="Arial"/>
      <family val="2"/>
    </font>
    <font>
      <b/>
      <sz val="11"/>
      <color theme="1"/>
      <name val="Calibri"/>
      <family val="2"/>
    </font>
    <font>
      <sz val="11"/>
      <color theme="1"/>
      <name val="Calibri"/>
      <family val="2"/>
    </font>
    <font>
      <b/>
      <sz val="10"/>
      <color indexed="8"/>
      <name val="Calibri"/>
      <family val="2"/>
      <scheme val="minor"/>
    </font>
    <font>
      <sz val="10"/>
      <color rgb="FF000000"/>
      <name val="Calibri"/>
      <family val="2"/>
    </font>
    <font>
      <b/>
      <sz val="10"/>
      <color theme="0"/>
      <name val="Calibri"/>
      <family val="2"/>
      <scheme val="minor"/>
    </font>
    <font>
      <b/>
      <sz val="10"/>
      <color theme="0"/>
      <name val="Calibri"/>
      <family val="2"/>
    </font>
    <font>
      <sz val="8"/>
      <color indexed="8"/>
      <name val="Calibri"/>
      <family val="2"/>
      <scheme val="minor"/>
    </font>
    <font>
      <sz val="8"/>
      <color theme="1"/>
      <name val="Arial"/>
      <family val="2"/>
    </font>
    <font>
      <b/>
      <sz val="10"/>
      <color theme="0"/>
      <name val="Arial"/>
      <family val="2"/>
    </font>
    <font>
      <sz val="10"/>
      <color theme="1"/>
      <name val="Arial"/>
      <family val="2"/>
    </font>
    <font>
      <b/>
      <u/>
      <sz val="10"/>
      <name val="Calibri"/>
      <family val="2"/>
      <scheme val="minor"/>
    </font>
    <font>
      <b/>
      <u/>
      <sz val="10"/>
      <color theme="1"/>
      <name val="Calibri"/>
      <family val="2"/>
      <scheme val="minor"/>
    </font>
    <font>
      <b/>
      <sz val="10"/>
      <color theme="1"/>
      <name val="Calibri"/>
      <family val="2"/>
      <scheme val="minor"/>
    </font>
    <font>
      <sz val="8"/>
      <color rgb="FF000000"/>
      <name val="Arial"/>
      <family val="2"/>
    </font>
    <font>
      <sz val="8"/>
      <name val="Calibri"/>
      <family val="2"/>
      <scheme val="minor"/>
    </font>
    <font>
      <sz val="10"/>
      <color rgb="FF000000"/>
      <name val="Calibri"/>
      <family val="2"/>
      <scheme val="minor"/>
    </font>
    <font>
      <sz val="11"/>
      <color theme="1"/>
      <name val="Cambria Math"/>
      <family val="1"/>
    </font>
    <font>
      <b/>
      <sz val="12"/>
      <color theme="1"/>
      <name val="Calibri"/>
      <family val="2"/>
      <scheme val="minor"/>
    </font>
    <font>
      <sz val="11"/>
      <color theme="1"/>
      <name val="Symbol"/>
      <family val="1"/>
      <charset val="2"/>
    </font>
    <font>
      <b/>
      <sz val="11"/>
      <color rgb="FF000000"/>
      <name val="Calibri"/>
      <family val="2"/>
      <scheme val="minor"/>
    </font>
    <font>
      <sz val="11"/>
      <color rgb="FF000000"/>
      <name val="Calibri"/>
      <family val="2"/>
      <scheme val="minor"/>
    </font>
    <font>
      <sz val="12"/>
      <color theme="1"/>
      <name val="Calibri"/>
      <family val="2"/>
      <scheme val="minor"/>
    </font>
    <font>
      <b/>
      <sz val="10"/>
      <color rgb="FF000000"/>
      <name val="Calibri"/>
      <family val="2"/>
      <scheme val="minor"/>
    </font>
    <font>
      <b/>
      <sz val="9"/>
      <color theme="0"/>
      <name val="Arial"/>
      <family val="2"/>
    </font>
    <font>
      <sz val="8"/>
      <color rgb="FF000000"/>
      <name val="Calibri"/>
      <family val="2"/>
      <scheme val="minor"/>
    </font>
    <font>
      <sz val="8"/>
      <color rgb="FF000000"/>
      <name val="Calibri"/>
      <family val="2"/>
    </font>
    <font>
      <b/>
      <sz val="10"/>
      <color theme="1"/>
      <name val="Calibri"/>
      <family val="2"/>
    </font>
    <font>
      <b/>
      <sz val="10"/>
      <color theme="1"/>
      <name val="Arial"/>
      <family val="2"/>
    </font>
    <font>
      <sz val="10"/>
      <color theme="0"/>
      <name val="Arial"/>
      <family val="2"/>
    </font>
    <font>
      <u/>
      <sz val="10"/>
      <color theme="10"/>
      <name val="Arial"/>
      <family val="2"/>
    </font>
    <font>
      <sz val="8"/>
      <color theme="1"/>
      <name val="Calibri"/>
      <family val="2"/>
    </font>
    <font>
      <sz val="10"/>
      <color theme="1"/>
      <name val="Calibri"/>
      <family val="2"/>
    </font>
    <font>
      <b/>
      <sz val="10"/>
      <name val="Arial"/>
      <family val="2"/>
    </font>
    <font>
      <b/>
      <sz val="11"/>
      <color theme="0"/>
      <name val="Calibri"/>
      <family val="2"/>
      <scheme val="minor"/>
    </font>
    <font>
      <sz val="10"/>
      <color theme="0"/>
      <name val="Calibri"/>
      <family val="2"/>
      <scheme val="minor"/>
    </font>
  </fonts>
  <fills count="10">
    <fill>
      <patternFill patternType="none"/>
    </fill>
    <fill>
      <patternFill patternType="gray125"/>
    </fill>
    <fill>
      <patternFill patternType="solid">
        <fgColor indexed="41"/>
        <bgColor indexed="64"/>
      </patternFill>
    </fill>
    <fill>
      <patternFill patternType="solid">
        <fgColor rgb="FF222B35"/>
        <bgColor indexed="64"/>
      </patternFill>
    </fill>
    <fill>
      <patternFill patternType="solid">
        <fgColor theme="0"/>
        <bgColor indexed="64"/>
      </patternFill>
    </fill>
    <fill>
      <patternFill patternType="solid">
        <fgColor rgb="FF44546A"/>
        <bgColor rgb="FF000000"/>
      </patternFill>
    </fill>
    <fill>
      <patternFill patternType="solid">
        <fgColor rgb="FF44546A"/>
        <bgColor indexed="64"/>
      </patternFill>
    </fill>
    <fill>
      <patternFill patternType="solid">
        <fgColor rgb="FFFFFFFF"/>
        <bgColor indexed="64"/>
      </patternFill>
    </fill>
    <fill>
      <patternFill patternType="solid">
        <fgColor rgb="FF404F64"/>
        <bgColor indexed="64"/>
      </patternFill>
    </fill>
    <fill>
      <patternFill patternType="solid">
        <fgColor theme="0"/>
        <bgColor rgb="FF000000"/>
      </patternFill>
    </fill>
  </fills>
  <borders count="2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right style="medium">
        <color indexed="8"/>
      </right>
      <top style="thin">
        <color indexed="8"/>
      </top>
      <bottom style="thin">
        <color indexed="8"/>
      </bottom>
      <diagonal/>
    </border>
    <border>
      <left style="thin">
        <color indexed="64"/>
      </left>
      <right style="thin">
        <color indexed="64"/>
      </right>
      <top/>
      <bottom/>
      <diagonal/>
    </border>
    <border>
      <left style="thin">
        <color indexed="64"/>
      </left>
      <right style="thin">
        <color indexed="8"/>
      </right>
      <top/>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style="thin">
        <color theme="0"/>
      </left>
      <right style="thin">
        <color theme="0"/>
      </right>
      <top style="thin">
        <color theme="0"/>
      </top>
      <bottom/>
      <diagonal/>
    </border>
    <border>
      <left style="thin">
        <color indexed="64"/>
      </left>
      <right/>
      <top/>
      <bottom/>
      <diagonal/>
    </border>
    <border>
      <left style="thin">
        <color indexed="8"/>
      </left>
      <right style="thin">
        <color indexed="8"/>
      </right>
      <top/>
      <bottom/>
      <diagonal/>
    </border>
  </borders>
  <cellStyleXfs count="151">
    <xf numFmtId="0" fontId="0" fillId="0" borderId="0"/>
    <xf numFmtId="0" fontId="41" fillId="0" borderId="0" applyNumberFormat="0" applyFill="0" applyBorder="0" applyAlignment="0" applyProtection="0">
      <alignment vertical="top"/>
      <protection locked="0"/>
    </xf>
    <xf numFmtId="0" fontId="41" fillId="0" borderId="0" applyNumberFormat="0" applyFill="0" applyBorder="0" applyAlignment="0" applyProtection="0">
      <alignment vertical="top"/>
      <protection locked="0"/>
    </xf>
    <xf numFmtId="43" fontId="40" fillId="0" borderId="0" applyFont="0" applyFill="0" applyBorder="0" applyAlignment="0" applyProtection="0"/>
    <xf numFmtId="167"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0" fontId="7" fillId="0" borderId="0"/>
    <xf numFmtId="0" fontId="1" fillId="0" borderId="0"/>
    <xf numFmtId="174" fontId="16" fillId="0" borderId="0"/>
    <xf numFmtId="0" fontId="40" fillId="0" borderId="0"/>
    <xf numFmtId="0" fontId="17" fillId="0" borderId="0"/>
    <xf numFmtId="0" fontId="19" fillId="0" borderId="0"/>
    <xf numFmtId="0" fontId="17" fillId="0" borderId="0"/>
    <xf numFmtId="0" fontId="1" fillId="0" borderId="0"/>
    <xf numFmtId="0" fontId="40" fillId="0" borderId="0"/>
    <xf numFmtId="0" fontId="1" fillId="0" borderId="0" applyNumberFormat="0" applyFill="0" applyBorder="0" applyAlignment="0" applyProtection="0"/>
    <xf numFmtId="0" fontId="40" fillId="0" borderId="0"/>
    <xf numFmtId="0" fontId="1" fillId="0" borderId="0"/>
    <xf numFmtId="0" fontId="42" fillId="0" borderId="0"/>
    <xf numFmtId="0" fontId="1" fillId="0" borderId="0"/>
    <xf numFmtId="0" fontId="20" fillId="0" borderId="0"/>
    <xf numFmtId="0" fontId="1" fillId="0" borderId="0"/>
    <xf numFmtId="0" fontId="40" fillId="0" borderId="0"/>
    <xf numFmtId="0" fontId="1" fillId="0" borderId="0"/>
    <xf numFmtId="0" fontId="43" fillId="0" borderId="0"/>
    <xf numFmtId="0" fontId="1" fillId="0" borderId="0"/>
    <xf numFmtId="0" fontId="1" fillId="0" borderId="0"/>
    <xf numFmtId="0" fontId="1" fillId="0" borderId="0"/>
    <xf numFmtId="0" fontId="38" fillId="0" borderId="0"/>
    <xf numFmtId="0" fontId="1" fillId="0" borderId="0"/>
    <xf numFmtId="0" fontId="1" fillId="0" borderId="0"/>
    <xf numFmtId="0" fontId="1" fillId="0" borderId="0"/>
    <xf numFmtId="13" fontId="1" fillId="0" borderId="0" applyFont="0" applyFill="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cellStyleXfs>
  <cellXfs count="873">
    <xf numFmtId="0" fontId="0" fillId="0" borderId="0" xfId="0"/>
    <xf numFmtId="0" fontId="2" fillId="0" borderId="0" xfId="0" applyFont="1" applyBorder="1"/>
    <xf numFmtId="0" fontId="46" fillId="0" borderId="0" xfId="14" applyFont="1"/>
    <xf numFmtId="0" fontId="46" fillId="0" borderId="0" xfId="14" applyFont="1" applyAlignment="1">
      <alignment vertical="center"/>
    </xf>
    <xf numFmtId="0" fontId="47" fillId="0" borderId="0" xfId="14" applyFont="1" applyAlignment="1">
      <alignment vertical="center"/>
    </xf>
    <xf numFmtId="0" fontId="46" fillId="0" borderId="0" xfId="14" applyFont="1" applyFill="1" applyAlignment="1">
      <alignment vertical="center"/>
    </xf>
    <xf numFmtId="0" fontId="46" fillId="0" borderId="0" xfId="14" applyFont="1" applyBorder="1"/>
    <xf numFmtId="0" fontId="47" fillId="0" borderId="0" xfId="14" applyFont="1" applyBorder="1"/>
    <xf numFmtId="0" fontId="46" fillId="0" borderId="0" xfId="14" applyFont="1" applyFill="1" applyBorder="1"/>
    <xf numFmtId="0" fontId="46" fillId="0" borderId="0" xfId="14" applyFont="1" applyFill="1"/>
    <xf numFmtId="166" fontId="48" fillId="0" borderId="0" xfId="14" applyNumberFormat="1" applyFont="1" applyFill="1" applyBorder="1" applyAlignment="1">
      <alignment horizontal="right" vertical="center"/>
    </xf>
    <xf numFmtId="0" fontId="49" fillId="0" borderId="0" xfId="14" applyFont="1" applyAlignment="1">
      <alignment vertical="center"/>
    </xf>
    <xf numFmtId="0" fontId="50" fillId="0" borderId="0" xfId="14" applyFont="1" applyAlignment="1">
      <alignment vertical="center"/>
    </xf>
    <xf numFmtId="0" fontId="47" fillId="0" borderId="0" xfId="14" applyFont="1" applyBorder="1" applyAlignment="1">
      <alignment vertical="center"/>
    </xf>
    <xf numFmtId="0" fontId="51" fillId="0" borderId="0" xfId="14" applyFont="1" applyAlignment="1">
      <alignment vertical="center"/>
    </xf>
    <xf numFmtId="0" fontId="46" fillId="0" borderId="0" xfId="14" applyFont="1" applyAlignment="1">
      <alignment horizontal="right"/>
    </xf>
    <xf numFmtId="0" fontId="51" fillId="0" borderId="0" xfId="14" applyFont="1"/>
    <xf numFmtId="0" fontId="49" fillId="0" borderId="0" xfId="14" applyFont="1"/>
    <xf numFmtId="0" fontId="49" fillId="0" borderId="0" xfId="14" applyFont="1" applyBorder="1" applyAlignment="1">
      <alignment horizontal="center" vertical="center"/>
    </xf>
    <xf numFmtId="0" fontId="52" fillId="0" borderId="0" xfId="14" applyFont="1" applyBorder="1" applyAlignment="1">
      <alignment horizontal="center" vertical="center" wrapText="1"/>
    </xf>
    <xf numFmtId="0" fontId="51" fillId="0" borderId="0" xfId="14" applyFont="1" applyBorder="1" applyAlignment="1">
      <alignment vertical="center"/>
    </xf>
    <xf numFmtId="0" fontId="52" fillId="0" borderId="0" xfId="14" applyFont="1" applyFill="1" applyBorder="1" applyAlignment="1">
      <alignment horizontal="center" vertical="center" wrapText="1"/>
    </xf>
    <xf numFmtId="41" fontId="53" fillId="0" borderId="0" xfId="14" applyNumberFormat="1" applyFont="1" applyFill="1" applyBorder="1" applyAlignment="1">
      <alignment horizontal="right" vertical="center"/>
    </xf>
    <xf numFmtId="41" fontId="48" fillId="0" borderId="0" xfId="14" applyNumberFormat="1" applyFont="1" applyFill="1" applyBorder="1" applyAlignment="1">
      <alignment horizontal="right" vertical="top"/>
    </xf>
    <xf numFmtId="0" fontId="46" fillId="0" borderId="0" xfId="16" applyFont="1" applyFill="1" applyBorder="1"/>
    <xf numFmtId="0" fontId="46" fillId="0" borderId="0" xfId="16" applyFont="1" applyFill="1" applyBorder="1" applyAlignment="1">
      <alignment horizontal="right"/>
    </xf>
    <xf numFmtId="0" fontId="46" fillId="0" borderId="0" xfId="16" applyFont="1" applyFill="1" applyBorder="1" applyAlignment="1"/>
    <xf numFmtId="0" fontId="46" fillId="0" borderId="0" xfId="16" applyFont="1" applyFill="1" applyBorder="1" applyAlignment="1">
      <alignment vertical="center"/>
    </xf>
    <xf numFmtId="0" fontId="54" fillId="0" borderId="0" xfId="0" applyFont="1"/>
    <xf numFmtId="0" fontId="0" fillId="0" borderId="0" xfId="0" applyFill="1"/>
    <xf numFmtId="0" fontId="2" fillId="0" borderId="0" xfId="27" applyFont="1" applyFill="1" applyBorder="1" applyAlignment="1">
      <alignment horizontal="right" vertical="center"/>
    </xf>
    <xf numFmtId="0" fontId="2" fillId="0" borderId="0" xfId="27" applyFont="1" applyFill="1" applyBorder="1" applyAlignment="1">
      <alignment horizontal="left" vertical="center"/>
    </xf>
    <xf numFmtId="3" fontId="46" fillId="0" borderId="0" xfId="14" applyNumberFormat="1" applyFont="1" applyFill="1" applyBorder="1"/>
    <xf numFmtId="0" fontId="46" fillId="0" borderId="0" xfId="14" applyFont="1" applyBorder="1" applyAlignment="1">
      <alignment horizontal="left" vertical="center"/>
    </xf>
    <xf numFmtId="41" fontId="46" fillId="0" borderId="0" xfId="14" applyNumberFormat="1" applyFont="1" applyFill="1" applyBorder="1" applyAlignment="1">
      <alignment horizontal="center" vertical="center"/>
    </xf>
    <xf numFmtId="0" fontId="46" fillId="0" borderId="0" xfId="14" applyFont="1" applyBorder="1" applyAlignment="1">
      <alignment vertical="center" wrapText="1"/>
    </xf>
    <xf numFmtId="0" fontId="51" fillId="0" borderId="0" xfId="14" applyFont="1" applyBorder="1" applyAlignment="1">
      <alignment horizontal="center"/>
    </xf>
    <xf numFmtId="0" fontId="51" fillId="0" borderId="0" xfId="14" applyFont="1" applyBorder="1" applyAlignment="1"/>
    <xf numFmtId="41" fontId="48" fillId="0" borderId="0" xfId="14" applyNumberFormat="1" applyFont="1" applyFill="1" applyBorder="1" applyAlignment="1">
      <alignment vertical="center"/>
    </xf>
    <xf numFmtId="0" fontId="46" fillId="0" borderId="0" xfId="8" applyFont="1"/>
    <xf numFmtId="0" fontId="46" fillId="0" borderId="0" xfId="8" applyFont="1" applyBorder="1"/>
    <xf numFmtId="0" fontId="46" fillId="0" borderId="0" xfId="8" applyFont="1" applyBorder="1" applyAlignment="1">
      <alignment vertical="center"/>
    </xf>
    <xf numFmtId="0" fontId="46" fillId="0" borderId="0" xfId="8" applyFont="1" applyAlignment="1">
      <alignment vertical="center"/>
    </xf>
    <xf numFmtId="168" fontId="46" fillId="0" borderId="0" xfId="8" applyNumberFormat="1" applyFont="1" applyBorder="1" applyAlignment="1">
      <alignment vertical="center"/>
    </xf>
    <xf numFmtId="168" fontId="46" fillId="0" borderId="0" xfId="8" applyNumberFormat="1" applyFont="1" applyFill="1" applyBorder="1" applyAlignment="1">
      <alignment horizontal="center" vertical="center"/>
    </xf>
    <xf numFmtId="0" fontId="46" fillId="0" borderId="0" xfId="8" applyFont="1" applyBorder="1" applyAlignment="1">
      <alignment horizontal="center" vertical="center"/>
    </xf>
    <xf numFmtId="0" fontId="46" fillId="0" borderId="0" xfId="8" applyFont="1" applyBorder="1" applyAlignment="1" applyProtection="1">
      <alignment horizontal="left" vertical="center"/>
    </xf>
    <xf numFmtId="37" fontId="46" fillId="0" borderId="0" xfId="8" applyNumberFormat="1" applyFont="1" applyBorder="1" applyAlignment="1">
      <alignment vertical="center"/>
    </xf>
    <xf numFmtId="169" fontId="55" fillId="0" borderId="0" xfId="8" applyNumberFormat="1" applyFont="1" applyBorder="1" applyAlignment="1">
      <alignment vertical="center"/>
    </xf>
    <xf numFmtId="0" fontId="55" fillId="0" borderId="0" xfId="8" applyFont="1" applyBorder="1" applyAlignment="1">
      <alignment vertical="center"/>
    </xf>
    <xf numFmtId="37" fontId="46" fillId="0" borderId="0" xfId="8" applyNumberFormat="1" applyFont="1" applyBorder="1" applyAlignment="1" applyProtection="1">
      <alignment vertical="center"/>
    </xf>
    <xf numFmtId="170" fontId="46" fillId="0" borderId="0" xfId="8" applyNumberFormat="1" applyFont="1" applyBorder="1" applyAlignment="1">
      <alignment vertical="center"/>
    </xf>
    <xf numFmtId="169" fontId="55" fillId="0" borderId="0" xfId="8" applyNumberFormat="1" applyFont="1" applyBorder="1" applyAlignment="1" applyProtection="1">
      <alignment horizontal="right" vertical="center"/>
    </xf>
    <xf numFmtId="37" fontId="55" fillId="0" borderId="0" xfId="8" applyNumberFormat="1" applyFont="1" applyBorder="1" applyAlignment="1" applyProtection="1">
      <alignment vertical="center"/>
    </xf>
    <xf numFmtId="0" fontId="55" fillId="0" borderId="0" xfId="8" applyFont="1" applyBorder="1" applyAlignment="1" applyProtection="1">
      <alignment horizontal="left" vertical="center"/>
    </xf>
    <xf numFmtId="171" fontId="55" fillId="0" borderId="0" xfId="8" applyNumberFormat="1" applyFont="1" applyBorder="1" applyAlignment="1" applyProtection="1">
      <alignment vertical="center"/>
    </xf>
    <xf numFmtId="0" fontId="55" fillId="0" borderId="0" xfId="8" applyFont="1" applyBorder="1" applyAlignment="1">
      <alignment horizontal="left" vertical="center"/>
    </xf>
    <xf numFmtId="0" fontId="46" fillId="0" borderId="0" xfId="8" applyFont="1" applyFill="1" applyBorder="1" applyAlignment="1">
      <alignment vertical="center"/>
    </xf>
    <xf numFmtId="169" fontId="55" fillId="0" borderId="0" xfId="8" applyNumberFormat="1" applyFont="1" applyBorder="1" applyAlignment="1" applyProtection="1">
      <alignment vertical="center"/>
    </xf>
    <xf numFmtId="171" fontId="56" fillId="0" borderId="0" xfId="8" applyNumberFormat="1" applyFont="1" applyFill="1" applyBorder="1" applyAlignment="1" applyProtection="1">
      <alignment horizontal="center" vertical="center"/>
    </xf>
    <xf numFmtId="37" fontId="56" fillId="0" borderId="0" xfId="8" applyNumberFormat="1" applyFont="1" applyFill="1" applyBorder="1" applyAlignment="1" applyProtection="1">
      <alignment vertical="center"/>
    </xf>
    <xf numFmtId="0" fontId="56" fillId="0" borderId="0" xfId="8" applyFont="1" applyFill="1" applyBorder="1" applyAlignment="1">
      <alignment vertical="center"/>
    </xf>
    <xf numFmtId="0" fontId="56" fillId="0" borderId="0" xfId="8" applyFont="1" applyFill="1" applyBorder="1" applyAlignment="1" applyProtection="1">
      <alignment horizontal="left" vertical="center"/>
    </xf>
    <xf numFmtId="0" fontId="56" fillId="0" borderId="0" xfId="8" applyFont="1" applyFill="1" applyBorder="1" applyAlignment="1" applyProtection="1">
      <alignment vertical="center"/>
    </xf>
    <xf numFmtId="0" fontId="56" fillId="0" borderId="0" xfId="8" applyFont="1" applyFill="1" applyBorder="1" applyAlignment="1" applyProtection="1">
      <alignment horizontal="center" vertical="center"/>
    </xf>
    <xf numFmtId="0" fontId="56" fillId="0" borderId="0" xfId="8" applyFont="1" applyFill="1" applyBorder="1" applyAlignment="1">
      <alignment horizontal="center" vertical="center"/>
    </xf>
    <xf numFmtId="172" fontId="46" fillId="0" borderId="0" xfId="8" applyNumberFormat="1" applyFont="1" applyBorder="1" applyAlignment="1">
      <alignment vertical="center"/>
    </xf>
    <xf numFmtId="0" fontId="57" fillId="0" borderId="0" xfId="8" applyFont="1" applyBorder="1" applyAlignment="1">
      <alignment vertical="center"/>
    </xf>
    <xf numFmtId="0" fontId="51" fillId="0" borderId="0" xfId="8" applyFont="1" applyBorder="1" applyAlignment="1">
      <alignment horizontal="center"/>
    </xf>
    <xf numFmtId="0" fontId="49" fillId="0" borderId="0" xfId="8" applyFont="1" applyBorder="1" applyAlignment="1">
      <alignment vertical="center"/>
    </xf>
    <xf numFmtId="0" fontId="57" fillId="0" borderId="0" xfId="8" applyFont="1" applyBorder="1"/>
    <xf numFmtId="2" fontId="57" fillId="0" borderId="0" xfId="8" applyNumberFormat="1" applyFont="1" applyBorder="1"/>
    <xf numFmtId="0" fontId="41" fillId="0" borderId="0" xfId="1" applyBorder="1" applyAlignment="1" applyProtection="1">
      <alignment horizontal="center" vertical="center"/>
    </xf>
    <xf numFmtId="0" fontId="41" fillId="0" borderId="0" xfId="1" applyAlignment="1" applyProtection="1">
      <alignment horizontal="center" vertical="center"/>
    </xf>
    <xf numFmtId="0" fontId="41" fillId="0" borderId="0" xfId="1" applyAlignment="1" applyProtection="1">
      <alignment horizontal="center"/>
    </xf>
    <xf numFmtId="0" fontId="46" fillId="0" borderId="0" xfId="14" applyFont="1" applyBorder="1" applyAlignment="1">
      <alignment vertical="center"/>
    </xf>
    <xf numFmtId="166" fontId="48" fillId="0" borderId="0" xfId="14" applyNumberFormat="1" applyFont="1" applyFill="1" applyBorder="1" applyAlignment="1">
      <alignment horizontal="right" vertical="top"/>
    </xf>
    <xf numFmtId="41" fontId="0" fillId="0" borderId="0" xfId="0" applyNumberFormat="1" applyFill="1"/>
    <xf numFmtId="0" fontId="47" fillId="0" borderId="2" xfId="14" applyFont="1" applyFill="1" applyBorder="1" applyAlignment="1">
      <alignment horizontal="center" vertical="center"/>
    </xf>
    <xf numFmtId="41" fontId="46" fillId="0" borderId="2" xfId="14" applyNumberFormat="1" applyFont="1" applyFill="1" applyBorder="1" applyAlignment="1">
      <alignment horizontal="center" vertical="center"/>
    </xf>
    <xf numFmtId="41" fontId="46" fillId="0" borderId="2" xfId="14" applyNumberFormat="1" applyFont="1" applyFill="1" applyBorder="1" applyAlignment="1">
      <alignment horizontal="center" vertical="center" wrapText="1"/>
    </xf>
    <xf numFmtId="41" fontId="48" fillId="0" borderId="2" xfId="14" applyNumberFormat="1" applyFont="1" applyFill="1" applyBorder="1" applyAlignment="1">
      <alignment horizontal="center" vertical="center"/>
    </xf>
    <xf numFmtId="0" fontId="58" fillId="0" borderId="0" xfId="0" applyNumberFormat="1" applyFont="1" applyFill="1" applyBorder="1" applyAlignment="1">
      <alignment horizontal="left"/>
    </xf>
    <xf numFmtId="0" fontId="59" fillId="0" borderId="0" xfId="0" applyNumberFormat="1" applyFont="1" applyFill="1" applyBorder="1" applyAlignment="1">
      <alignment vertical="top"/>
    </xf>
    <xf numFmtId="0" fontId="58" fillId="0" borderId="0" xfId="0" applyNumberFormat="1" applyFont="1" applyFill="1" applyBorder="1" applyAlignment="1"/>
    <xf numFmtId="0" fontId="58" fillId="0" borderId="0" xfId="0" applyNumberFormat="1" applyFont="1" applyFill="1" applyBorder="1" applyAlignment="1">
      <alignment horizontal="left" wrapText="1"/>
    </xf>
    <xf numFmtId="3" fontId="46" fillId="0" borderId="0" xfId="16" applyNumberFormat="1" applyFont="1" applyFill="1" applyBorder="1" applyAlignment="1"/>
    <xf numFmtId="0" fontId="3" fillId="0" borderId="0" xfId="27" applyFont="1" applyFill="1" applyBorder="1" applyAlignment="1"/>
    <xf numFmtId="0" fontId="48" fillId="0" borderId="0" xfId="14" applyFont="1" applyFill="1" applyBorder="1" applyAlignment="1">
      <alignment horizontal="left" vertical="center" wrapText="1"/>
    </xf>
    <xf numFmtId="0" fontId="60" fillId="0" borderId="0" xfId="0" applyFont="1"/>
    <xf numFmtId="0" fontId="0" fillId="0" borderId="0" xfId="0"/>
    <xf numFmtId="3" fontId="46" fillId="0" borderId="0" xfId="16" applyNumberFormat="1" applyFont="1" applyFill="1" applyBorder="1" applyAlignment="1">
      <alignment horizontal="left" vertical="center" wrapText="1"/>
    </xf>
    <xf numFmtId="0" fontId="61" fillId="0" borderId="0" xfId="0" applyFont="1"/>
    <xf numFmtId="0" fontId="13" fillId="4" borderId="0" xfId="14" applyFont="1" applyFill="1" applyBorder="1"/>
    <xf numFmtId="0" fontId="13" fillId="4" borderId="0" xfId="14" applyFont="1" applyFill="1" applyBorder="1" applyAlignment="1">
      <alignment horizontal="center" vertical="center"/>
    </xf>
    <xf numFmtId="0" fontId="48" fillId="0" borderId="0" xfId="14" applyFont="1" applyFill="1" applyBorder="1" applyAlignment="1">
      <alignment horizontal="left" vertical="top" wrapText="1"/>
    </xf>
    <xf numFmtId="3" fontId="46" fillId="0" borderId="0" xfId="16" applyNumberFormat="1" applyFont="1" applyFill="1" applyBorder="1" applyAlignment="1">
      <alignment horizontal="center" vertical="center" wrapText="1"/>
    </xf>
    <xf numFmtId="3" fontId="46" fillId="0" borderId="0" xfId="16" applyNumberFormat="1" applyFont="1" applyFill="1" applyBorder="1" applyAlignment="1">
      <alignment horizontal="center" vertical="center"/>
    </xf>
    <xf numFmtId="3" fontId="48" fillId="0" borderId="0" xfId="16" applyNumberFormat="1" applyFont="1" applyFill="1" applyBorder="1" applyAlignment="1">
      <alignment horizontal="center" vertical="center"/>
    </xf>
    <xf numFmtId="0" fontId="2" fillId="0" borderId="0" xfId="14" applyFont="1"/>
    <xf numFmtId="0" fontId="2" fillId="0" borderId="0" xfId="14" applyFont="1" applyAlignment="1">
      <alignment vertical="center"/>
    </xf>
    <xf numFmtId="0" fontId="3" fillId="0" borderId="0" xfId="14" applyFont="1"/>
    <xf numFmtId="0" fontId="3" fillId="0" borderId="0" xfId="14" applyFont="1" applyAlignment="1">
      <alignment vertical="center"/>
    </xf>
    <xf numFmtId="0" fontId="2" fillId="0" borderId="0" xfId="14" applyFont="1" applyFill="1" applyAlignment="1">
      <alignment vertical="center"/>
    </xf>
    <xf numFmtId="0" fontId="2" fillId="0" borderId="0" xfId="14" applyFont="1" applyFill="1"/>
    <xf numFmtId="0" fontId="2" fillId="0" borderId="0" xfId="14" applyFont="1" applyFill="1" applyBorder="1"/>
    <xf numFmtId="0" fontId="3" fillId="0" borderId="0" xfId="14" applyFont="1" applyBorder="1"/>
    <xf numFmtId="0" fontId="2" fillId="0" borderId="0" xfId="14" applyFont="1" applyBorder="1"/>
    <xf numFmtId="0" fontId="2" fillId="0" borderId="0" xfId="14" applyFont="1" applyFill="1" applyBorder="1" applyAlignment="1">
      <alignment vertical="center"/>
    </xf>
    <xf numFmtId="0" fontId="21" fillId="0" borderId="0" xfId="14" applyFont="1" applyFill="1" applyBorder="1" applyAlignment="1">
      <alignment horizontal="center" vertical="center" wrapText="1"/>
    </xf>
    <xf numFmtId="0" fontId="15" fillId="0" borderId="0" xfId="14" applyFont="1"/>
    <xf numFmtId="0" fontId="10" fillId="0" borderId="0" xfId="14" applyFont="1"/>
    <xf numFmtId="0" fontId="22" fillId="0" borderId="0" xfId="14" applyFont="1" applyBorder="1" applyAlignment="1">
      <alignment horizontal="center" vertical="center" wrapText="1"/>
    </xf>
    <xf numFmtId="0" fontId="2" fillId="0" borderId="0" xfId="14" applyFont="1" applyBorder="1" applyAlignment="1">
      <alignment vertical="center"/>
    </xf>
    <xf numFmtId="0" fontId="12" fillId="0" borderId="0" xfId="14" applyFont="1" applyBorder="1" applyAlignment="1">
      <alignment horizontal="center" vertical="center" wrapText="1"/>
    </xf>
    <xf numFmtId="0" fontId="2" fillId="0" borderId="0" xfId="14" applyFont="1" applyBorder="1" applyAlignment="1">
      <alignment horizontal="center" vertical="center"/>
    </xf>
    <xf numFmtId="0" fontId="26" fillId="0" borderId="0" xfId="14" applyFont="1" applyFill="1" applyBorder="1" applyAlignment="1">
      <alignment horizontal="left" vertical="center" wrapText="1"/>
    </xf>
    <xf numFmtId="166" fontId="26" fillId="0" borderId="0" xfId="14" applyNumberFormat="1" applyFont="1" applyFill="1" applyBorder="1" applyAlignment="1">
      <alignment horizontal="right" vertical="center"/>
    </xf>
    <xf numFmtId="0" fontId="13" fillId="0" borderId="0" xfId="14" applyFont="1" applyAlignment="1">
      <alignment vertical="center"/>
    </xf>
    <xf numFmtId="166" fontId="26" fillId="0" borderId="0" xfId="14" applyNumberFormat="1" applyFont="1" applyFill="1" applyBorder="1" applyAlignment="1">
      <alignment horizontal="right" vertical="top"/>
    </xf>
    <xf numFmtId="0" fontId="6" fillId="0" borderId="0" xfId="14" applyFont="1" applyFill="1" applyAlignment="1">
      <alignment vertical="center"/>
    </xf>
    <xf numFmtId="41" fontId="26" fillId="0" borderId="0" xfId="14" applyNumberFormat="1" applyFont="1" applyFill="1" applyBorder="1" applyAlignment="1">
      <alignment horizontal="right" vertical="center"/>
    </xf>
    <xf numFmtId="0" fontId="24" fillId="0" borderId="0" xfId="14" applyFont="1" applyBorder="1" applyAlignment="1">
      <alignment horizontal="left" vertical="top" wrapText="1"/>
    </xf>
    <xf numFmtId="0" fontId="28" fillId="0" borderId="0" xfId="14" applyFont="1" applyFill="1" applyBorder="1" applyAlignment="1">
      <alignment horizontal="center" vertical="center" wrapText="1"/>
    </xf>
    <xf numFmtId="41" fontId="26" fillId="0" borderId="0" xfId="14" applyNumberFormat="1" applyFont="1" applyBorder="1" applyAlignment="1">
      <alignment horizontal="right" vertical="top"/>
    </xf>
    <xf numFmtId="41" fontId="26" fillId="0" borderId="0" xfId="14" applyNumberFormat="1" applyFont="1" applyFill="1" applyBorder="1" applyAlignment="1">
      <alignment horizontal="right" vertical="top"/>
    </xf>
    <xf numFmtId="0" fontId="26" fillId="0" borderId="0" xfId="14" applyFont="1" applyBorder="1" applyAlignment="1">
      <alignment vertical="top" wrapText="1"/>
    </xf>
    <xf numFmtId="0" fontId="6" fillId="0" borderId="0" xfId="14" applyFont="1" applyAlignment="1">
      <alignment vertical="center"/>
    </xf>
    <xf numFmtId="0" fontId="6" fillId="0" borderId="0" xfId="14" applyFont="1"/>
    <xf numFmtId="0" fontId="27" fillId="0" borderId="0" xfId="14" applyFont="1" applyBorder="1" applyAlignment="1">
      <alignment horizontal="center" vertical="center" wrapText="1"/>
    </xf>
    <xf numFmtId="0" fontId="13" fillId="0" borderId="0" xfId="14" applyFont="1" applyBorder="1" applyAlignment="1">
      <alignment vertical="center"/>
    </xf>
    <xf numFmtId="0" fontId="27" fillId="0" borderId="0" xfId="14" applyFont="1" applyFill="1" applyBorder="1" applyAlignment="1">
      <alignment horizontal="center" vertical="center" wrapText="1"/>
    </xf>
    <xf numFmtId="0" fontId="13" fillId="0" borderId="0" xfId="14" applyFont="1" applyFill="1" applyBorder="1" applyAlignment="1">
      <alignment horizontal="center" vertical="center"/>
    </xf>
    <xf numFmtId="0" fontId="13" fillId="0" borderId="0" xfId="14" applyFont="1" applyFill="1" applyBorder="1" applyAlignment="1">
      <alignment vertical="center"/>
    </xf>
    <xf numFmtId="0" fontId="6" fillId="0" borderId="0" xfId="14" applyFont="1" applyBorder="1" applyAlignment="1">
      <alignment vertical="center"/>
    </xf>
    <xf numFmtId="0" fontId="3" fillId="0" borderId="0" xfId="14" applyFont="1" applyBorder="1" applyAlignment="1">
      <alignment vertical="center"/>
    </xf>
    <xf numFmtId="0" fontId="13" fillId="0" borderId="0" xfId="14" applyFont="1" applyFill="1" applyAlignment="1">
      <alignment vertical="center"/>
    </xf>
    <xf numFmtId="41" fontId="26" fillId="0" borderId="0" xfId="14" applyNumberFormat="1" applyFont="1" applyFill="1" applyBorder="1" applyAlignment="1">
      <alignment horizontal="left" vertical="center" wrapText="1"/>
    </xf>
    <xf numFmtId="41" fontId="26" fillId="0" borderId="0" xfId="14" applyNumberFormat="1" applyFont="1" applyFill="1" applyBorder="1" applyAlignment="1">
      <alignment horizontal="right" vertical="center" wrapText="1"/>
    </xf>
    <xf numFmtId="166" fontId="24" fillId="0" borderId="0" xfId="14" applyNumberFormat="1" applyFont="1" applyFill="1" applyBorder="1" applyAlignment="1">
      <alignment horizontal="right" vertical="center"/>
    </xf>
    <xf numFmtId="0" fontId="3" fillId="0" borderId="0" xfId="14" applyFont="1" applyFill="1" applyBorder="1" applyAlignment="1">
      <alignment vertical="center"/>
    </xf>
    <xf numFmtId="0" fontId="22" fillId="0" borderId="0" xfId="14" applyFont="1" applyBorder="1" applyAlignment="1">
      <alignment vertical="center" wrapText="1"/>
    </xf>
    <xf numFmtId="0" fontId="22" fillId="0" borderId="0" xfId="14" applyFont="1" applyFill="1" applyBorder="1" applyAlignment="1">
      <alignment horizontal="center" vertical="center" wrapText="1"/>
    </xf>
    <xf numFmtId="0" fontId="3" fillId="0" borderId="0" xfId="14" applyFont="1" applyBorder="1" applyAlignment="1">
      <alignment horizontal="center" vertical="center"/>
    </xf>
    <xf numFmtId="0" fontId="2" fillId="0" borderId="0" xfId="16" applyFont="1" applyFill="1"/>
    <xf numFmtId="3" fontId="23" fillId="0" borderId="0" xfId="16" applyNumberFormat="1" applyFont="1" applyFill="1" applyBorder="1" applyAlignment="1">
      <alignment horizontal="center" vertical="center" wrapText="1"/>
    </xf>
    <xf numFmtId="0" fontId="2" fillId="0" borderId="0" xfId="16" applyFont="1" applyFill="1" applyBorder="1"/>
    <xf numFmtId="0" fontId="2" fillId="0" borderId="0" xfId="16" applyFont="1" applyFill="1" applyBorder="1" applyAlignment="1">
      <alignment vertical="center"/>
    </xf>
    <xf numFmtId="0" fontId="2" fillId="0" borderId="0" xfId="16" applyFont="1" applyFill="1" applyBorder="1" applyAlignment="1">
      <alignment horizontal="right"/>
    </xf>
    <xf numFmtId="3" fontId="2" fillId="0" borderId="0" xfId="16" applyNumberFormat="1" applyFont="1" applyFill="1" applyBorder="1"/>
    <xf numFmtId="0" fontId="3" fillId="0" borderId="0" xfId="14" applyFont="1" applyFill="1" applyBorder="1" applyAlignment="1"/>
    <xf numFmtId="0" fontId="3" fillId="2" borderId="0" xfId="14" applyFont="1" applyFill="1" applyBorder="1" applyAlignment="1">
      <alignment vertical="center"/>
    </xf>
    <xf numFmtId="0" fontId="2" fillId="0" borderId="0" xfId="14" applyFont="1" applyFill="1" applyBorder="1" applyAlignment="1"/>
    <xf numFmtId="2" fontId="2" fillId="0" borderId="0" xfId="14" applyNumberFormat="1" applyFont="1" applyFill="1" applyBorder="1" applyAlignment="1">
      <alignment vertical="center"/>
    </xf>
    <xf numFmtId="0" fontId="41" fillId="4" borderId="0" xfId="1" applyFill="1" applyBorder="1" applyAlignment="1" applyProtection="1">
      <alignment horizontal="center" vertical="center"/>
    </xf>
    <xf numFmtId="0" fontId="13" fillId="0" borderId="0" xfId="8" applyFont="1" applyAlignment="1">
      <alignment horizontal="left" vertical="top" wrapText="1"/>
    </xf>
    <xf numFmtId="0" fontId="24" fillId="0" borderId="0" xfId="14" applyFont="1" applyFill="1" applyBorder="1" applyAlignment="1">
      <alignment horizontal="left" vertical="center" wrapText="1"/>
    </xf>
    <xf numFmtId="0" fontId="2" fillId="0" borderId="0" xfId="14" applyFont="1" applyFill="1" applyBorder="1" applyAlignment="1">
      <alignment horizontal="center" vertical="center"/>
    </xf>
    <xf numFmtId="0" fontId="2" fillId="0" borderId="0" xfId="8" applyFont="1" applyFill="1" applyAlignment="1">
      <alignment vertical="center"/>
    </xf>
    <xf numFmtId="37" fontId="24" fillId="0" borderId="0" xfId="14" applyNumberFormat="1" applyFont="1" applyBorder="1" applyAlignment="1">
      <alignment horizontal="center" vertical="center"/>
    </xf>
    <xf numFmtId="0" fontId="47" fillId="4" borderId="2" xfId="14" applyFont="1" applyFill="1" applyBorder="1" applyAlignment="1">
      <alignment vertical="center"/>
    </xf>
    <xf numFmtId="41" fontId="62" fillId="4" borderId="2" xfId="14" applyNumberFormat="1" applyFont="1" applyFill="1" applyBorder="1" applyAlignment="1">
      <alignment horizontal="center" vertical="center"/>
    </xf>
    <xf numFmtId="0" fontId="46" fillId="4" borderId="2" xfId="14" applyFont="1" applyFill="1" applyBorder="1" applyAlignment="1">
      <alignment vertical="center"/>
    </xf>
    <xf numFmtId="41" fontId="46" fillId="4" borderId="2" xfId="14" applyNumberFormat="1" applyFont="1" applyFill="1" applyBorder="1" applyAlignment="1">
      <alignment horizontal="center" vertical="center"/>
    </xf>
    <xf numFmtId="41" fontId="48" fillId="4" borderId="2" xfId="14" applyNumberFormat="1" applyFont="1" applyFill="1" applyBorder="1" applyAlignment="1">
      <alignment horizontal="center" vertical="center"/>
    </xf>
    <xf numFmtId="0" fontId="46" fillId="4" borderId="2" xfId="14" applyFont="1" applyFill="1" applyBorder="1" applyAlignment="1">
      <alignment vertical="center" wrapText="1"/>
    </xf>
    <xf numFmtId="3" fontId="3" fillId="4" borderId="2" xfId="27" applyNumberFormat="1" applyFont="1" applyFill="1" applyBorder="1" applyAlignment="1">
      <alignment horizontal="right"/>
    </xf>
    <xf numFmtId="4" fontId="3" fillId="4" borderId="2" xfId="27" applyNumberFormat="1" applyFont="1" applyFill="1" applyBorder="1" applyAlignment="1">
      <alignment horizontal="right"/>
    </xf>
    <xf numFmtId="4" fontId="2" fillId="4" borderId="2" xfId="27" applyNumberFormat="1" applyFont="1" applyFill="1" applyBorder="1" applyAlignment="1">
      <alignment horizontal="right"/>
    </xf>
    <xf numFmtId="166" fontId="63" fillId="4" borderId="2" xfId="0" applyNumberFormat="1" applyFont="1" applyFill="1" applyBorder="1" applyAlignment="1">
      <alignment horizontal="right" vertical="center"/>
    </xf>
    <xf numFmtId="41" fontId="63" fillId="4" borderId="2" xfId="0" applyNumberFormat="1" applyFont="1" applyFill="1" applyBorder="1" applyAlignment="1">
      <alignment horizontal="right" vertical="top"/>
    </xf>
    <xf numFmtId="3" fontId="3" fillId="4" borderId="2" xfId="27" applyNumberFormat="1" applyFont="1" applyFill="1" applyBorder="1" applyAlignment="1">
      <alignment horizontal="right" vertical="center"/>
    </xf>
    <xf numFmtId="3" fontId="2" fillId="4" borderId="2" xfId="27" applyNumberFormat="1" applyFont="1" applyFill="1" applyBorder="1" applyAlignment="1">
      <alignment horizontal="right"/>
    </xf>
    <xf numFmtId="4" fontId="3" fillId="4" borderId="2" xfId="27" applyNumberFormat="1" applyFont="1" applyFill="1" applyBorder="1" applyAlignment="1">
      <alignment horizontal="right" vertical="center"/>
    </xf>
    <xf numFmtId="0" fontId="26" fillId="4" borderId="2" xfId="14" applyFont="1" applyFill="1" applyBorder="1" applyAlignment="1">
      <alignment horizontal="left" vertical="center" wrapText="1"/>
    </xf>
    <xf numFmtId="0" fontId="26" fillId="4" borderId="2" xfId="14" applyNumberFormat="1" applyFont="1" applyFill="1" applyBorder="1" applyAlignment="1">
      <alignment horizontal="left" vertical="center" wrapText="1"/>
    </xf>
    <xf numFmtId="0" fontId="12" fillId="4" borderId="2" xfId="14" applyFont="1" applyFill="1" applyBorder="1" applyAlignment="1">
      <alignment horizontal="left" vertical="center" wrapText="1"/>
    </xf>
    <xf numFmtId="41" fontId="12" fillId="4" borderId="2" xfId="14" applyNumberFormat="1" applyFont="1" applyFill="1" applyBorder="1" applyAlignment="1">
      <alignment vertical="center" wrapText="1"/>
    </xf>
    <xf numFmtId="41" fontId="62" fillId="4" borderId="2" xfId="14" applyNumberFormat="1" applyFont="1" applyFill="1" applyBorder="1" applyAlignment="1">
      <alignment vertical="center" wrapText="1"/>
    </xf>
    <xf numFmtId="41" fontId="62" fillId="4" borderId="2" xfId="14" applyNumberFormat="1" applyFont="1" applyFill="1" applyBorder="1" applyAlignment="1">
      <alignment horizontal="right" vertical="top"/>
    </xf>
    <xf numFmtId="0" fontId="48" fillId="4" borderId="2" xfId="14" applyFont="1" applyFill="1" applyBorder="1" applyAlignment="1">
      <alignment horizontal="left" vertical="top" wrapText="1"/>
    </xf>
    <xf numFmtId="41" fontId="48" fillId="4" borderId="2" xfId="14" applyNumberFormat="1" applyFont="1" applyFill="1" applyBorder="1" applyAlignment="1">
      <alignment horizontal="right" vertical="top"/>
    </xf>
    <xf numFmtId="3" fontId="3" fillId="4" borderId="2" xfId="16" applyNumberFormat="1" applyFont="1" applyFill="1" applyBorder="1" applyAlignment="1">
      <alignment horizontal="left" vertical="center" wrapText="1"/>
    </xf>
    <xf numFmtId="41" fontId="2" fillId="4" borderId="2" xfId="16" applyNumberFormat="1" applyFont="1" applyFill="1" applyBorder="1" applyAlignment="1">
      <alignment horizontal="left" vertical="center" wrapText="1"/>
    </xf>
    <xf numFmtId="41" fontId="3" fillId="4" borderId="2" xfId="16" applyNumberFormat="1" applyFont="1" applyFill="1" applyBorder="1" applyAlignment="1">
      <alignment horizontal="left" vertical="center" wrapText="1"/>
    </xf>
    <xf numFmtId="3" fontId="47" fillId="4" borderId="2" xfId="16" applyNumberFormat="1" applyFont="1" applyFill="1" applyBorder="1" applyAlignment="1">
      <alignment horizontal="left" vertical="center" wrapText="1"/>
    </xf>
    <xf numFmtId="3" fontId="46" fillId="4" borderId="2" xfId="16" applyNumberFormat="1" applyFont="1" applyFill="1" applyBorder="1" applyAlignment="1">
      <alignment horizontal="left" vertical="center" wrapText="1"/>
    </xf>
    <xf numFmtId="0" fontId="65" fillId="6" borderId="2" xfId="14" applyFont="1" applyFill="1" applyBorder="1" applyAlignment="1">
      <alignment vertical="center"/>
    </xf>
    <xf numFmtId="0" fontId="25" fillId="0" borderId="0" xfId="14" applyFont="1" applyFill="1" applyBorder="1" applyAlignment="1">
      <alignment vertical="center" wrapText="1"/>
    </xf>
    <xf numFmtId="0" fontId="25" fillId="0" borderId="0" xfId="14" applyFont="1" applyFill="1" applyBorder="1" applyAlignment="1">
      <alignment vertical="top" wrapText="1"/>
    </xf>
    <xf numFmtId="0" fontId="66" fillId="0" borderId="0" xfId="14" applyFont="1" applyFill="1" applyBorder="1" applyAlignment="1">
      <alignment vertical="center" wrapText="1"/>
    </xf>
    <xf numFmtId="0" fontId="66" fillId="0" borderId="0" xfId="14" applyFont="1" applyFill="1" applyBorder="1" applyAlignment="1">
      <alignment vertical="top" wrapText="1"/>
    </xf>
    <xf numFmtId="0" fontId="47" fillId="0" borderId="0" xfId="14" applyFont="1" applyAlignment="1">
      <alignment horizontal="right"/>
    </xf>
    <xf numFmtId="0" fontId="47" fillId="0" borderId="0" xfId="14" applyFont="1"/>
    <xf numFmtId="41" fontId="26" fillId="4" borderId="2" xfId="0" applyNumberFormat="1" applyFont="1" applyFill="1" applyBorder="1" applyAlignment="1">
      <alignment horizontal="right" vertical="center"/>
    </xf>
    <xf numFmtId="41" fontId="12" fillId="4" borderId="2" xfId="0" applyNumberFormat="1" applyFont="1" applyFill="1" applyBorder="1" applyAlignment="1">
      <alignment horizontal="right" vertical="center"/>
    </xf>
    <xf numFmtId="41" fontId="62" fillId="4" borderId="2" xfId="0" applyNumberFormat="1" applyFont="1" applyFill="1" applyBorder="1" applyAlignment="1">
      <alignment horizontal="right" vertical="center"/>
    </xf>
    <xf numFmtId="41" fontId="48" fillId="4" borderId="2" xfId="0" applyNumberFormat="1" applyFont="1" applyFill="1" applyBorder="1" applyAlignment="1">
      <alignment horizontal="right" vertical="center"/>
    </xf>
    <xf numFmtId="41" fontId="2" fillId="0" borderId="2" xfId="14" applyNumberFormat="1" applyFont="1" applyBorder="1"/>
    <xf numFmtId="41" fontId="12" fillId="4" borderId="2" xfId="14" applyNumberFormat="1" applyFont="1" applyFill="1" applyBorder="1" applyAlignment="1">
      <alignment horizontal="left" vertical="center" wrapText="1"/>
    </xf>
    <xf numFmtId="41" fontId="12" fillId="4" borderId="2" xfId="14" applyNumberFormat="1" applyFont="1" applyFill="1" applyBorder="1" applyAlignment="1">
      <alignment horizontal="right" vertical="center" wrapText="1"/>
    </xf>
    <xf numFmtId="0" fontId="51" fillId="0" borderId="0" xfId="14" applyFont="1" applyFill="1" applyBorder="1" applyAlignment="1">
      <alignment horizontal="center" vertical="center"/>
    </xf>
    <xf numFmtId="0" fontId="2" fillId="0" borderId="2" xfId="14" applyFont="1" applyBorder="1"/>
    <xf numFmtId="41" fontId="26" fillId="4" borderId="2" xfId="14" applyNumberFormat="1" applyFont="1" applyFill="1" applyBorder="1" applyAlignment="1">
      <alignment horizontal="left" vertical="center" wrapText="1"/>
    </xf>
    <xf numFmtId="41" fontId="2" fillId="0" borderId="0" xfId="14" applyNumberFormat="1" applyFont="1" applyBorder="1"/>
    <xf numFmtId="41" fontId="3" fillId="0" borderId="0" xfId="14" applyNumberFormat="1" applyFont="1" applyBorder="1" applyAlignment="1">
      <alignment vertical="center"/>
    </xf>
    <xf numFmtId="41" fontId="2" fillId="0" borderId="0" xfId="14" applyNumberFormat="1" applyFont="1" applyBorder="1" applyAlignment="1">
      <alignment vertical="center"/>
    </xf>
    <xf numFmtId="41" fontId="26" fillId="4" borderId="2" xfId="14" applyNumberFormat="1" applyFont="1" applyFill="1" applyBorder="1" applyAlignment="1">
      <alignment horizontal="right" vertical="center"/>
    </xf>
    <xf numFmtId="0" fontId="48" fillId="4" borderId="2" xfId="14" applyFont="1" applyFill="1" applyBorder="1" applyAlignment="1">
      <alignment horizontal="left" vertical="center" wrapText="1"/>
    </xf>
    <xf numFmtId="0" fontId="48" fillId="4" borderId="2" xfId="14" applyNumberFormat="1" applyFont="1" applyFill="1" applyBorder="1" applyAlignment="1">
      <alignment horizontal="left" vertical="center" wrapText="1"/>
    </xf>
    <xf numFmtId="41" fontId="64" fillId="6" borderId="2" xfId="14" applyNumberFormat="1" applyFont="1" applyFill="1" applyBorder="1" applyAlignment="1">
      <alignment horizontal="center" vertical="center" wrapText="1"/>
    </xf>
    <xf numFmtId="41" fontId="48" fillId="4" borderId="2" xfId="14" applyNumberFormat="1" applyFont="1" applyFill="1" applyBorder="1" applyAlignment="1">
      <alignment horizontal="left" vertical="center" wrapText="1"/>
    </xf>
    <xf numFmtId="41" fontId="26" fillId="4" borderId="2" xfId="14" applyNumberFormat="1" applyFont="1" applyFill="1" applyBorder="1" applyAlignment="1">
      <alignment horizontal="left" vertical="top" wrapText="1"/>
    </xf>
    <xf numFmtId="41" fontId="2" fillId="4" borderId="2" xfId="14" applyNumberFormat="1" applyFont="1" applyFill="1" applyBorder="1" applyAlignment="1">
      <alignment horizontal="right" vertical="center"/>
    </xf>
    <xf numFmtId="41" fontId="2" fillId="4" borderId="2" xfId="14" applyNumberFormat="1" applyFont="1" applyFill="1" applyBorder="1" applyAlignment="1">
      <alignment vertical="center"/>
    </xf>
    <xf numFmtId="41" fontId="62" fillId="4" borderId="2" xfId="14" applyNumberFormat="1" applyFont="1" applyFill="1" applyBorder="1" applyAlignment="1">
      <alignment horizontal="left" vertical="center" wrapText="1"/>
    </xf>
    <xf numFmtId="0" fontId="62" fillId="4" borderId="2" xfId="14" applyFont="1" applyFill="1" applyBorder="1" applyAlignment="1">
      <alignment horizontal="left" vertical="center" wrapText="1"/>
    </xf>
    <xf numFmtId="41" fontId="65" fillId="6" borderId="2" xfId="14" applyNumberFormat="1" applyFont="1" applyFill="1" applyBorder="1" applyAlignment="1">
      <alignment vertical="center" wrapText="1"/>
    </xf>
    <xf numFmtId="41" fontId="3" fillId="0" borderId="2" xfId="14" applyNumberFormat="1" applyFont="1" applyBorder="1"/>
    <xf numFmtId="41" fontId="4" fillId="4" borderId="2" xfId="14" applyNumberFormat="1" applyFont="1" applyFill="1" applyBorder="1" applyAlignment="1">
      <alignment vertical="center" wrapText="1"/>
    </xf>
    <xf numFmtId="41" fontId="5" fillId="4" borderId="2" xfId="0" applyNumberFormat="1" applyFont="1" applyFill="1" applyBorder="1" applyAlignment="1">
      <alignment horizontal="center" vertical="center"/>
    </xf>
    <xf numFmtId="41" fontId="5" fillId="4" borderId="2" xfId="14" applyNumberFormat="1" applyFont="1" applyFill="1" applyBorder="1" applyAlignment="1">
      <alignment horizontal="left" vertical="center" wrapText="1"/>
    </xf>
    <xf numFmtId="41" fontId="4" fillId="4" borderId="2" xfId="0" applyNumberFormat="1" applyFont="1" applyFill="1" applyBorder="1" applyAlignment="1">
      <alignment horizontal="center" vertical="center"/>
    </xf>
    <xf numFmtId="41" fontId="4" fillId="4" borderId="2" xfId="0" applyNumberFormat="1" applyFont="1" applyFill="1" applyBorder="1" applyAlignment="1">
      <alignment horizontal="right" vertical="center"/>
    </xf>
    <xf numFmtId="41" fontId="4" fillId="4" borderId="2" xfId="14" applyNumberFormat="1" applyFont="1" applyFill="1" applyBorder="1" applyAlignment="1">
      <alignment horizontal="left" vertical="center" wrapText="1"/>
    </xf>
    <xf numFmtId="0" fontId="5" fillId="4" borderId="2" xfId="14" applyNumberFormat="1" applyFont="1" applyFill="1" applyBorder="1" applyAlignment="1">
      <alignment vertical="center" wrapText="1"/>
    </xf>
    <xf numFmtId="0" fontId="5" fillId="4" borderId="2" xfId="14" applyFont="1" applyFill="1" applyBorder="1" applyAlignment="1">
      <alignment vertical="center" wrapText="1"/>
    </xf>
    <xf numFmtId="0" fontId="5" fillId="4" borderId="2" xfId="14" applyNumberFormat="1" applyFont="1" applyFill="1" applyBorder="1" applyAlignment="1">
      <alignment horizontal="left" vertical="center" wrapText="1"/>
    </xf>
    <xf numFmtId="0" fontId="5" fillId="4" borderId="2" xfId="14" applyFont="1" applyFill="1" applyBorder="1" applyAlignment="1">
      <alignment horizontal="left" vertical="center" wrapText="1"/>
    </xf>
    <xf numFmtId="0" fontId="4" fillId="4" borderId="2" xfId="14" applyNumberFormat="1" applyFont="1" applyFill="1" applyBorder="1" applyAlignment="1">
      <alignment vertical="center" wrapText="1"/>
    </xf>
    <xf numFmtId="0" fontId="4" fillId="4" borderId="2" xfId="14" applyNumberFormat="1" applyFont="1" applyFill="1" applyBorder="1" applyAlignment="1">
      <alignment horizontal="left" vertical="center" wrapText="1"/>
    </xf>
    <xf numFmtId="0" fontId="4" fillId="4" borderId="2" xfId="14" applyFont="1" applyFill="1" applyBorder="1" applyAlignment="1">
      <alignment horizontal="left" vertical="center" wrapText="1"/>
    </xf>
    <xf numFmtId="0" fontId="2" fillId="0" borderId="2" xfId="14" applyFont="1" applyFill="1" applyBorder="1" applyAlignment="1">
      <alignment vertical="center"/>
    </xf>
    <xf numFmtId="0" fontId="4" fillId="4" borderId="2" xfId="14" applyFont="1" applyFill="1" applyBorder="1" applyAlignment="1">
      <alignment vertical="center" wrapText="1"/>
    </xf>
    <xf numFmtId="0" fontId="3" fillId="0" borderId="2" xfId="14" applyFont="1" applyFill="1" applyBorder="1" applyAlignment="1">
      <alignment vertical="center"/>
    </xf>
    <xf numFmtId="0" fontId="51" fillId="0" borderId="0" xfId="8" applyFont="1" applyFill="1" applyBorder="1" applyAlignment="1">
      <alignment wrapText="1"/>
    </xf>
    <xf numFmtId="0" fontId="67" fillId="0" borderId="0" xfId="0" applyFont="1" applyAlignment="1">
      <alignment vertical="center"/>
    </xf>
    <xf numFmtId="0" fontId="31" fillId="4" borderId="0" xfId="14" applyFont="1" applyFill="1" applyBorder="1"/>
    <xf numFmtId="0" fontId="31" fillId="0" borderId="0" xfId="14" applyFont="1" applyBorder="1"/>
    <xf numFmtId="41" fontId="46" fillId="0" borderId="2" xfId="14" applyNumberFormat="1" applyFont="1" applyBorder="1"/>
    <xf numFmtId="0" fontId="68" fillId="0" borderId="0" xfId="8" applyFont="1" applyFill="1" applyBorder="1" applyAlignment="1">
      <alignment horizontal="centerContinuous" vertical="center"/>
    </xf>
    <xf numFmtId="0" fontId="68" fillId="0" borderId="0" xfId="8" applyFont="1" applyFill="1" applyBorder="1" applyAlignment="1">
      <alignment horizontal="centerContinuous"/>
    </xf>
    <xf numFmtId="0" fontId="68" fillId="0" borderId="0" xfId="8" applyFont="1" applyFill="1" applyBorder="1" applyAlignment="1" applyProtection="1">
      <alignment horizontal="center" vertical="center"/>
    </xf>
    <xf numFmtId="0" fontId="1" fillId="0" borderId="0" xfId="8" applyFont="1" applyFill="1" applyBorder="1" applyAlignment="1" applyProtection="1">
      <alignment horizontal="left" vertical="center"/>
    </xf>
    <xf numFmtId="41" fontId="1" fillId="0" borderId="0" xfId="8" applyNumberFormat="1" applyFont="1" applyFill="1" applyBorder="1" applyAlignment="1" applyProtection="1">
      <alignment vertical="center"/>
    </xf>
    <xf numFmtId="173" fontId="1" fillId="0" borderId="0" xfId="8" applyNumberFormat="1" applyFont="1" applyFill="1" applyBorder="1" applyAlignment="1" applyProtection="1">
      <alignment vertical="center"/>
    </xf>
    <xf numFmtId="41" fontId="29" fillId="0" borderId="0" xfId="0" applyNumberFormat="1" applyFont="1" applyFill="1" applyBorder="1" applyAlignment="1">
      <alignment horizontal="right" vertical="center"/>
    </xf>
    <xf numFmtId="41" fontId="29" fillId="0" borderId="0" xfId="28" applyNumberFormat="1" applyFont="1" applyFill="1" applyBorder="1" applyAlignment="1">
      <alignment horizontal="right" vertical="center"/>
    </xf>
    <xf numFmtId="0" fontId="1" fillId="0" borderId="0" xfId="8" applyFont="1" applyFill="1" applyBorder="1" applyAlignment="1" applyProtection="1">
      <alignment horizontal="left" vertical="center" wrapText="1"/>
    </xf>
    <xf numFmtId="41" fontId="69" fillId="0" borderId="0" xfId="0" applyNumberFormat="1" applyFont="1" applyFill="1" applyBorder="1" applyAlignment="1">
      <alignment horizontal="right" vertical="center"/>
    </xf>
    <xf numFmtId="0" fontId="32" fillId="0" borderId="0" xfId="8" applyFont="1" applyFill="1" applyBorder="1" applyAlignment="1">
      <alignment vertical="center" wrapText="1"/>
    </xf>
    <xf numFmtId="0" fontId="31" fillId="0" borderId="0" xfId="8" applyFont="1" applyBorder="1"/>
    <xf numFmtId="41" fontId="47" fillId="0" borderId="2" xfId="14" applyNumberFormat="1" applyFont="1" applyBorder="1"/>
    <xf numFmtId="0" fontId="70" fillId="0" borderId="0" xfId="0" applyFont="1" applyFill="1" applyBorder="1" applyAlignment="1" applyProtection="1">
      <alignment horizontal="left" vertical="center"/>
    </xf>
    <xf numFmtId="165" fontId="47" fillId="0" borderId="0" xfId="5" applyNumberFormat="1" applyFont="1" applyFill="1" applyBorder="1" applyAlignment="1" applyProtection="1">
      <alignment vertical="center"/>
    </xf>
    <xf numFmtId="0" fontId="58" fillId="0" borderId="0" xfId="0" applyFont="1" applyFill="1" applyAlignment="1">
      <alignment vertical="center"/>
    </xf>
    <xf numFmtId="165" fontId="46" fillId="0" borderId="0" xfId="5" applyNumberFormat="1" applyFont="1" applyFill="1" applyBorder="1" applyAlignment="1" applyProtection="1">
      <alignment horizontal="right" vertical="center"/>
    </xf>
    <xf numFmtId="3" fontId="46" fillId="0" borderId="0" xfId="0" applyNumberFormat="1" applyFont="1" applyFill="1" applyBorder="1" applyAlignment="1">
      <alignment horizontal="right" vertical="center"/>
    </xf>
    <xf numFmtId="0" fontId="71" fillId="0" borderId="0" xfId="0" applyFont="1" applyFill="1" applyAlignment="1">
      <alignment vertical="center"/>
    </xf>
    <xf numFmtId="165" fontId="47" fillId="0" borderId="0" xfId="5" applyNumberFormat="1" applyFont="1" applyFill="1" applyBorder="1" applyAlignment="1" applyProtection="1">
      <alignment horizontal="right" vertical="center"/>
    </xf>
    <xf numFmtId="3" fontId="47" fillId="0" borderId="0" xfId="0" applyNumberFormat="1" applyFont="1" applyFill="1" applyBorder="1" applyAlignment="1">
      <alignment vertical="center"/>
    </xf>
    <xf numFmtId="3" fontId="46" fillId="0" borderId="0" xfId="0" applyNumberFormat="1" applyFont="1" applyFill="1" applyBorder="1" applyAlignment="1">
      <alignment vertical="center"/>
    </xf>
    <xf numFmtId="165" fontId="46" fillId="0" borderId="0" xfId="5" applyNumberFormat="1" applyFont="1" applyFill="1" applyBorder="1" applyAlignment="1">
      <alignment horizontal="right" vertical="center"/>
    </xf>
    <xf numFmtId="0" fontId="45" fillId="4" borderId="4" xfId="0" applyFont="1" applyFill="1" applyBorder="1" applyAlignment="1">
      <alignment vertical="center" wrapText="1"/>
    </xf>
    <xf numFmtId="49" fontId="2" fillId="4" borderId="4" xfId="27" applyNumberFormat="1" applyFont="1" applyFill="1" applyBorder="1" applyAlignment="1">
      <alignment horizontal="left"/>
    </xf>
    <xf numFmtId="49" fontId="3" fillId="4" borderId="4" xfId="27" applyNumberFormat="1" applyFont="1" applyFill="1" applyBorder="1" applyAlignment="1">
      <alignment horizontal="left"/>
    </xf>
    <xf numFmtId="49" fontId="3" fillId="4" borderId="4" xfId="27" applyNumberFormat="1" applyFont="1" applyFill="1" applyBorder="1" applyAlignment="1">
      <alignment horizontal="left" vertical="center"/>
    </xf>
    <xf numFmtId="3" fontId="3" fillId="4" borderId="5" xfId="27" applyNumberFormat="1" applyFont="1" applyFill="1" applyBorder="1" applyAlignment="1">
      <alignment horizontal="right"/>
    </xf>
    <xf numFmtId="165" fontId="63" fillId="4" borderId="5" xfId="3" applyNumberFormat="1" applyFont="1" applyFill="1" applyBorder="1" applyAlignment="1" applyProtection="1">
      <alignment horizontal="right" vertical="center"/>
    </xf>
    <xf numFmtId="3" fontId="3" fillId="4" borderId="5" xfId="27" applyNumberFormat="1" applyFont="1" applyFill="1" applyBorder="1" applyAlignment="1">
      <alignment horizontal="right" vertical="center"/>
    </xf>
    <xf numFmtId="165" fontId="47" fillId="0" borderId="2" xfId="5" applyNumberFormat="1" applyFont="1" applyFill="1" applyBorder="1" applyAlignment="1" applyProtection="1">
      <alignment vertical="center"/>
    </xf>
    <xf numFmtId="165" fontId="47" fillId="0" borderId="2" xfId="5" applyNumberFormat="1" applyFont="1" applyFill="1" applyBorder="1" applyAlignment="1" applyProtection="1">
      <alignment horizontal="right" vertical="center"/>
    </xf>
    <xf numFmtId="165" fontId="46" fillId="0" borderId="2" xfId="5" applyNumberFormat="1" applyFont="1" applyFill="1" applyBorder="1" applyAlignment="1" applyProtection="1">
      <alignment horizontal="right" vertical="center"/>
    </xf>
    <xf numFmtId="3" fontId="46" fillId="0" borderId="2" xfId="0" applyNumberFormat="1" applyFont="1" applyFill="1" applyBorder="1" applyAlignment="1">
      <alignment horizontal="right" vertical="center"/>
    </xf>
    <xf numFmtId="3" fontId="47" fillId="0" borderId="2" xfId="0" applyNumberFormat="1" applyFont="1" applyFill="1" applyBorder="1" applyAlignment="1">
      <alignment vertical="center"/>
    </xf>
    <xf numFmtId="3" fontId="46" fillId="0" borderId="2" xfId="0" applyNumberFormat="1" applyFont="1" applyFill="1" applyBorder="1" applyAlignment="1">
      <alignment vertical="center"/>
    </xf>
    <xf numFmtId="0" fontId="69" fillId="0" borderId="0" xfId="0" applyFont="1" applyBorder="1"/>
    <xf numFmtId="3" fontId="65" fillId="6" borderId="2" xfId="16" applyNumberFormat="1" applyFont="1" applyFill="1" applyBorder="1" applyAlignment="1">
      <alignment horizontal="center" vertical="center" wrapText="1"/>
    </xf>
    <xf numFmtId="3" fontId="45" fillId="4" borderId="2" xfId="0" applyNumberFormat="1" applyFont="1" applyFill="1" applyBorder="1" applyAlignment="1">
      <alignment vertical="center" wrapText="1"/>
    </xf>
    <xf numFmtId="3" fontId="2" fillId="4" borderId="2" xfId="0" applyNumberFormat="1" applyFont="1" applyFill="1" applyBorder="1" applyAlignment="1">
      <alignment horizontal="right"/>
    </xf>
    <xf numFmtId="3" fontId="2" fillId="4" borderId="2" xfId="27" applyNumberFormat="1" applyFont="1" applyFill="1" applyBorder="1" applyAlignment="1">
      <alignment horizontal="left"/>
    </xf>
    <xf numFmtId="3" fontId="3" fillId="4" borderId="2" xfId="27" applyNumberFormat="1" applyFont="1" applyFill="1" applyBorder="1" applyAlignment="1">
      <alignment horizontal="left"/>
    </xf>
    <xf numFmtId="3" fontId="3" fillId="4" borderId="2" xfId="27" applyNumberFormat="1" applyFont="1" applyFill="1" applyBorder="1" applyAlignment="1">
      <alignment horizontal="left" vertical="center"/>
    </xf>
    <xf numFmtId="3" fontId="3" fillId="4" borderId="2" xfId="0" applyNumberFormat="1" applyFont="1" applyFill="1" applyBorder="1" applyAlignment="1">
      <alignment horizontal="right"/>
    </xf>
    <xf numFmtId="3" fontId="2" fillId="4" borderId="2" xfId="0" applyNumberFormat="1" applyFont="1" applyFill="1" applyBorder="1" applyAlignment="1" applyProtection="1">
      <alignment horizontal="right" vertical="center"/>
    </xf>
    <xf numFmtId="41" fontId="0" fillId="0" borderId="0" xfId="0" applyNumberFormat="1"/>
    <xf numFmtId="3" fontId="63" fillId="4" borderId="2" xfId="3" applyNumberFormat="1" applyFont="1" applyFill="1" applyBorder="1" applyAlignment="1" applyProtection="1">
      <alignment horizontal="right" vertical="center"/>
    </xf>
    <xf numFmtId="3" fontId="2" fillId="4" borderId="2" xfId="3" applyNumberFormat="1" applyFont="1" applyFill="1" applyBorder="1" applyAlignment="1">
      <alignment horizontal="right" vertical="center"/>
    </xf>
    <xf numFmtId="3" fontId="2" fillId="4" borderId="2" xfId="3" applyNumberFormat="1" applyFont="1" applyFill="1" applyBorder="1" applyAlignment="1" applyProtection="1">
      <alignment horizontal="right" vertical="center"/>
    </xf>
    <xf numFmtId="3" fontId="2" fillId="4" borderId="2" xfId="3" applyNumberFormat="1" applyFont="1" applyFill="1" applyBorder="1" applyAlignment="1">
      <alignment horizontal="right"/>
    </xf>
    <xf numFmtId="3" fontId="2" fillId="4" borderId="2" xfId="0" applyNumberFormat="1" applyFont="1" applyFill="1" applyBorder="1" applyAlignment="1" applyProtection="1">
      <alignment vertical="center"/>
    </xf>
    <xf numFmtId="3" fontId="72" fillId="4" borderId="2" xfId="0" applyNumberFormat="1" applyFont="1" applyFill="1" applyBorder="1"/>
    <xf numFmtId="3" fontId="48" fillId="4" borderId="2" xfId="3" applyNumberFormat="1" applyFont="1" applyFill="1" applyBorder="1" applyAlignment="1" applyProtection="1">
      <alignment horizontal="right" vertical="center"/>
    </xf>
    <xf numFmtId="3" fontId="48" fillId="4" borderId="2" xfId="3" applyNumberFormat="1" applyFont="1" applyFill="1" applyBorder="1" applyAlignment="1">
      <alignment horizontal="right" vertical="center"/>
    </xf>
    <xf numFmtId="3" fontId="63" fillId="4" borderId="2" xfId="3" applyNumberFormat="1" applyFont="1" applyFill="1" applyBorder="1" applyAlignment="1">
      <alignment horizontal="right" vertical="center"/>
    </xf>
    <xf numFmtId="3" fontId="62" fillId="4" borderId="2" xfId="3" applyNumberFormat="1" applyFont="1" applyFill="1" applyBorder="1" applyAlignment="1">
      <alignment horizontal="right" vertical="center"/>
    </xf>
    <xf numFmtId="165" fontId="63" fillId="4" borderId="2" xfId="3" applyNumberFormat="1" applyFont="1" applyFill="1" applyBorder="1" applyAlignment="1" applyProtection="1">
      <alignment horizontal="right" vertical="center"/>
    </xf>
    <xf numFmtId="165" fontId="63" fillId="4" borderId="2" xfId="3" applyNumberFormat="1" applyFont="1" applyFill="1" applyBorder="1" applyAlignment="1">
      <alignment horizontal="right" vertical="center"/>
    </xf>
    <xf numFmtId="0" fontId="58" fillId="0" borderId="0" xfId="0" applyFont="1"/>
    <xf numFmtId="3" fontId="3" fillId="4" borderId="2" xfId="3" applyNumberFormat="1" applyFont="1" applyFill="1" applyBorder="1" applyAlignment="1" applyProtection="1">
      <alignment horizontal="right" vertical="center"/>
    </xf>
    <xf numFmtId="0" fontId="41" fillId="0" borderId="0" xfId="1" applyAlignment="1" applyProtection="1"/>
    <xf numFmtId="0" fontId="53" fillId="0" borderId="0" xfId="14" applyFont="1" applyFill="1" applyBorder="1" applyAlignment="1">
      <alignment horizontal="left" vertical="top" wrapText="1"/>
    </xf>
    <xf numFmtId="3" fontId="64" fillId="6" borderId="2" xfId="16" applyNumberFormat="1" applyFont="1" applyFill="1" applyBorder="1" applyAlignment="1">
      <alignment horizontal="center" vertical="center" wrapText="1"/>
    </xf>
    <xf numFmtId="0" fontId="9" fillId="0" borderId="0" xfId="14" applyFont="1" applyFill="1" applyBorder="1" applyAlignment="1">
      <alignment vertical="top" wrapText="1"/>
    </xf>
    <xf numFmtId="0" fontId="8" fillId="0" borderId="0" xfId="14" applyFont="1" applyFill="1" applyBorder="1" applyAlignment="1">
      <alignment vertical="center"/>
    </xf>
    <xf numFmtId="0" fontId="4" fillId="0" borderId="0" xfId="14" applyFont="1" applyFill="1" applyBorder="1" applyAlignment="1">
      <alignment horizontal="center" vertical="center" wrapText="1"/>
    </xf>
    <xf numFmtId="41" fontId="5" fillId="0" borderId="2" xfId="14" applyNumberFormat="1" applyFont="1" applyFill="1" applyBorder="1" applyAlignment="1">
      <alignment horizontal="right" vertical="center"/>
    </xf>
    <xf numFmtId="0" fontId="2" fillId="0" borderId="2" xfId="14" applyFont="1" applyFill="1" applyBorder="1"/>
    <xf numFmtId="0" fontId="14" fillId="0" borderId="0" xfId="14" applyFont="1" applyFill="1" applyBorder="1" applyAlignment="1">
      <alignment horizontal="left" vertical="top" wrapText="1"/>
    </xf>
    <xf numFmtId="0" fontId="4" fillId="0" borderId="0" xfId="14" applyFont="1" applyBorder="1" applyAlignment="1">
      <alignment horizontal="center" vertical="center" wrapText="1"/>
    </xf>
    <xf numFmtId="0" fontId="8" fillId="0" borderId="0" xfId="14" applyFont="1" applyBorder="1"/>
    <xf numFmtId="0" fontId="65" fillId="6" borderId="2" xfId="0" applyFont="1" applyFill="1" applyBorder="1" applyAlignment="1">
      <alignment horizontal="center" vertical="center" wrapText="1"/>
    </xf>
    <xf numFmtId="41" fontId="41" fillId="0" borderId="0" xfId="1" applyNumberFormat="1" applyAlignment="1" applyProtection="1">
      <alignment horizontal="center" vertical="center"/>
    </xf>
    <xf numFmtId="41" fontId="2" fillId="0" borderId="0" xfId="14" applyNumberFormat="1" applyFont="1" applyFill="1" applyBorder="1" applyAlignment="1">
      <alignment vertical="center"/>
    </xf>
    <xf numFmtId="41" fontId="2" fillId="0" borderId="0" xfId="14" applyNumberFormat="1" applyFont="1" applyFill="1" applyBorder="1"/>
    <xf numFmtId="0" fontId="3" fillId="4" borderId="2" xfId="14" applyFont="1" applyFill="1" applyBorder="1" applyAlignment="1">
      <alignment horizontal="left" vertical="center"/>
    </xf>
    <xf numFmtId="0" fontId="8" fillId="0" borderId="0" xfId="14" applyFont="1" applyFill="1"/>
    <xf numFmtId="0" fontId="65" fillId="6" borderId="2" xfId="0" applyFont="1" applyFill="1" applyBorder="1" applyAlignment="1">
      <alignment vertical="center" wrapText="1"/>
    </xf>
    <xf numFmtId="166" fontId="14" fillId="0" borderId="0" xfId="14" applyNumberFormat="1" applyFont="1" applyFill="1" applyBorder="1" applyAlignment="1">
      <alignment horizontal="right" vertical="top"/>
    </xf>
    <xf numFmtId="0" fontId="5" fillId="4" borderId="2" xfId="0" applyFont="1" applyFill="1" applyBorder="1" applyAlignment="1">
      <alignment horizontal="left" vertical="top" wrapText="1"/>
    </xf>
    <xf numFmtId="0" fontId="8" fillId="0" borderId="0" xfId="16" applyFont="1" applyFill="1"/>
    <xf numFmtId="0" fontId="8" fillId="0" borderId="0" xfId="16" applyFont="1" applyFill="1" applyBorder="1"/>
    <xf numFmtId="0" fontId="8" fillId="0" borderId="0" xfId="16" applyFont="1" applyFill="1" applyBorder="1" applyAlignment="1"/>
    <xf numFmtId="0" fontId="8" fillId="0" borderId="0" xfId="16" applyFont="1" applyFill="1" applyAlignment="1"/>
    <xf numFmtId="0" fontId="8" fillId="0" borderId="0" xfId="16" applyFont="1" applyFill="1" applyBorder="1" applyAlignment="1">
      <alignment vertical="center"/>
    </xf>
    <xf numFmtId="0" fontId="8" fillId="0" borderId="0" xfId="16" applyFont="1" applyFill="1" applyAlignment="1">
      <alignment vertical="center"/>
    </xf>
    <xf numFmtId="3" fontId="8" fillId="0" borderId="0" xfId="16" applyNumberFormat="1" applyFont="1" applyFill="1" applyAlignment="1"/>
    <xf numFmtId="0" fontId="72" fillId="7" borderId="2" xfId="0" applyFont="1" applyFill="1" applyBorder="1" applyAlignment="1">
      <alignment vertical="center"/>
    </xf>
    <xf numFmtId="0" fontId="58" fillId="7" borderId="2" xfId="0" applyFont="1" applyFill="1" applyBorder="1" applyAlignment="1">
      <alignment vertical="center"/>
    </xf>
    <xf numFmtId="0" fontId="8" fillId="0" borderId="0" xfId="14" applyFont="1" applyFill="1" applyBorder="1" applyAlignment="1"/>
    <xf numFmtId="0" fontId="4" fillId="4" borderId="2" xfId="0" applyFont="1" applyFill="1" applyBorder="1" applyAlignment="1">
      <alignment vertical="top" wrapText="1"/>
    </xf>
    <xf numFmtId="0" fontId="4" fillId="4" borderId="2" xfId="0" applyFont="1" applyFill="1" applyBorder="1" applyAlignment="1">
      <alignment horizontal="left" vertical="top" wrapText="1"/>
    </xf>
    <xf numFmtId="0" fontId="5" fillId="0" borderId="0" xfId="0" applyFont="1" applyBorder="1" applyAlignment="1">
      <alignment horizontal="left" vertical="top" wrapText="1"/>
    </xf>
    <xf numFmtId="166" fontId="5" fillId="0" borderId="0" xfId="0" applyNumberFormat="1" applyFont="1" applyBorder="1" applyAlignment="1">
      <alignment horizontal="right" vertical="top"/>
    </xf>
    <xf numFmtId="41" fontId="2" fillId="4" borderId="2" xfId="14" applyNumberFormat="1" applyFont="1" applyFill="1" applyBorder="1" applyAlignment="1">
      <alignment horizontal="center"/>
    </xf>
    <xf numFmtId="41" fontId="2" fillId="4" borderId="2" xfId="14" applyNumberFormat="1" applyFont="1" applyFill="1" applyBorder="1" applyAlignment="1">
      <alignment horizontal="center" vertical="center"/>
    </xf>
    <xf numFmtId="41" fontId="4" fillId="0" borderId="0" xfId="14" applyNumberFormat="1" applyFont="1" applyFill="1" applyBorder="1" applyAlignment="1">
      <alignment horizontal="center" vertical="center" wrapText="1"/>
    </xf>
    <xf numFmtId="41" fontId="4" fillId="4" borderId="2" xfId="14" applyNumberFormat="1" applyFont="1" applyFill="1" applyBorder="1" applyAlignment="1">
      <alignment vertical="top" wrapText="1"/>
    </xf>
    <xf numFmtId="41" fontId="4" fillId="4" borderId="2" xfId="14" applyNumberFormat="1" applyFont="1" applyFill="1" applyBorder="1" applyAlignment="1">
      <alignment horizontal="left" vertical="top" wrapText="1"/>
    </xf>
    <xf numFmtId="41" fontId="5" fillId="4" borderId="2" xfId="0" applyNumberFormat="1" applyFont="1" applyFill="1" applyBorder="1" applyAlignment="1">
      <alignment horizontal="center" vertical="top"/>
    </xf>
    <xf numFmtId="3" fontId="46" fillId="0" borderId="2" xfId="16" applyNumberFormat="1" applyFont="1" applyFill="1" applyBorder="1" applyAlignment="1">
      <alignment horizontal="right" vertical="center" wrapText="1"/>
    </xf>
    <xf numFmtId="3" fontId="46" fillId="0" borderId="2" xfId="16" applyNumberFormat="1" applyFont="1" applyFill="1" applyBorder="1" applyAlignment="1">
      <alignment horizontal="right" vertical="center"/>
    </xf>
    <xf numFmtId="3" fontId="48" fillId="0" borderId="2" xfId="16" applyNumberFormat="1" applyFont="1" applyFill="1" applyBorder="1" applyAlignment="1">
      <alignment horizontal="right" vertical="center"/>
    </xf>
    <xf numFmtId="0" fontId="65" fillId="6" borderId="2" xfId="14" applyFont="1" applyFill="1" applyBorder="1" applyAlignment="1">
      <alignment horizontal="center" vertical="center" wrapText="1"/>
    </xf>
    <xf numFmtId="41" fontId="65" fillId="6" borderId="2" xfId="14" applyNumberFormat="1" applyFont="1" applyFill="1" applyBorder="1" applyAlignment="1">
      <alignment horizontal="center" vertical="center" wrapText="1"/>
    </xf>
    <xf numFmtId="0" fontId="73" fillId="0" borderId="0" xfId="107" applyFont="1" applyFill="1" applyBorder="1" applyAlignment="1">
      <alignment vertical="top" wrapText="1"/>
    </xf>
    <xf numFmtId="41" fontId="4" fillId="4" borderId="4" xfId="0" applyNumberFormat="1" applyFont="1" applyFill="1" applyBorder="1" applyAlignment="1">
      <alignment horizontal="center" vertical="center"/>
    </xf>
    <xf numFmtId="0" fontId="74" fillId="0" borderId="0" xfId="14" applyFont="1" applyFill="1" applyAlignment="1">
      <alignment vertical="center"/>
    </xf>
    <xf numFmtId="0" fontId="74" fillId="0" borderId="0" xfId="14" applyFont="1" applyAlignment="1">
      <alignment vertical="center"/>
    </xf>
    <xf numFmtId="166" fontId="5" fillId="0" borderId="2" xfId="14" applyNumberFormat="1" applyFont="1" applyFill="1" applyBorder="1" applyAlignment="1">
      <alignment horizontal="right" vertical="center"/>
    </xf>
    <xf numFmtId="0" fontId="18" fillId="0" borderId="2" xfId="0" applyFont="1" applyBorder="1" applyAlignment="1">
      <alignment horizontal="left" vertical="top" wrapText="1"/>
    </xf>
    <xf numFmtId="166" fontId="18" fillId="0" borderId="2" xfId="0" applyNumberFormat="1" applyFont="1" applyBorder="1" applyAlignment="1">
      <alignment horizontal="right" vertical="top"/>
    </xf>
    <xf numFmtId="0" fontId="65" fillId="6" borderId="4" xfId="14" applyFont="1" applyFill="1" applyBorder="1" applyAlignment="1">
      <alignment vertical="center"/>
    </xf>
    <xf numFmtId="0" fontId="65" fillId="6" borderId="7" xfId="14" applyFont="1" applyFill="1" applyBorder="1" applyAlignment="1">
      <alignment vertical="center"/>
    </xf>
    <xf numFmtId="0" fontId="65" fillId="6" borderId="5" xfId="14" applyFont="1" applyFill="1" applyBorder="1" applyAlignment="1">
      <alignment vertical="center"/>
    </xf>
    <xf numFmtId="0" fontId="64" fillId="5" borderId="2" xfId="27" applyFont="1" applyFill="1" applyBorder="1" applyAlignment="1">
      <alignment horizontal="center" vertical="center" wrapText="1"/>
    </xf>
    <xf numFmtId="0" fontId="46" fillId="4" borderId="2" xfId="14" applyFont="1" applyFill="1" applyBorder="1" applyAlignment="1">
      <alignment horizontal="center" vertical="center" wrapText="1"/>
    </xf>
    <xf numFmtId="3" fontId="46" fillId="4" borderId="2" xfId="14" applyNumberFormat="1" applyFont="1" applyFill="1" applyBorder="1" applyAlignment="1">
      <alignment horizontal="center" vertical="center" wrapText="1"/>
    </xf>
    <xf numFmtId="3" fontId="46" fillId="4" borderId="2" xfId="27" applyNumberFormat="1" applyFont="1" applyFill="1" applyBorder="1" applyAlignment="1">
      <alignment horizontal="center" vertical="center"/>
    </xf>
    <xf numFmtId="4" fontId="46" fillId="4" borderId="2" xfId="27" applyNumberFormat="1" applyFont="1" applyFill="1" applyBorder="1" applyAlignment="1">
      <alignment horizontal="center" vertical="center"/>
    </xf>
    <xf numFmtId="3" fontId="46" fillId="4" borderId="2" xfId="14" applyNumberFormat="1" applyFont="1" applyFill="1" applyBorder="1" applyAlignment="1">
      <alignment horizontal="center" vertical="center"/>
    </xf>
    <xf numFmtId="3" fontId="58" fillId="4" borderId="2" xfId="0" applyNumberFormat="1" applyFont="1" applyFill="1" applyBorder="1" applyAlignment="1">
      <alignment horizontal="center" vertical="center"/>
    </xf>
    <xf numFmtId="3" fontId="75" fillId="4" borderId="2" xfId="0" applyNumberFormat="1" applyFont="1" applyFill="1" applyBorder="1" applyAlignment="1">
      <alignment horizontal="center" vertical="center"/>
    </xf>
    <xf numFmtId="3" fontId="58" fillId="4" borderId="2" xfId="23" applyNumberFormat="1" applyFont="1" applyFill="1" applyBorder="1" applyAlignment="1">
      <alignment horizontal="center" vertical="center"/>
    </xf>
    <xf numFmtId="0" fontId="46" fillId="4" borderId="2" xfId="14" applyFont="1" applyFill="1" applyBorder="1" applyAlignment="1">
      <alignment horizontal="center" vertical="center"/>
    </xf>
    <xf numFmtId="0" fontId="44" fillId="0" borderId="0" xfId="0" applyFont="1"/>
    <xf numFmtId="0" fontId="65" fillId="6" borderId="2" xfId="14" applyFont="1" applyFill="1" applyBorder="1" applyAlignment="1">
      <alignment horizontal="center" vertical="center" wrapText="1"/>
    </xf>
    <xf numFmtId="41" fontId="65" fillId="6" borderId="2" xfId="14" applyNumberFormat="1" applyFont="1" applyFill="1" applyBorder="1" applyAlignment="1">
      <alignment horizontal="center" vertical="center" wrapText="1"/>
    </xf>
    <xf numFmtId="0" fontId="65" fillId="6" borderId="2" xfId="14" applyFont="1" applyFill="1" applyBorder="1" applyAlignment="1">
      <alignment horizontal="center" vertical="center"/>
    </xf>
    <xf numFmtId="0" fontId="65" fillId="6" borderId="2" xfId="0" applyFont="1" applyFill="1" applyBorder="1" applyAlignment="1">
      <alignment horizontal="center" vertical="center" wrapText="1"/>
    </xf>
    <xf numFmtId="0" fontId="14" fillId="0" borderId="2" xfId="14" applyFont="1" applyFill="1" applyBorder="1" applyAlignment="1">
      <alignment horizontal="left" vertical="top" wrapText="1"/>
    </xf>
    <xf numFmtId="41" fontId="14" fillId="0" borderId="2" xfId="14" applyNumberFormat="1" applyFont="1" applyFill="1" applyBorder="1" applyAlignment="1">
      <alignment horizontal="right" vertical="top"/>
    </xf>
    <xf numFmtId="41" fontId="14" fillId="0" borderId="2" xfId="14" applyNumberFormat="1" applyFont="1" applyFill="1" applyBorder="1" applyAlignment="1">
      <alignment horizontal="right" vertical="top" wrapText="1"/>
    </xf>
    <xf numFmtId="0" fontId="5" fillId="0" borderId="2" xfId="14" applyFont="1" applyFill="1" applyBorder="1" applyAlignment="1">
      <alignment horizontal="left" vertical="top" wrapText="1"/>
    </xf>
    <xf numFmtId="41" fontId="5" fillId="0" borderId="2" xfId="14" applyNumberFormat="1" applyFont="1" applyFill="1" applyBorder="1" applyAlignment="1">
      <alignment horizontal="right" vertical="top"/>
    </xf>
    <xf numFmtId="166" fontId="14" fillId="0" borderId="2" xfId="14" applyNumberFormat="1" applyFont="1" applyFill="1" applyBorder="1" applyAlignment="1">
      <alignment horizontal="right" vertical="top"/>
    </xf>
    <xf numFmtId="41" fontId="3" fillId="4" borderId="2" xfId="14" applyNumberFormat="1" applyFont="1" applyFill="1" applyBorder="1" applyAlignment="1">
      <alignment horizontal="center" vertical="center"/>
    </xf>
    <xf numFmtId="41" fontId="2" fillId="0" borderId="2" xfId="14" applyNumberFormat="1" applyFont="1" applyFill="1" applyBorder="1"/>
    <xf numFmtId="0" fontId="0" fillId="0" borderId="0" xfId="0" applyAlignment="1">
      <alignment horizontal="left" vertical="center" wrapText="1"/>
    </xf>
    <xf numFmtId="3" fontId="2" fillId="4" borderId="2" xfId="0" applyNumberFormat="1" applyFont="1" applyFill="1" applyBorder="1" applyAlignment="1">
      <alignment horizontal="right" vertical="center"/>
    </xf>
    <xf numFmtId="4" fontId="2" fillId="4" borderId="2" xfId="27" applyNumberFormat="1" applyFont="1" applyFill="1" applyBorder="1" applyAlignment="1">
      <alignment horizontal="right" vertical="center"/>
    </xf>
    <xf numFmtId="3" fontId="2" fillId="4" borderId="2" xfId="27" applyNumberFormat="1" applyFont="1" applyFill="1" applyBorder="1" applyAlignment="1">
      <alignment horizontal="right" vertical="center"/>
    </xf>
    <xf numFmtId="0" fontId="0" fillId="0" borderId="0" xfId="0" applyAlignment="1">
      <alignment vertical="center"/>
    </xf>
    <xf numFmtId="0" fontId="33" fillId="0" borderId="0" xfId="0" applyFont="1" applyAlignment="1">
      <alignment horizontal="left" vertical="center"/>
    </xf>
    <xf numFmtId="0" fontId="44" fillId="0" borderId="0" xfId="0" applyFont="1" applyAlignment="1">
      <alignment vertical="center"/>
    </xf>
    <xf numFmtId="0" fontId="0" fillId="0" borderId="0" xfId="0" applyAlignment="1">
      <alignment horizontal="left" vertical="center" indent="3"/>
    </xf>
    <xf numFmtId="0" fontId="76" fillId="0" borderId="0" xfId="0" applyFont="1" applyAlignment="1">
      <alignment horizontal="left" vertical="center" indent="3"/>
    </xf>
    <xf numFmtId="0" fontId="77" fillId="0" borderId="0" xfId="0" applyFont="1" applyAlignment="1">
      <alignment vertical="center"/>
    </xf>
    <xf numFmtId="0" fontId="78" fillId="0" borderId="0" xfId="0" applyFont="1" applyAlignment="1">
      <alignment vertical="center"/>
    </xf>
    <xf numFmtId="0" fontId="0" fillId="0" borderId="0" xfId="0" applyAlignment="1"/>
    <xf numFmtId="0" fontId="79" fillId="0" borderId="0" xfId="0" applyFont="1" applyAlignment="1">
      <alignment vertical="center"/>
    </xf>
    <xf numFmtId="0" fontId="0" fillId="0" borderId="0" xfId="0" applyAlignment="1">
      <alignment vertical="center" wrapText="1"/>
    </xf>
    <xf numFmtId="0" fontId="44" fillId="0" borderId="0" xfId="0" applyFont="1" applyAlignment="1">
      <alignment horizontal="center" vertical="center"/>
    </xf>
    <xf numFmtId="0" fontId="44" fillId="0" borderId="0" xfId="0" applyFont="1" applyAlignment="1">
      <alignment horizontal="left" vertical="center" indent="3"/>
    </xf>
    <xf numFmtId="41" fontId="63" fillId="4" borderId="5" xfId="3" applyNumberFormat="1" applyFont="1" applyFill="1" applyBorder="1" applyAlignment="1" applyProtection="1">
      <alignment horizontal="right" vertical="center"/>
    </xf>
    <xf numFmtId="41" fontId="2" fillId="4" borderId="2" xfId="27" applyNumberFormat="1" applyFont="1" applyFill="1" applyBorder="1" applyAlignment="1">
      <alignment horizontal="right"/>
    </xf>
    <xf numFmtId="41" fontId="63" fillId="4" borderId="2" xfId="0" applyNumberFormat="1" applyFont="1" applyFill="1" applyBorder="1" applyAlignment="1">
      <alignment horizontal="right" vertical="center"/>
    </xf>
    <xf numFmtId="41" fontId="2" fillId="4" borderId="5" xfId="27" applyNumberFormat="1" applyFont="1" applyFill="1" applyBorder="1" applyAlignment="1">
      <alignment horizontal="right"/>
    </xf>
    <xf numFmtId="0" fontId="51" fillId="0" borderId="1" xfId="14" applyFont="1" applyFill="1" applyBorder="1" applyAlignment="1">
      <alignment vertical="center" wrapText="1"/>
    </xf>
    <xf numFmtId="0" fontId="64" fillId="6" borderId="23" xfId="8" applyFont="1" applyFill="1" applyBorder="1" applyAlignment="1">
      <alignment horizontal="center" vertical="center"/>
    </xf>
    <xf numFmtId="0" fontId="64" fillId="6" borderId="23" xfId="8" applyFont="1" applyFill="1" applyBorder="1" applyAlignment="1">
      <alignment horizontal="center" vertical="center" wrapText="1"/>
    </xf>
    <xf numFmtId="0" fontId="47" fillId="0" borderId="2" xfId="30" applyFont="1" applyBorder="1" applyAlignment="1">
      <alignment vertical="center"/>
    </xf>
    <xf numFmtId="3" fontId="62" fillId="0" borderId="2" xfId="30" applyNumberFormat="1" applyFont="1" applyBorder="1" applyAlignment="1">
      <alignment horizontal="right" wrapText="1"/>
    </xf>
    <xf numFmtId="2" fontId="72" fillId="0" borderId="2" xfId="0" applyNumberFormat="1" applyFont="1" applyBorder="1"/>
    <xf numFmtId="0" fontId="46" fillId="4" borderId="2" xfId="8" applyFont="1" applyFill="1" applyBorder="1" applyAlignment="1"/>
    <xf numFmtId="3" fontId="48" fillId="0" borderId="2" xfId="30" applyNumberFormat="1" applyFont="1" applyBorder="1" applyAlignment="1">
      <alignment horizontal="right" wrapText="1"/>
    </xf>
    <xf numFmtId="2" fontId="58" fillId="0" borderId="2" xfId="0" applyNumberFormat="1" applyFont="1" applyBorder="1"/>
    <xf numFmtId="0" fontId="47" fillId="4" borderId="2" xfId="8" applyFont="1" applyFill="1" applyBorder="1" applyAlignment="1"/>
    <xf numFmtId="0" fontId="48" fillId="0" borderId="2" xfId="30" applyFont="1" applyBorder="1" applyAlignment="1">
      <alignment horizontal="left" vertical="top" wrapText="1"/>
    </xf>
    <xf numFmtId="3" fontId="48" fillId="0" borderId="2" xfId="30" applyNumberFormat="1" applyFont="1" applyBorder="1" applyAlignment="1">
      <alignment horizontal="right" vertical="top"/>
    </xf>
    <xf numFmtId="0" fontId="65" fillId="6" borderId="2" xfId="14" applyFont="1" applyFill="1" applyBorder="1" applyAlignment="1">
      <alignment horizontal="center" vertical="center" wrapText="1"/>
    </xf>
    <xf numFmtId="0" fontId="74" fillId="0" borderId="0" xfId="14" applyFont="1" applyBorder="1"/>
    <xf numFmtId="0" fontId="46" fillId="0" borderId="0" xfId="27" applyFont="1" applyFill="1" applyBorder="1" applyAlignment="1">
      <alignment horizontal="left" vertical="center"/>
    </xf>
    <xf numFmtId="0" fontId="46" fillId="0" borderId="0" xfId="27" applyFont="1" applyFill="1" applyBorder="1" applyAlignment="1">
      <alignment horizontal="right" vertical="center"/>
    </xf>
    <xf numFmtId="3" fontId="0" fillId="0" borderId="0" xfId="0" applyNumberFormat="1"/>
    <xf numFmtId="3" fontId="46" fillId="4" borderId="5" xfId="27" applyNumberFormat="1" applyFont="1" applyFill="1" applyBorder="1" applyAlignment="1">
      <alignment vertical="center"/>
    </xf>
    <xf numFmtId="3" fontId="46" fillId="4" borderId="2" xfId="27" applyNumberFormat="1" applyFont="1" applyFill="1" applyBorder="1" applyAlignment="1">
      <alignment vertical="center"/>
    </xf>
    <xf numFmtId="0" fontId="75" fillId="4" borderId="4" xfId="0" applyFont="1" applyFill="1" applyBorder="1" applyAlignment="1">
      <alignment horizontal="center" vertical="center" wrapText="1"/>
    </xf>
    <xf numFmtId="0" fontId="80" fillId="0" borderId="0" xfId="0" applyFont="1"/>
    <xf numFmtId="3" fontId="71" fillId="0" borderId="0" xfId="0" applyNumberFormat="1" applyFont="1" applyFill="1" applyAlignment="1">
      <alignment vertical="center"/>
    </xf>
    <xf numFmtId="41" fontId="65" fillId="5" borderId="2" xfId="27" applyNumberFormat="1" applyFont="1" applyFill="1" applyBorder="1" applyAlignment="1">
      <alignment horizontal="center" vertical="center" wrapText="1"/>
    </xf>
    <xf numFmtId="3" fontId="46" fillId="4" borderId="2" xfId="14" applyNumberFormat="1" applyFont="1" applyFill="1" applyBorder="1" applyAlignment="1">
      <alignment vertical="center" wrapText="1"/>
    </xf>
    <xf numFmtId="3" fontId="47" fillId="4" borderId="2" xfId="27" applyNumberFormat="1" applyFont="1" applyFill="1" applyBorder="1" applyAlignment="1">
      <alignment horizontal="right"/>
    </xf>
    <xf numFmtId="4" fontId="47" fillId="4" borderId="2" xfId="27" applyNumberFormat="1" applyFont="1" applyFill="1" applyBorder="1" applyAlignment="1">
      <alignment horizontal="right"/>
    </xf>
    <xf numFmtId="3" fontId="47" fillId="4" borderId="5" xfId="27" applyNumberFormat="1" applyFont="1" applyFill="1" applyBorder="1" applyAlignment="1">
      <alignment horizontal="right"/>
    </xf>
    <xf numFmtId="3" fontId="82" fillId="4" borderId="2" xfId="0" applyNumberFormat="1" applyFont="1" applyFill="1" applyBorder="1" applyAlignment="1">
      <alignment vertical="center" wrapText="1"/>
    </xf>
    <xf numFmtId="3" fontId="46" fillId="4" borderId="2" xfId="0" applyNumberFormat="1" applyFont="1" applyFill="1" applyBorder="1" applyAlignment="1">
      <alignment horizontal="right"/>
    </xf>
    <xf numFmtId="4" fontId="46" fillId="4" borderId="2" xfId="27" applyNumberFormat="1" applyFont="1" applyFill="1" applyBorder="1" applyAlignment="1">
      <alignment horizontal="right"/>
    </xf>
    <xf numFmtId="3" fontId="46" fillId="4" borderId="2" xfId="27" applyNumberFormat="1" applyFont="1" applyFill="1" applyBorder="1" applyAlignment="1">
      <alignment horizontal="right"/>
    </xf>
    <xf numFmtId="3" fontId="75" fillId="4" borderId="2" xfId="3" applyNumberFormat="1" applyFont="1" applyFill="1" applyBorder="1" applyAlignment="1" applyProtection="1">
      <alignment horizontal="right" vertical="center"/>
    </xf>
    <xf numFmtId="165" fontId="75" fillId="4" borderId="2" xfId="3" applyNumberFormat="1" applyFont="1" applyFill="1" applyBorder="1" applyAlignment="1" applyProtection="1">
      <alignment horizontal="right" vertical="center"/>
    </xf>
    <xf numFmtId="165" fontId="75" fillId="4" borderId="5" xfId="3" applyNumberFormat="1" applyFont="1" applyFill="1" applyBorder="1" applyAlignment="1" applyProtection="1">
      <alignment horizontal="right" vertical="center"/>
    </xf>
    <xf numFmtId="3" fontId="46" fillId="4" borderId="2" xfId="3" applyNumberFormat="1" applyFont="1" applyFill="1" applyBorder="1" applyAlignment="1">
      <alignment horizontal="right" vertical="center"/>
    </xf>
    <xf numFmtId="3" fontId="75" fillId="4" borderId="2" xfId="3" applyNumberFormat="1" applyFont="1" applyFill="1" applyBorder="1" applyAlignment="1">
      <alignment horizontal="right" vertical="center"/>
    </xf>
    <xf numFmtId="165" fontId="75" fillId="4" borderId="2" xfId="3" applyNumberFormat="1" applyFont="1" applyFill="1" applyBorder="1" applyAlignment="1">
      <alignment horizontal="right" vertical="center"/>
    </xf>
    <xf numFmtId="3" fontId="46" fillId="4" borderId="2" xfId="3" applyNumberFormat="1" applyFont="1" applyFill="1" applyBorder="1" applyAlignment="1" applyProtection="1">
      <alignment horizontal="right" vertical="center"/>
    </xf>
    <xf numFmtId="3" fontId="46" fillId="4" borderId="2" xfId="27" applyNumberFormat="1" applyFont="1" applyFill="1" applyBorder="1" applyAlignment="1">
      <alignment horizontal="left"/>
    </xf>
    <xf numFmtId="3" fontId="46" fillId="4" borderId="2" xfId="3" applyNumberFormat="1" applyFont="1" applyFill="1" applyBorder="1" applyAlignment="1">
      <alignment horizontal="right"/>
    </xf>
    <xf numFmtId="3" fontId="47" fillId="4" borderId="2" xfId="27" applyNumberFormat="1" applyFont="1" applyFill="1" applyBorder="1" applyAlignment="1">
      <alignment horizontal="left"/>
    </xf>
    <xf numFmtId="3" fontId="47" fillId="4" borderId="2" xfId="27" applyNumberFormat="1" applyFont="1" applyFill="1" applyBorder="1" applyAlignment="1">
      <alignment horizontal="right" vertical="center"/>
    </xf>
    <xf numFmtId="3" fontId="47" fillId="4" borderId="5" xfId="27" applyNumberFormat="1" applyFont="1" applyFill="1" applyBorder="1" applyAlignment="1">
      <alignment horizontal="right" vertical="center"/>
    </xf>
    <xf numFmtId="3" fontId="46" fillId="4" borderId="2" xfId="0" applyNumberFormat="1" applyFont="1" applyFill="1" applyBorder="1" applyAlignment="1" applyProtection="1">
      <alignment horizontal="right" vertical="center"/>
    </xf>
    <xf numFmtId="3" fontId="46" fillId="4" borderId="2" xfId="0" applyNumberFormat="1" applyFont="1" applyFill="1" applyBorder="1" applyAlignment="1" applyProtection="1">
      <alignment vertical="center"/>
    </xf>
    <xf numFmtId="3" fontId="47" fillId="4" borderId="2" xfId="27" applyNumberFormat="1" applyFont="1" applyFill="1" applyBorder="1" applyAlignment="1">
      <alignment horizontal="left" vertical="center"/>
    </xf>
    <xf numFmtId="3" fontId="47" fillId="4" borderId="2" xfId="0" applyNumberFormat="1" applyFont="1" applyFill="1" applyBorder="1" applyAlignment="1">
      <alignment horizontal="right"/>
    </xf>
    <xf numFmtId="3" fontId="47" fillId="4" borderId="2" xfId="3" applyNumberFormat="1" applyFont="1" applyFill="1" applyBorder="1" applyAlignment="1" applyProtection="1">
      <alignment horizontal="right" vertical="center"/>
    </xf>
    <xf numFmtId="3" fontId="75" fillId="4" borderId="2" xfId="0" applyNumberFormat="1" applyFont="1" applyFill="1" applyBorder="1" applyAlignment="1">
      <alignment horizontal="left" vertical="top" wrapText="1"/>
    </xf>
    <xf numFmtId="41" fontId="65" fillId="5" borderId="2" xfId="27" applyNumberFormat="1" applyFont="1" applyFill="1" applyBorder="1" applyAlignment="1">
      <alignment horizontal="center" vertical="center"/>
    </xf>
    <xf numFmtId="41" fontId="64" fillId="5" borderId="2" xfId="27" applyNumberFormat="1" applyFont="1" applyFill="1" applyBorder="1" applyAlignment="1">
      <alignment horizontal="center" vertical="center"/>
    </xf>
    <xf numFmtId="0" fontId="54" fillId="0" borderId="0" xfId="0" applyFont="1" applyAlignment="1">
      <alignment vertical="center"/>
    </xf>
    <xf numFmtId="41" fontId="47" fillId="4" borderId="2" xfId="8" applyNumberFormat="1" applyFont="1" applyFill="1" applyBorder="1" applyAlignment="1">
      <alignment horizontal="right" vertical="center"/>
    </xf>
    <xf numFmtId="43" fontId="47" fillId="4" borderId="2" xfId="8" applyNumberFormat="1" applyFont="1" applyFill="1" applyBorder="1" applyAlignment="1">
      <alignment horizontal="right" vertical="center"/>
    </xf>
    <xf numFmtId="41" fontId="46" fillId="4" borderId="2" xfId="8" applyNumberFormat="1" applyFont="1" applyFill="1" applyBorder="1" applyAlignment="1">
      <alignment horizontal="right" vertical="center"/>
    </xf>
    <xf numFmtId="41" fontId="58" fillId="4" borderId="2" xfId="15" applyNumberFormat="1" applyFont="1" applyFill="1" applyBorder="1" applyAlignment="1">
      <alignment horizontal="right" vertical="center"/>
    </xf>
    <xf numFmtId="43" fontId="46" fillId="4" borderId="2" xfId="8" applyNumberFormat="1" applyFont="1" applyFill="1" applyBorder="1" applyAlignment="1">
      <alignment horizontal="right" vertical="center"/>
    </xf>
    <xf numFmtId="0" fontId="46" fillId="4" borderId="2" xfId="8" applyFont="1" applyFill="1" applyBorder="1" applyAlignment="1">
      <alignment wrapText="1"/>
    </xf>
    <xf numFmtId="0" fontId="46" fillId="4" borderId="2" xfId="8" applyFont="1" applyFill="1" applyBorder="1" applyAlignment="1" applyProtection="1">
      <alignment horizontal="left"/>
    </xf>
    <xf numFmtId="0" fontId="8" fillId="0" borderId="0" xfId="14" applyFont="1" applyFill="1" applyBorder="1"/>
    <xf numFmtId="0" fontId="74" fillId="0" borderId="0" xfId="14" applyFont="1" applyFill="1" applyBorder="1"/>
    <xf numFmtId="0" fontId="0" fillId="0" borderId="0" xfId="0" applyAlignment="1">
      <alignment horizontal="center"/>
    </xf>
    <xf numFmtId="0" fontId="0" fillId="0" borderId="0" xfId="0" applyAlignment="1">
      <alignment horizontal="center" wrapText="1"/>
    </xf>
    <xf numFmtId="0" fontId="65" fillId="8" borderId="2" xfId="14" applyFont="1" applyFill="1" applyBorder="1" applyAlignment="1">
      <alignment horizontal="center" vertical="center" wrapText="1"/>
    </xf>
    <xf numFmtId="0" fontId="64" fillId="8" borderId="10" xfId="31" applyFont="1" applyFill="1" applyBorder="1" applyAlignment="1">
      <alignment horizontal="center" vertical="center" wrapText="1"/>
    </xf>
    <xf numFmtId="165" fontId="48" fillId="0" borderId="2" xfId="3" applyNumberFormat="1" applyFont="1" applyBorder="1" applyAlignment="1">
      <alignment horizontal="left" vertical="top" wrapText="1"/>
    </xf>
    <xf numFmtId="165" fontId="48" fillId="0" borderId="2" xfId="3" applyNumberFormat="1" applyFont="1" applyBorder="1" applyAlignment="1">
      <alignment horizontal="right" vertical="top"/>
    </xf>
    <xf numFmtId="0" fontId="0" fillId="4" borderId="0" xfId="0" applyFill="1"/>
    <xf numFmtId="0" fontId="3" fillId="9" borderId="3" xfId="27" applyFont="1" applyFill="1" applyBorder="1" applyAlignment="1">
      <alignment horizontal="left" vertical="center" wrapText="1"/>
    </xf>
    <xf numFmtId="166" fontId="3" fillId="9" borderId="2" xfId="27" applyNumberFormat="1" applyFont="1" applyFill="1" applyBorder="1" applyAlignment="1">
      <alignment horizontal="right" vertical="center"/>
    </xf>
    <xf numFmtId="0" fontId="4" fillId="0" borderId="2" xfId="29" applyFont="1" applyBorder="1" applyAlignment="1">
      <alignment horizontal="left" vertical="top" wrapText="1"/>
    </xf>
    <xf numFmtId="166" fontId="4" fillId="0" borderId="2" xfId="29" applyNumberFormat="1" applyFont="1" applyBorder="1" applyAlignment="1">
      <alignment horizontal="right" vertical="top"/>
    </xf>
    <xf numFmtId="0" fontId="5" fillId="0" borderId="2" xfId="29" applyFont="1" applyBorder="1" applyAlignment="1">
      <alignment horizontal="left" vertical="top" wrapText="1"/>
    </xf>
    <xf numFmtId="166" fontId="5" fillId="0" borderId="2" xfId="29" applyNumberFormat="1" applyFont="1" applyBorder="1" applyAlignment="1">
      <alignment horizontal="right" vertical="top"/>
    </xf>
    <xf numFmtId="0" fontId="74" fillId="0" borderId="0" xfId="0" applyFont="1" applyFill="1" applyBorder="1" applyAlignment="1">
      <alignment vertical="top" wrapText="1"/>
    </xf>
    <xf numFmtId="0" fontId="2" fillId="0" borderId="0" xfId="8" applyFont="1"/>
    <xf numFmtId="0" fontId="65" fillId="6" borderId="2" xfId="14" applyFont="1" applyFill="1" applyBorder="1" applyAlignment="1">
      <alignment horizontal="center" vertical="center" wrapText="1"/>
    </xf>
    <xf numFmtId="0" fontId="64" fillId="8" borderId="9" xfId="31" applyFont="1" applyFill="1" applyBorder="1" applyAlignment="1">
      <alignment horizontal="center" vertical="center" wrapText="1"/>
    </xf>
    <xf numFmtId="0" fontId="69" fillId="0" borderId="0" xfId="0" applyFont="1"/>
    <xf numFmtId="0" fontId="87" fillId="0" borderId="0" xfId="0" applyFont="1" applyAlignment="1"/>
    <xf numFmtId="0" fontId="87" fillId="4" borderId="0" xfId="0" applyFont="1" applyFill="1" applyAlignment="1"/>
    <xf numFmtId="0" fontId="69" fillId="4" borderId="0" xfId="0" applyFont="1" applyFill="1"/>
    <xf numFmtId="0" fontId="88" fillId="3" borderId="0" xfId="0" applyFont="1" applyFill="1" applyAlignment="1">
      <alignment horizontal="left" vertical="center"/>
    </xf>
    <xf numFmtId="0" fontId="1" fillId="0" borderId="0" xfId="1" applyFont="1" applyAlignment="1" applyProtection="1">
      <alignment horizontal="left" vertical="center"/>
    </xf>
    <xf numFmtId="0" fontId="69" fillId="0" borderId="0" xfId="1" applyFont="1" applyAlignment="1" applyProtection="1">
      <alignment horizontal="left" vertical="center"/>
    </xf>
    <xf numFmtId="0" fontId="69" fillId="0" borderId="0" xfId="0" applyFont="1" applyFill="1"/>
    <xf numFmtId="0" fontId="68" fillId="3" borderId="0" xfId="0" applyFont="1" applyFill="1" applyAlignment="1">
      <alignment horizontal="left" vertical="center"/>
    </xf>
    <xf numFmtId="0" fontId="69" fillId="3" borderId="0" xfId="0" applyFont="1" applyFill="1" applyAlignment="1">
      <alignment horizontal="left" vertical="center"/>
    </xf>
    <xf numFmtId="0" fontId="69" fillId="0" borderId="0" xfId="1" applyFont="1" applyBorder="1" applyAlignment="1" applyProtection="1">
      <alignment horizontal="left" vertical="center"/>
    </xf>
    <xf numFmtId="0" fontId="69" fillId="4" borderId="0" xfId="0" applyFont="1" applyFill="1" applyAlignment="1">
      <alignment vertical="center"/>
    </xf>
    <xf numFmtId="0" fontId="69" fillId="0" borderId="0" xfId="0" applyFont="1" applyFill="1" applyAlignment="1">
      <alignment vertical="center"/>
    </xf>
    <xf numFmtId="0" fontId="69" fillId="4" borderId="0" xfId="0" applyFont="1" applyFill="1" applyAlignment="1">
      <alignment wrapText="1"/>
    </xf>
    <xf numFmtId="2" fontId="69" fillId="0" borderId="0" xfId="1" applyNumberFormat="1" applyFont="1" applyAlignment="1" applyProtection="1">
      <alignment horizontal="left" vertical="center"/>
    </xf>
    <xf numFmtId="0" fontId="89" fillId="0" borderId="0" xfId="1" applyFont="1" applyAlignment="1" applyProtection="1">
      <alignment horizontal="left" vertical="center" wrapText="1"/>
    </xf>
    <xf numFmtId="0" fontId="69" fillId="0" borderId="0" xfId="0" applyFont="1" applyAlignment="1">
      <alignment horizontal="left" vertical="center"/>
    </xf>
    <xf numFmtId="0" fontId="87" fillId="0" borderId="0" xfId="0" applyFont="1" applyAlignment="1">
      <alignment horizontal="left"/>
    </xf>
    <xf numFmtId="0" fontId="69" fillId="0" borderId="0" xfId="0" applyFont="1" applyAlignment="1">
      <alignment horizontal="left"/>
    </xf>
    <xf numFmtId="3" fontId="46" fillId="0" borderId="2" xfId="5" applyNumberFormat="1" applyFont="1" applyFill="1" applyBorder="1" applyAlignment="1" applyProtection="1">
      <alignment vertical="center"/>
    </xf>
    <xf numFmtId="3" fontId="75" fillId="4" borderId="5" xfId="3" applyNumberFormat="1" applyFont="1" applyFill="1" applyBorder="1" applyAlignment="1" applyProtection="1">
      <alignment vertical="center"/>
    </xf>
    <xf numFmtId="3" fontId="75" fillId="4" borderId="2" xfId="0" applyNumberFormat="1" applyFont="1" applyFill="1" applyBorder="1" applyAlignment="1">
      <alignment vertical="center"/>
    </xf>
    <xf numFmtId="0" fontId="63" fillId="4" borderId="4" xfId="0" applyNumberFormat="1" applyFont="1" applyFill="1" applyBorder="1" applyAlignment="1">
      <alignment horizontal="center" vertical="center" wrapText="1"/>
    </xf>
    <xf numFmtId="0" fontId="63" fillId="4" borderId="4" xfId="0" applyNumberFormat="1" applyFont="1" applyFill="1" applyBorder="1" applyAlignment="1">
      <alignment horizontal="center" vertical="top" wrapText="1"/>
    </xf>
    <xf numFmtId="41" fontId="65" fillId="5" borderId="3" xfId="0" applyNumberFormat="1" applyFont="1" applyFill="1" applyBorder="1" applyAlignment="1">
      <alignment horizontal="center" vertical="center" wrapText="1"/>
    </xf>
    <xf numFmtId="0" fontId="64" fillId="6" borderId="4" xfId="14" applyFont="1" applyFill="1" applyBorder="1" applyAlignment="1">
      <alignment horizontal="center" vertical="center"/>
    </xf>
    <xf numFmtId="0" fontId="83" fillId="8" borderId="2" xfId="31" applyFont="1" applyFill="1" applyBorder="1" applyAlignment="1">
      <alignment horizontal="center" vertical="center" wrapText="1"/>
    </xf>
    <xf numFmtId="165" fontId="18" fillId="0" borderId="2" xfId="3" applyNumberFormat="1" applyFont="1" applyBorder="1" applyAlignment="1">
      <alignment horizontal="right" vertical="center" wrapText="1"/>
    </xf>
    <xf numFmtId="165" fontId="18" fillId="0" borderId="2" xfId="3" applyNumberFormat="1" applyFont="1" applyBorder="1" applyAlignment="1">
      <alignment horizontal="right" vertical="center"/>
    </xf>
    <xf numFmtId="0" fontId="39" fillId="0" borderId="2" xfId="31" applyFont="1" applyBorder="1" applyAlignment="1">
      <alignment horizontal="left" vertical="center" wrapText="1"/>
    </xf>
    <xf numFmtId="0" fontId="18" fillId="0" borderId="2" xfId="31" applyFont="1" applyBorder="1" applyAlignment="1">
      <alignment horizontal="left" vertical="center" wrapText="1"/>
    </xf>
    <xf numFmtId="175" fontId="1" fillId="0" borderId="2" xfId="0" applyNumberFormat="1" applyFont="1" applyFill="1" applyBorder="1" applyAlignment="1">
      <alignment horizontal="right" vertical="center"/>
    </xf>
    <xf numFmtId="175" fontId="1" fillId="0" borderId="6" xfId="0" applyNumberFormat="1" applyFont="1" applyFill="1" applyBorder="1" applyAlignment="1">
      <alignment horizontal="right"/>
    </xf>
    <xf numFmtId="175" fontId="1" fillId="0" borderId="2" xfId="0" applyNumberFormat="1" applyFont="1" applyFill="1" applyBorder="1" applyAlignment="1">
      <alignment horizontal="right"/>
    </xf>
    <xf numFmtId="37" fontId="3" fillId="4" borderId="2" xfId="16" applyNumberFormat="1" applyFont="1" applyFill="1" applyBorder="1" applyAlignment="1">
      <alignment horizontal="right" vertical="center" wrapText="1"/>
    </xf>
    <xf numFmtId="37" fontId="2" fillId="4" borderId="2" xfId="16" applyNumberFormat="1" applyFont="1" applyFill="1" applyBorder="1" applyAlignment="1">
      <alignment horizontal="right" vertical="center" wrapText="1"/>
    </xf>
    <xf numFmtId="37" fontId="2" fillId="4" borderId="2" xfId="16" applyNumberFormat="1" applyFont="1" applyFill="1" applyBorder="1" applyAlignment="1">
      <alignment horizontal="right" vertical="center"/>
    </xf>
    <xf numFmtId="37" fontId="3" fillId="4" borderId="5" xfId="14" applyNumberFormat="1" applyFont="1" applyFill="1" applyBorder="1" applyAlignment="1">
      <alignment horizontal="right" vertical="center"/>
    </xf>
    <xf numFmtId="37" fontId="3" fillId="4" borderId="2" xfId="14" applyNumberFormat="1" applyFont="1" applyFill="1" applyBorder="1" applyAlignment="1">
      <alignment horizontal="right" vertical="center"/>
    </xf>
    <xf numFmtId="37" fontId="2" fillId="4" borderId="5" xfId="14" applyNumberFormat="1" applyFont="1" applyFill="1" applyBorder="1" applyAlignment="1">
      <alignment horizontal="right" vertical="center"/>
    </xf>
    <xf numFmtId="37" fontId="2" fillId="4" borderId="2" xfId="14" applyNumberFormat="1" applyFont="1" applyFill="1" applyBorder="1" applyAlignment="1">
      <alignment horizontal="right" vertical="center"/>
    </xf>
    <xf numFmtId="0" fontId="41" fillId="0" borderId="0" xfId="1" applyAlignment="1" applyProtection="1">
      <alignment horizontal="left" vertical="center"/>
    </xf>
    <xf numFmtId="0" fontId="65" fillId="5" borderId="2" xfId="27" applyFont="1" applyFill="1" applyBorder="1" applyAlignment="1">
      <alignment horizontal="center" vertical="center"/>
    </xf>
    <xf numFmtId="0" fontId="64" fillId="5" borderId="2" xfId="27" applyFont="1" applyFill="1" applyBorder="1" applyAlignment="1">
      <alignment horizontal="center" vertical="center"/>
    </xf>
    <xf numFmtId="0" fontId="65" fillId="5" borderId="2" xfId="27" applyFont="1" applyFill="1" applyBorder="1" applyAlignment="1">
      <alignment horizontal="center" vertical="center" wrapText="1"/>
    </xf>
    <xf numFmtId="0" fontId="65" fillId="6" borderId="4" xfId="14" applyFont="1" applyFill="1" applyBorder="1" applyAlignment="1">
      <alignment horizontal="center" vertical="center" wrapText="1"/>
    </xf>
    <xf numFmtId="0" fontId="66" fillId="0" borderId="0" xfId="14" applyFont="1" applyFill="1" applyBorder="1" applyAlignment="1">
      <alignment horizontal="left" vertical="top" wrapText="1"/>
    </xf>
    <xf numFmtId="41" fontId="65" fillId="6" borderId="2" xfId="14" applyNumberFormat="1" applyFont="1" applyFill="1" applyBorder="1" applyAlignment="1">
      <alignment horizontal="center" vertical="center" wrapText="1"/>
    </xf>
    <xf numFmtId="0" fontId="65" fillId="6" borderId="2" xfId="14" applyFont="1" applyFill="1" applyBorder="1" applyAlignment="1">
      <alignment horizontal="center" vertical="center" wrapText="1"/>
    </xf>
    <xf numFmtId="41" fontId="64" fillId="6" borderId="2" xfId="14" applyNumberFormat="1" applyFont="1" applyFill="1" applyBorder="1" applyAlignment="1">
      <alignment horizontal="center" vertical="center" wrapText="1"/>
    </xf>
    <xf numFmtId="0" fontId="65" fillId="6" borderId="2" xfId="14" applyFont="1" applyFill="1" applyBorder="1" applyAlignment="1">
      <alignment horizontal="center" vertical="center"/>
    </xf>
    <xf numFmtId="0" fontId="64" fillId="6" borderId="2" xfId="14" applyFont="1" applyFill="1" applyBorder="1" applyAlignment="1">
      <alignment horizontal="center" vertical="center" wrapText="1"/>
    </xf>
    <xf numFmtId="0" fontId="41" fillId="0" borderId="0" xfId="1" applyAlignment="1" applyProtection="1">
      <alignment horizontal="left" vertical="center"/>
    </xf>
    <xf numFmtId="3" fontId="69" fillId="0" borderId="0" xfId="1" applyNumberFormat="1" applyFont="1" applyAlignment="1" applyProtection="1">
      <alignment horizontal="left" vertical="center"/>
    </xf>
    <xf numFmtId="0" fontId="90" fillId="0" borderId="0" xfId="0" applyFont="1" applyAlignment="1">
      <alignment vertical="center"/>
    </xf>
    <xf numFmtId="0" fontId="74" fillId="4" borderId="0" xfId="14" applyFont="1" applyFill="1" applyBorder="1"/>
    <xf numFmtId="41" fontId="2" fillId="0" borderId="2" xfId="5" applyNumberFormat="1" applyFont="1" applyFill="1" applyBorder="1" applyAlignment="1" applyProtection="1">
      <alignment horizontal="right" vertical="center"/>
    </xf>
    <xf numFmtId="41" fontId="2" fillId="0" borderId="2" xfId="0" applyNumberFormat="1" applyFont="1" applyFill="1" applyBorder="1" applyAlignment="1">
      <alignment horizontal="right" vertical="center"/>
    </xf>
    <xf numFmtId="0" fontId="8" fillId="0" borderId="0" xfId="0" applyFont="1" applyFill="1" applyBorder="1" applyAlignment="1">
      <alignment vertical="top" wrapText="1"/>
    </xf>
    <xf numFmtId="0" fontId="8" fillId="0" borderId="0" xfId="27" applyFont="1" applyFill="1" applyBorder="1" applyAlignment="1">
      <alignment horizontal="left" vertical="center"/>
    </xf>
    <xf numFmtId="165" fontId="8" fillId="0" borderId="0" xfId="5" applyNumberFormat="1" applyFont="1" applyFill="1" applyBorder="1" applyAlignment="1">
      <alignment horizontal="right" vertical="center"/>
    </xf>
    <xf numFmtId="0" fontId="8" fillId="0" borderId="0" xfId="27" applyFont="1" applyFill="1" applyBorder="1" applyAlignment="1">
      <alignment horizontal="right" vertical="center"/>
    </xf>
    <xf numFmtId="0" fontId="90" fillId="0" borderId="0" xfId="0" applyFont="1"/>
    <xf numFmtId="3" fontId="86" fillId="4" borderId="2" xfId="0" applyNumberFormat="1" applyFont="1" applyFill="1" applyBorder="1"/>
    <xf numFmtId="165" fontId="3" fillId="0" borderId="2" xfId="5" applyNumberFormat="1" applyFont="1" applyFill="1" applyBorder="1" applyAlignment="1" applyProtection="1">
      <alignment vertical="center"/>
    </xf>
    <xf numFmtId="165" fontId="3" fillId="0" borderId="2" xfId="5" applyNumberFormat="1" applyFont="1" applyFill="1" applyBorder="1" applyAlignment="1" applyProtection="1">
      <alignment horizontal="right" vertical="center"/>
    </xf>
    <xf numFmtId="3" fontId="5" fillId="4" borderId="2" xfId="3" applyNumberFormat="1" applyFont="1" applyFill="1" applyBorder="1" applyAlignment="1" applyProtection="1">
      <alignment horizontal="right" vertical="center"/>
    </xf>
    <xf numFmtId="165" fontId="2" fillId="0" borderId="2" xfId="5" applyNumberFormat="1" applyFont="1" applyFill="1" applyBorder="1" applyAlignment="1" applyProtection="1">
      <alignment horizontal="right" vertical="center"/>
    </xf>
    <xf numFmtId="3" fontId="5" fillId="4" borderId="2" xfId="3" applyNumberFormat="1" applyFont="1" applyFill="1" applyBorder="1" applyAlignment="1">
      <alignment horizontal="right" vertical="center"/>
    </xf>
    <xf numFmtId="3" fontId="2" fillId="0" borderId="2" xfId="0" applyNumberFormat="1" applyFont="1" applyFill="1" applyBorder="1" applyAlignment="1">
      <alignment horizontal="right" vertical="center"/>
    </xf>
    <xf numFmtId="3" fontId="3" fillId="0" borderId="2" xfId="0" applyNumberFormat="1" applyFont="1" applyFill="1" applyBorder="1" applyAlignment="1">
      <alignment vertical="center"/>
    </xf>
    <xf numFmtId="3" fontId="2" fillId="0" borderId="2" xfId="0" applyNumberFormat="1" applyFont="1" applyFill="1" applyBorder="1" applyAlignment="1">
      <alignment vertical="center"/>
    </xf>
    <xf numFmtId="3" fontId="4" fillId="4" borderId="2" xfId="3" applyNumberFormat="1" applyFont="1" applyFill="1" applyBorder="1" applyAlignment="1">
      <alignment horizontal="right" vertical="center"/>
    </xf>
    <xf numFmtId="3" fontId="63" fillId="4" borderId="2" xfId="0" applyNumberFormat="1" applyFont="1" applyFill="1" applyBorder="1" applyAlignment="1">
      <alignment horizontal="left" vertical="top" wrapText="1"/>
    </xf>
    <xf numFmtId="0" fontId="8" fillId="4" borderId="0" xfId="14" applyFont="1" applyFill="1" applyBorder="1"/>
    <xf numFmtId="3" fontId="63" fillId="4" borderId="2" xfId="0" applyNumberFormat="1" applyFont="1" applyFill="1" applyBorder="1" applyAlignment="1">
      <alignment horizontal="left" vertical="center" wrapText="1"/>
    </xf>
    <xf numFmtId="0" fontId="63" fillId="4" borderId="4" xfId="0" applyFont="1" applyFill="1" applyBorder="1" applyAlignment="1">
      <alignment horizontal="left" vertical="top" wrapText="1"/>
    </xf>
    <xf numFmtId="0" fontId="74" fillId="0" borderId="0" xfId="27" applyFont="1" applyFill="1" applyBorder="1" applyAlignment="1">
      <alignment horizontal="left" vertical="center"/>
    </xf>
    <xf numFmtId="0" fontId="74" fillId="0" borderId="0" xfId="27" applyFont="1" applyFill="1" applyBorder="1" applyAlignment="1">
      <alignment horizontal="right" vertical="center"/>
    </xf>
    <xf numFmtId="0" fontId="8" fillId="0" borderId="0" xfId="14" applyFont="1" applyBorder="1" applyAlignment="1">
      <alignment horizontal="left"/>
    </xf>
    <xf numFmtId="41" fontId="5" fillId="4" borderId="2" xfId="0" applyNumberFormat="1" applyFont="1" applyFill="1" applyBorder="1" applyAlignment="1">
      <alignment horizontal="right" vertical="center"/>
    </xf>
    <xf numFmtId="0" fontId="91" fillId="0" borderId="2" xfId="0" applyFont="1" applyBorder="1" applyAlignment="1">
      <alignment vertical="center"/>
    </xf>
    <xf numFmtId="0" fontId="5" fillId="0" borderId="2" xfId="14" applyFont="1" applyFill="1" applyBorder="1" applyAlignment="1">
      <alignment vertical="center" wrapText="1"/>
    </xf>
    <xf numFmtId="41" fontId="4" fillId="4" borderId="2" xfId="14" applyNumberFormat="1" applyFont="1" applyFill="1" applyBorder="1" applyAlignment="1">
      <alignment horizontal="right" vertical="center" wrapText="1"/>
    </xf>
    <xf numFmtId="41" fontId="5" fillId="4" borderId="2" xfId="14" applyNumberFormat="1" applyFont="1" applyFill="1" applyBorder="1" applyAlignment="1">
      <alignment horizontal="right" vertical="center"/>
    </xf>
    <xf numFmtId="0" fontId="85" fillId="0" borderId="0" xfId="107" applyFont="1" applyFill="1" applyBorder="1" applyAlignment="1">
      <alignment vertical="top" wrapText="1"/>
    </xf>
    <xf numFmtId="0" fontId="8" fillId="0" borderId="0" xfId="8" applyFont="1" applyFill="1" applyAlignment="1">
      <alignment vertical="center"/>
    </xf>
    <xf numFmtId="0" fontId="8" fillId="0" borderId="0" xfId="14" applyFont="1" applyFill="1" applyAlignment="1">
      <alignment vertical="center"/>
    </xf>
    <xf numFmtId="41" fontId="5" fillId="4" borderId="4" xfId="0" applyNumberFormat="1" applyFont="1" applyFill="1" applyBorder="1" applyAlignment="1">
      <alignment horizontal="center" vertical="center"/>
    </xf>
    <xf numFmtId="0" fontId="84" fillId="0" borderId="0" xfId="107" applyFont="1" applyFill="1" applyBorder="1" applyAlignment="1">
      <alignment vertical="top" wrapText="1"/>
    </xf>
    <xf numFmtId="0" fontId="74" fillId="0" borderId="0" xfId="8" applyFont="1" applyFill="1" applyAlignment="1">
      <alignment vertical="center"/>
    </xf>
    <xf numFmtId="0" fontId="74" fillId="0" borderId="0" xfId="14" applyFont="1" applyFill="1"/>
    <xf numFmtId="41" fontId="4" fillId="4" borderId="2" xfId="0" applyNumberFormat="1" applyFont="1" applyFill="1" applyBorder="1" applyAlignment="1">
      <alignment vertical="center"/>
    </xf>
    <xf numFmtId="41" fontId="5" fillId="4" borderId="2" xfId="0" applyNumberFormat="1" applyFont="1" applyFill="1" applyBorder="1" applyAlignment="1">
      <alignment vertical="center"/>
    </xf>
    <xf numFmtId="41" fontId="5" fillId="4" borderId="2" xfId="14" applyNumberFormat="1" applyFont="1" applyFill="1" applyBorder="1" applyAlignment="1">
      <alignment vertical="center"/>
    </xf>
    <xf numFmtId="0" fontId="74" fillId="0" borderId="0" xfId="14" applyFont="1" applyBorder="1" applyAlignment="1">
      <alignment vertical="center"/>
    </xf>
    <xf numFmtId="41" fontId="4" fillId="4" borderId="2" xfId="14" applyNumberFormat="1" applyFont="1" applyFill="1" applyBorder="1" applyAlignment="1">
      <alignment horizontal="right" vertical="center"/>
    </xf>
    <xf numFmtId="0" fontId="9" fillId="0" borderId="0" xfId="14" applyFont="1" applyFill="1" applyBorder="1" applyAlignment="1">
      <alignment vertical="center" wrapText="1"/>
    </xf>
    <xf numFmtId="0" fontId="8" fillId="0" borderId="0" xfId="14" applyFont="1" applyAlignment="1">
      <alignment vertical="center"/>
    </xf>
    <xf numFmtId="41" fontId="66" fillId="0" borderId="0" xfId="14" applyNumberFormat="1" applyFont="1" applyFill="1" applyBorder="1" applyAlignment="1">
      <alignment horizontal="right" vertical="top"/>
    </xf>
    <xf numFmtId="3" fontId="62" fillId="4" borderId="2" xfId="0" applyNumberFormat="1" applyFont="1" applyFill="1" applyBorder="1" applyAlignment="1">
      <alignment horizontal="right" vertical="center"/>
    </xf>
    <xf numFmtId="3" fontId="48" fillId="4" borderId="2" xfId="0" applyNumberFormat="1" applyFont="1" applyFill="1" applyBorder="1" applyAlignment="1">
      <alignment horizontal="right" vertical="center"/>
    </xf>
    <xf numFmtId="41" fontId="4" fillId="4" borderId="2" xfId="26" applyNumberFormat="1" applyFont="1" applyFill="1" applyBorder="1" applyAlignment="1">
      <alignment horizontal="right" vertical="center"/>
    </xf>
    <xf numFmtId="41" fontId="4" fillId="4" borderId="2" xfId="26" applyNumberFormat="1" applyFont="1" applyFill="1" applyBorder="1" applyAlignment="1">
      <alignment horizontal="right" vertical="center" wrapText="1"/>
    </xf>
    <xf numFmtId="41" fontId="5" fillId="4" borderId="2" xfId="26" applyNumberFormat="1" applyFont="1" applyFill="1" applyBorder="1" applyAlignment="1">
      <alignment horizontal="right" vertical="center"/>
    </xf>
    <xf numFmtId="41" fontId="5" fillId="4" borderId="2" xfId="26" applyNumberFormat="1" applyFont="1" applyFill="1" applyBorder="1" applyAlignment="1">
      <alignment horizontal="right" vertical="center" wrapText="1"/>
    </xf>
    <xf numFmtId="165" fontId="48" fillId="0" borderId="2" xfId="3" applyNumberFormat="1" applyFont="1" applyBorder="1" applyAlignment="1">
      <alignment horizontal="right" vertical="top" wrapText="1"/>
    </xf>
    <xf numFmtId="165" fontId="62" fillId="0" borderId="2" xfId="3" applyNumberFormat="1" applyFont="1" applyBorder="1" applyAlignment="1">
      <alignment horizontal="left" vertical="top" wrapText="1"/>
    </xf>
    <xf numFmtId="165" fontId="62" fillId="0" borderId="2" xfId="3" applyNumberFormat="1" applyFont="1" applyBorder="1" applyAlignment="1">
      <alignment horizontal="right" vertical="top"/>
    </xf>
    <xf numFmtId="165" fontId="62" fillId="0" borderId="2" xfId="3" applyNumberFormat="1" applyFont="1" applyBorder="1" applyAlignment="1">
      <alignment horizontal="right" vertical="top" wrapText="1"/>
    </xf>
    <xf numFmtId="165" fontId="39" fillId="0" borderId="2" xfId="3" applyNumberFormat="1" applyFont="1" applyBorder="1" applyAlignment="1">
      <alignment horizontal="right" vertical="center" wrapText="1"/>
    </xf>
    <xf numFmtId="165" fontId="39" fillId="0" borderId="2" xfId="3" applyNumberFormat="1" applyFont="1" applyBorder="1" applyAlignment="1">
      <alignment horizontal="right" vertical="center"/>
    </xf>
    <xf numFmtId="41" fontId="3" fillId="0" borderId="0" xfId="14" applyNumberFormat="1" applyFont="1" applyBorder="1"/>
    <xf numFmtId="41" fontId="4" fillId="4" borderId="2" xfId="14" applyNumberFormat="1" applyFont="1" applyFill="1" applyBorder="1" applyAlignment="1">
      <alignment horizontal="center" vertical="top" wrapText="1"/>
    </xf>
    <xf numFmtId="0" fontId="3" fillId="0" borderId="0" xfId="14" applyFont="1" applyFill="1" applyBorder="1"/>
    <xf numFmtId="41" fontId="4" fillId="4" borderId="2" xfId="0" applyNumberFormat="1" applyFont="1" applyFill="1" applyBorder="1" applyAlignment="1">
      <alignment horizontal="center" vertical="top"/>
    </xf>
    <xf numFmtId="3" fontId="47" fillId="0" borderId="2" xfId="16" applyNumberFormat="1" applyFont="1" applyFill="1" applyBorder="1" applyAlignment="1">
      <alignment horizontal="right" vertical="center" wrapText="1"/>
    </xf>
    <xf numFmtId="0" fontId="47" fillId="0" borderId="0" xfId="16" applyFont="1" applyFill="1" applyBorder="1" applyAlignment="1"/>
    <xf numFmtId="175" fontId="92" fillId="0" borderId="2" xfId="0" applyNumberFormat="1" applyFont="1" applyFill="1" applyBorder="1" applyAlignment="1">
      <alignment horizontal="right" vertical="center"/>
    </xf>
    <xf numFmtId="0" fontId="69" fillId="4" borderId="0" xfId="1" applyFont="1" applyFill="1" applyAlignment="1" applyProtection="1">
      <alignment horizontal="left" vertical="center"/>
    </xf>
    <xf numFmtId="165" fontId="2" fillId="0" borderId="0" xfId="14" applyNumberFormat="1" applyFont="1" applyBorder="1" applyAlignment="1">
      <alignment horizontal="center" vertical="center"/>
    </xf>
    <xf numFmtId="0" fontId="64" fillId="8" borderId="2" xfId="32" applyFont="1" applyFill="1" applyBorder="1" applyAlignment="1">
      <alignment horizontal="center" vertical="center" wrapText="1"/>
    </xf>
    <xf numFmtId="0" fontId="83" fillId="8" borderId="3" xfId="31" applyFont="1" applyFill="1" applyBorder="1" applyAlignment="1">
      <alignment horizontal="center" vertical="center" wrapText="1"/>
    </xf>
    <xf numFmtId="0" fontId="64" fillId="8" borderId="19" xfId="31" applyFont="1" applyFill="1" applyBorder="1" applyAlignment="1">
      <alignment horizontal="center" vertical="center" wrapText="1"/>
    </xf>
    <xf numFmtId="41" fontId="65" fillId="5" borderId="3" xfId="27" applyNumberFormat="1" applyFont="1" applyFill="1" applyBorder="1" applyAlignment="1">
      <alignment horizontal="center" vertical="center" wrapText="1"/>
    </xf>
    <xf numFmtId="0" fontId="93" fillId="5" borderId="2" xfId="27" applyFont="1" applyFill="1" applyBorder="1" applyAlignment="1">
      <alignment horizontal="center" vertical="center"/>
    </xf>
    <xf numFmtId="0" fontId="93" fillId="5" borderId="2" xfId="27" applyFont="1" applyFill="1" applyBorder="1" applyAlignment="1">
      <alignment horizontal="center" vertical="center" wrapText="1"/>
    </xf>
    <xf numFmtId="0" fontId="93" fillId="6" borderId="2" xfId="14" applyFont="1" applyFill="1" applyBorder="1" applyAlignment="1">
      <alignment horizontal="center" vertical="center" wrapText="1"/>
    </xf>
    <xf numFmtId="0" fontId="64" fillId="8" borderId="25" xfId="31" applyFont="1" applyFill="1" applyBorder="1" applyAlignment="1">
      <alignment horizontal="center" vertical="center" wrapText="1"/>
    </xf>
    <xf numFmtId="0" fontId="84" fillId="0" borderId="0" xfId="107" applyFont="1" applyFill="1" applyBorder="1" applyAlignment="1">
      <alignment vertical="center" wrapText="1"/>
    </xf>
    <xf numFmtId="0" fontId="0" fillId="0" borderId="0" xfId="0" applyFont="1" applyAlignment="1">
      <alignment vertical="center"/>
    </xf>
    <xf numFmtId="0" fontId="90" fillId="0" borderId="0" xfId="0" applyFont="1" applyAlignment="1"/>
    <xf numFmtId="0" fontId="74" fillId="0" borderId="0" xfId="27" applyFont="1" applyFill="1" applyBorder="1" applyAlignment="1">
      <alignment horizontal="left" vertical="center" wrapText="1"/>
    </xf>
    <xf numFmtId="41" fontId="65" fillId="5" borderId="3" xfId="27" applyNumberFormat="1" applyFont="1" applyFill="1" applyBorder="1" applyAlignment="1">
      <alignment horizontal="center" vertical="center" wrapText="1"/>
    </xf>
    <xf numFmtId="41" fontId="71" fillId="0" borderId="0" xfId="0" applyNumberFormat="1" applyFont="1" applyFill="1" applyAlignment="1">
      <alignment vertical="center"/>
    </xf>
    <xf numFmtId="0" fontId="41" fillId="0" borderId="0" xfId="1" applyFill="1" applyBorder="1" applyAlignment="1" applyProtection="1">
      <alignment horizontal="left" vertical="center"/>
    </xf>
    <xf numFmtId="0" fontId="54" fillId="0" borderId="0" xfId="0" applyFont="1" applyAlignment="1">
      <alignment vertical="center" wrapText="1"/>
    </xf>
    <xf numFmtId="0" fontId="8" fillId="4" borderId="0" xfId="27" applyFont="1" applyFill="1" applyBorder="1" applyAlignment="1">
      <alignment horizontal="left" vertical="center"/>
    </xf>
    <xf numFmtId="0" fontId="8" fillId="4" borderId="0" xfId="27" applyFont="1" applyFill="1" applyBorder="1" applyAlignment="1">
      <alignment horizontal="left" vertical="center" wrapText="1"/>
    </xf>
    <xf numFmtId="0" fontId="60" fillId="0" borderId="0" xfId="14" applyFont="1" applyFill="1" applyBorder="1" applyAlignment="1">
      <alignment horizontal="center" vertical="center" wrapText="1"/>
    </xf>
    <xf numFmtId="0" fontId="65" fillId="6" borderId="2" xfId="14" applyFont="1" applyFill="1" applyBorder="1" applyAlignment="1">
      <alignment horizontal="center" vertical="center" wrapText="1"/>
    </xf>
    <xf numFmtId="0" fontId="65" fillId="6" borderId="2" xfId="14" applyFont="1" applyFill="1" applyBorder="1" applyAlignment="1">
      <alignment horizontal="center" vertical="center"/>
    </xf>
    <xf numFmtId="0" fontId="64" fillId="6" borderId="2" xfId="14" applyFont="1" applyFill="1" applyBorder="1" applyAlignment="1">
      <alignment horizontal="center" vertical="center" wrapText="1"/>
    </xf>
    <xf numFmtId="41" fontId="30" fillId="4" borderId="2" xfId="0" applyNumberFormat="1" applyFont="1" applyFill="1" applyBorder="1" applyAlignment="1">
      <alignment vertical="center"/>
    </xf>
    <xf numFmtId="41" fontId="29" fillId="4" borderId="2" xfId="0" applyNumberFormat="1" applyFont="1" applyFill="1" applyBorder="1" applyAlignment="1">
      <alignment vertical="center"/>
    </xf>
    <xf numFmtId="165" fontId="63" fillId="4" borderId="2" xfId="3" applyNumberFormat="1" applyFont="1" applyFill="1" applyBorder="1" applyAlignment="1" applyProtection="1">
      <alignment vertical="center"/>
    </xf>
    <xf numFmtId="165" fontId="63" fillId="4" borderId="5" xfId="3" applyNumberFormat="1" applyFont="1" applyFill="1" applyBorder="1" applyAlignment="1" applyProtection="1">
      <alignment vertical="center"/>
    </xf>
    <xf numFmtId="165" fontId="63" fillId="4" borderId="2" xfId="3" applyNumberFormat="1" applyFont="1" applyFill="1" applyBorder="1" applyAlignment="1">
      <alignment vertical="center"/>
    </xf>
    <xf numFmtId="165" fontId="3" fillId="4" borderId="2" xfId="3" applyNumberFormat="1" applyFont="1" applyFill="1" applyBorder="1" applyAlignment="1">
      <alignment vertical="center"/>
    </xf>
    <xf numFmtId="165" fontId="86" fillId="4" borderId="2" xfId="3" applyNumberFormat="1" applyFont="1" applyFill="1" applyBorder="1" applyAlignment="1">
      <alignment vertical="center"/>
    </xf>
    <xf numFmtId="165" fontId="3" fillId="0" borderId="2" xfId="3" applyNumberFormat="1" applyFont="1" applyFill="1" applyBorder="1" applyAlignment="1" applyProtection="1">
      <alignment vertical="center"/>
    </xf>
    <xf numFmtId="165" fontId="3" fillId="4" borderId="5" xfId="3" applyNumberFormat="1" applyFont="1" applyFill="1" applyBorder="1" applyAlignment="1">
      <alignment vertical="center"/>
    </xf>
    <xf numFmtId="165" fontId="2" fillId="4" borderId="2" xfId="3" applyNumberFormat="1" applyFont="1" applyFill="1" applyBorder="1" applyAlignment="1">
      <alignment vertical="center"/>
    </xf>
    <xf numFmtId="165" fontId="5" fillId="4" borderId="2" xfId="3" applyNumberFormat="1" applyFont="1" applyFill="1" applyBorder="1" applyAlignment="1" applyProtection="1">
      <alignment vertical="center"/>
    </xf>
    <xf numFmtId="165" fontId="2" fillId="0" borderId="2" xfId="3" applyNumberFormat="1" applyFont="1" applyFill="1" applyBorder="1" applyAlignment="1" applyProtection="1">
      <alignment vertical="center"/>
    </xf>
    <xf numFmtId="165" fontId="5" fillId="4" borderId="2" xfId="3" applyNumberFormat="1" applyFont="1" applyFill="1" applyBorder="1" applyAlignment="1">
      <alignment vertical="center"/>
    </xf>
    <xf numFmtId="165" fontId="2" fillId="4" borderId="2" xfId="3" applyNumberFormat="1" applyFont="1" applyFill="1" applyBorder="1" applyAlignment="1" applyProtection="1">
      <alignment vertical="center"/>
    </xf>
    <xf numFmtId="165" fontId="2" fillId="0" borderId="2" xfId="3" applyNumberFormat="1" applyFont="1" applyFill="1" applyBorder="1" applyAlignment="1">
      <alignment vertical="center"/>
    </xf>
    <xf numFmtId="165" fontId="3" fillId="0" borderId="2" xfId="3" applyNumberFormat="1" applyFont="1" applyFill="1" applyBorder="1" applyAlignment="1">
      <alignment vertical="center"/>
    </xf>
    <xf numFmtId="165" fontId="4" fillId="4" borderId="2" xfId="3" applyNumberFormat="1" applyFont="1" applyFill="1" applyBorder="1" applyAlignment="1">
      <alignment vertical="center"/>
    </xf>
    <xf numFmtId="165" fontId="3" fillId="4" borderId="2" xfId="3" applyNumberFormat="1" applyFont="1" applyFill="1" applyBorder="1" applyAlignment="1" applyProtection="1">
      <alignment vertical="center"/>
    </xf>
    <xf numFmtId="43" fontId="3" fillId="4" borderId="2" xfId="3" applyNumberFormat="1" applyFont="1" applyFill="1" applyBorder="1" applyAlignment="1">
      <alignment vertical="center"/>
    </xf>
    <xf numFmtId="43" fontId="2" fillId="4" borderId="2" xfId="3" applyNumberFormat="1" applyFont="1" applyFill="1" applyBorder="1" applyAlignment="1">
      <alignment vertical="center"/>
    </xf>
    <xf numFmtId="41" fontId="91" fillId="0" borderId="2" xfId="0" applyNumberFormat="1" applyFont="1" applyBorder="1" applyAlignment="1">
      <alignment vertical="center"/>
    </xf>
    <xf numFmtId="41" fontId="3" fillId="0" borderId="2" xfId="14" applyNumberFormat="1" applyFont="1" applyFill="1" applyBorder="1" applyAlignment="1">
      <alignment vertical="center"/>
    </xf>
    <xf numFmtId="41" fontId="2" fillId="0" borderId="2" xfId="14" applyNumberFormat="1" applyFont="1" applyFill="1" applyBorder="1" applyAlignment="1">
      <alignment vertical="center"/>
    </xf>
    <xf numFmtId="41" fontId="5" fillId="0" borderId="2" xfId="14" applyNumberFormat="1" applyFont="1" applyFill="1" applyBorder="1" applyAlignment="1">
      <alignment vertical="center" wrapText="1"/>
    </xf>
    <xf numFmtId="0" fontId="9" fillId="0" borderId="0" xfId="14" applyFont="1" applyFill="1" applyBorder="1" applyAlignment="1">
      <alignment horizontal="left" vertical="center" wrapText="1"/>
    </xf>
    <xf numFmtId="0" fontId="65" fillId="6" borderId="2" xfId="14" applyFont="1" applyFill="1" applyBorder="1" applyAlignment="1">
      <alignment horizontal="center" vertical="center" wrapText="1"/>
    </xf>
    <xf numFmtId="41" fontId="48" fillId="4" borderId="2" xfId="14" applyNumberFormat="1" applyFont="1" applyFill="1" applyBorder="1" applyAlignment="1">
      <alignment horizontal="center" vertical="top"/>
    </xf>
    <xf numFmtId="0" fontId="0" fillId="0" borderId="2" xfId="0" applyNumberFormat="1" applyBorder="1"/>
    <xf numFmtId="0" fontId="2" fillId="2" borderId="0" xfId="14" applyFont="1" applyFill="1" applyBorder="1" applyAlignment="1">
      <alignment vertical="center"/>
    </xf>
    <xf numFmtId="37" fontId="3" fillId="0" borderId="5" xfId="14" applyNumberFormat="1" applyFont="1" applyFill="1" applyBorder="1" applyAlignment="1">
      <alignment horizontal="right" vertical="center"/>
    </xf>
    <xf numFmtId="37" fontId="3" fillId="0" borderId="2" xfId="14" applyNumberFormat="1" applyFont="1" applyFill="1" applyBorder="1" applyAlignment="1">
      <alignment horizontal="right" vertical="center"/>
    </xf>
    <xf numFmtId="37" fontId="2" fillId="0" borderId="5" xfId="14" applyNumberFormat="1" applyFont="1" applyFill="1" applyBorder="1" applyAlignment="1">
      <alignment horizontal="right" vertical="center"/>
    </xf>
    <xf numFmtId="37" fontId="2" fillId="0" borderId="2" xfId="14" applyNumberFormat="1" applyFont="1" applyFill="1" applyBorder="1" applyAlignment="1">
      <alignment horizontal="right" vertical="center"/>
    </xf>
    <xf numFmtId="37" fontId="2" fillId="0" borderId="0" xfId="14" applyNumberFormat="1" applyFont="1" applyFill="1" applyBorder="1" applyAlignment="1">
      <alignment vertical="center"/>
    </xf>
    <xf numFmtId="175" fontId="94" fillId="6" borderId="2" xfId="5" applyNumberFormat="1" applyFont="1" applyFill="1" applyBorder="1" applyAlignment="1">
      <alignment horizontal="center" vertical="center" wrapText="1"/>
    </xf>
    <xf numFmtId="0" fontId="47" fillId="0" borderId="2" xfId="0" applyFont="1" applyFill="1" applyBorder="1" applyAlignment="1"/>
    <xf numFmtId="175" fontId="47" fillId="0" borderId="2" xfId="5" applyNumberFormat="1" applyFont="1" applyFill="1" applyBorder="1"/>
    <xf numFmtId="0" fontId="46" fillId="0" borderId="2" xfId="0" applyFont="1" applyFill="1" applyBorder="1"/>
    <xf numFmtId="175" fontId="46" fillId="0" borderId="2" xfId="5" applyNumberFormat="1" applyFont="1" applyFill="1" applyBorder="1"/>
    <xf numFmtId="175" fontId="46" fillId="0" borderId="2" xfId="5" applyNumberFormat="1" applyFont="1" applyFill="1" applyBorder="1" applyAlignment="1">
      <alignment horizontal="right"/>
    </xf>
    <xf numFmtId="0" fontId="72" fillId="0" borderId="2" xfId="0" applyFont="1" applyBorder="1"/>
    <xf numFmtId="175" fontId="72" fillId="0" borderId="2" xfId="0" applyNumberFormat="1" applyFont="1" applyBorder="1"/>
    <xf numFmtId="0" fontId="84" fillId="0" borderId="0" xfId="107" applyFont="1" applyFill="1" applyBorder="1" applyAlignment="1">
      <alignment vertical="top"/>
    </xf>
    <xf numFmtId="0" fontId="48" fillId="4" borderId="0" xfId="14" applyFont="1" applyFill="1" applyBorder="1" applyAlignment="1">
      <alignment horizontal="left" vertical="top" wrapText="1"/>
    </xf>
    <xf numFmtId="0" fontId="65" fillId="6" borderId="2" xfId="14" applyFont="1" applyFill="1" applyBorder="1" applyAlignment="1">
      <alignment horizontal="center" vertical="center" wrapText="1"/>
    </xf>
    <xf numFmtId="0" fontId="94" fillId="6" borderId="4" xfId="0" applyFont="1" applyFill="1" applyBorder="1" applyAlignment="1">
      <alignment horizontal="center" vertical="center" wrapText="1"/>
    </xf>
    <xf numFmtId="0" fontId="41" fillId="0" borderId="0" xfId="1" applyAlignment="1" applyProtection="1">
      <alignment horizontal="left" vertical="center" wrapText="1"/>
    </xf>
    <xf numFmtId="0" fontId="89" fillId="0" borderId="0" xfId="1" applyFont="1" applyAlignment="1" applyProtection="1">
      <alignment horizontal="left" vertical="center" wrapText="1"/>
    </xf>
    <xf numFmtId="0" fontId="41" fillId="0" borderId="0" xfId="1" quotePrefix="1" applyAlignment="1" applyProtection="1">
      <alignment horizontal="left" vertical="center" wrapText="1"/>
    </xf>
    <xf numFmtId="0" fontId="69" fillId="0" borderId="0" xfId="0" applyFont="1" applyAlignment="1">
      <alignment horizontal="center" vertical="center" wrapText="1"/>
    </xf>
    <xf numFmtId="0" fontId="87" fillId="4" borderId="0" xfId="0" applyFont="1" applyFill="1" applyAlignment="1">
      <alignment horizontal="center" vertical="center" wrapText="1"/>
    </xf>
    <xf numFmtId="0" fontId="87" fillId="4" borderId="0" xfId="0" applyFont="1" applyFill="1" applyAlignment="1">
      <alignment horizontal="center" vertical="center"/>
    </xf>
    <xf numFmtId="0" fontId="68" fillId="3" borderId="0" xfId="0" applyFont="1" applyFill="1" applyAlignment="1">
      <alignment horizontal="left" vertical="center"/>
    </xf>
    <xf numFmtId="0" fontId="41" fillId="4" borderId="0" xfId="1" applyFill="1" applyAlignment="1" applyProtection="1">
      <alignment horizontal="left" vertical="center" wrapText="1"/>
    </xf>
    <xf numFmtId="0" fontId="41" fillId="0" borderId="0" xfId="1" applyAlignment="1" applyProtection="1">
      <alignment horizontal="left" vertical="center"/>
    </xf>
    <xf numFmtId="0" fontId="0" fillId="0" borderId="0" xfId="0" applyAlignment="1">
      <alignment horizontal="left" vertical="center"/>
    </xf>
    <xf numFmtId="0" fontId="78" fillId="0" borderId="0" xfId="0" applyFont="1" applyAlignment="1">
      <alignment horizontal="left" vertical="center" wrapText="1"/>
    </xf>
    <xf numFmtId="0" fontId="0" fillId="0" borderId="0" xfId="0" applyAlignment="1">
      <alignment horizontal="left" vertical="center" wrapText="1"/>
    </xf>
    <xf numFmtId="0" fontId="44" fillId="0" borderId="0" xfId="0" applyFont="1" applyAlignment="1">
      <alignment horizontal="left" vertical="center" wrapText="1"/>
    </xf>
    <xf numFmtId="0" fontId="81" fillId="0" borderId="0" xfId="0" applyFont="1" applyAlignment="1">
      <alignment horizontal="left" vertical="center" wrapText="1"/>
    </xf>
    <xf numFmtId="0" fontId="80" fillId="0" borderId="0" xfId="0" applyFont="1" applyAlignment="1">
      <alignment horizontal="left" vertical="center"/>
    </xf>
    <xf numFmtId="0" fontId="44" fillId="0" borderId="0" xfId="0" applyFont="1" applyAlignment="1">
      <alignment horizontal="left" vertical="center"/>
    </xf>
    <xf numFmtId="0" fontId="44" fillId="0" borderId="0" xfId="0" applyFont="1" applyAlignment="1">
      <alignment vertical="center" wrapText="1"/>
    </xf>
    <xf numFmtId="0" fontId="44" fillId="0" borderId="0" xfId="0" applyFont="1" applyAlignment="1">
      <alignment horizontal="center" vertical="center"/>
    </xf>
    <xf numFmtId="0" fontId="0" fillId="0" borderId="0" xfId="0" applyFont="1" applyAlignment="1">
      <alignment horizontal="left" vertical="center" wrapText="1"/>
    </xf>
    <xf numFmtId="0" fontId="74" fillId="0" borderId="0" xfId="27" applyFont="1" applyFill="1" applyBorder="1" applyAlignment="1">
      <alignment horizontal="left" vertical="center" wrapText="1"/>
    </xf>
    <xf numFmtId="0" fontId="44" fillId="0" borderId="0" xfId="0" applyFont="1" applyAlignment="1">
      <alignment horizontal="center"/>
    </xf>
    <xf numFmtId="0" fontId="93" fillId="5" borderId="4" xfId="27" applyFont="1" applyFill="1" applyBorder="1" applyAlignment="1">
      <alignment horizontal="center" vertical="center"/>
    </xf>
    <xf numFmtId="0" fontId="93" fillId="5" borderId="7" xfId="27" applyFont="1" applyFill="1" applyBorder="1" applyAlignment="1">
      <alignment horizontal="center" vertical="center"/>
    </xf>
    <xf numFmtId="0" fontId="93" fillId="5" borderId="5" xfId="27" applyFont="1" applyFill="1" applyBorder="1" applyAlignment="1">
      <alignment horizontal="center" vertical="center"/>
    </xf>
    <xf numFmtId="0" fontId="93" fillId="6" borderId="4" xfId="14" applyFont="1" applyFill="1" applyBorder="1" applyAlignment="1">
      <alignment horizontal="center" vertical="center" wrapText="1"/>
    </xf>
    <xf numFmtId="0" fontId="93" fillId="6" borderId="5" xfId="14" applyFont="1" applyFill="1" applyBorder="1" applyAlignment="1">
      <alignment horizontal="center" vertical="center" wrapText="1"/>
    </xf>
    <xf numFmtId="41" fontId="93" fillId="5" borderId="2" xfId="0" applyNumberFormat="1" applyFont="1" applyFill="1" applyBorder="1" applyAlignment="1">
      <alignment horizontal="center" vertical="center" wrapText="1"/>
    </xf>
    <xf numFmtId="41" fontId="93" fillId="5" borderId="0" xfId="0" applyNumberFormat="1" applyFont="1" applyFill="1" applyBorder="1" applyAlignment="1">
      <alignment horizontal="center" vertical="center" wrapText="1"/>
    </xf>
    <xf numFmtId="41" fontId="93" fillId="5" borderId="1" xfId="0" applyNumberFormat="1" applyFont="1" applyFill="1" applyBorder="1" applyAlignment="1">
      <alignment horizontal="center" vertical="center" wrapText="1"/>
    </xf>
    <xf numFmtId="0" fontId="44" fillId="0" borderId="0" xfId="0" applyFont="1" applyAlignment="1">
      <alignment horizontal="center" vertical="center" wrapText="1"/>
    </xf>
    <xf numFmtId="41" fontId="65" fillId="5" borderId="18" xfId="0" applyNumberFormat="1" applyFont="1" applyFill="1" applyBorder="1" applyAlignment="1">
      <alignment horizontal="center" vertical="center" wrapText="1"/>
    </xf>
    <xf numFmtId="41" fontId="65" fillId="5" borderId="3" xfId="0" applyNumberFormat="1" applyFont="1" applyFill="1" applyBorder="1" applyAlignment="1">
      <alignment horizontal="center" vertical="center" wrapText="1"/>
    </xf>
    <xf numFmtId="41" fontId="65" fillId="5" borderId="22" xfId="27" applyNumberFormat="1" applyFont="1" applyFill="1" applyBorder="1" applyAlignment="1">
      <alignment horizontal="center" vertical="center" wrapText="1"/>
    </xf>
    <xf numFmtId="41" fontId="65" fillId="5" borderId="1" xfId="27" applyNumberFormat="1" applyFont="1" applyFill="1" applyBorder="1" applyAlignment="1">
      <alignment horizontal="center" vertical="center" wrapText="1"/>
    </xf>
    <xf numFmtId="0" fontId="54" fillId="0" borderId="0" xfId="0" applyFont="1" applyAlignment="1">
      <alignment horizontal="left" vertical="center" wrapText="1"/>
    </xf>
    <xf numFmtId="0" fontId="51" fillId="0" borderId="0" xfId="14" applyFont="1" applyFill="1" applyBorder="1" applyAlignment="1">
      <alignment horizontal="center" vertical="center" wrapText="1"/>
    </xf>
    <xf numFmtId="0" fontId="74" fillId="0" borderId="0" xfId="27" applyFont="1" applyFill="1" applyBorder="1" applyAlignment="1">
      <alignment horizontal="left" vertical="center"/>
    </xf>
    <xf numFmtId="0" fontId="64" fillId="6" borderId="2" xfId="14" applyFont="1" applyFill="1" applyBorder="1" applyAlignment="1">
      <alignment horizontal="center" vertical="center"/>
    </xf>
    <xf numFmtId="41" fontId="64" fillId="5" borderId="2" xfId="27" applyNumberFormat="1" applyFont="1" applyFill="1" applyBorder="1" applyAlignment="1">
      <alignment horizontal="center" vertical="center" wrapText="1"/>
    </xf>
    <xf numFmtId="0" fontId="8" fillId="0" borderId="0" xfId="27" applyFont="1" applyFill="1" applyBorder="1" applyAlignment="1">
      <alignment horizontal="left" vertical="center" wrapText="1"/>
    </xf>
    <xf numFmtId="0" fontId="65" fillId="5" borderId="2" xfId="27" applyFont="1" applyFill="1" applyBorder="1" applyAlignment="1">
      <alignment horizontal="center" vertical="center"/>
    </xf>
    <xf numFmtId="0" fontId="65" fillId="5" borderId="4" xfId="27" applyFont="1" applyFill="1" applyBorder="1" applyAlignment="1">
      <alignment horizontal="center" vertical="center"/>
    </xf>
    <xf numFmtId="0" fontId="65" fillId="5" borderId="7" xfId="27" applyFont="1" applyFill="1" applyBorder="1" applyAlignment="1">
      <alignment horizontal="center" vertical="center"/>
    </xf>
    <xf numFmtId="0" fontId="65" fillId="5" borderId="5" xfId="27" applyFont="1" applyFill="1" applyBorder="1" applyAlignment="1">
      <alignment horizontal="center" vertical="center"/>
    </xf>
    <xf numFmtId="0" fontId="8" fillId="4" borderId="0" xfId="27" applyFont="1" applyFill="1" applyBorder="1" applyAlignment="1">
      <alignment horizontal="left" vertical="center"/>
    </xf>
    <xf numFmtId="0" fontId="8" fillId="4" borderId="0" xfId="27" applyFont="1" applyFill="1" applyBorder="1" applyAlignment="1">
      <alignment horizontal="left" vertical="center" wrapText="1"/>
    </xf>
    <xf numFmtId="41" fontId="65" fillId="5" borderId="8" xfId="27" applyNumberFormat="1" applyFont="1" applyFill="1" applyBorder="1" applyAlignment="1">
      <alignment horizontal="center" vertical="center" wrapText="1"/>
    </xf>
    <xf numFmtId="41" fontId="65" fillId="5" borderId="3" xfId="27" applyNumberFormat="1" applyFont="1" applyFill="1" applyBorder="1" applyAlignment="1">
      <alignment horizontal="center" vertical="center" wrapText="1"/>
    </xf>
    <xf numFmtId="41" fontId="65" fillId="5" borderId="11" xfId="0" applyNumberFormat="1" applyFont="1" applyFill="1" applyBorder="1" applyAlignment="1">
      <alignment horizontal="center" vertical="center" wrapText="1"/>
    </xf>
    <xf numFmtId="41" fontId="65" fillId="5" borderId="12" xfId="0" applyNumberFormat="1" applyFont="1" applyFill="1" applyBorder="1" applyAlignment="1">
      <alignment horizontal="center" vertical="center" wrapText="1"/>
    </xf>
    <xf numFmtId="0" fontId="60" fillId="0" borderId="0" xfId="0" applyFont="1" applyFill="1" applyBorder="1" applyAlignment="1">
      <alignment horizontal="center" vertical="center" wrapText="1"/>
    </xf>
    <xf numFmtId="0" fontId="64" fillId="5" borderId="4" xfId="27" applyFont="1" applyFill="1" applyBorder="1" applyAlignment="1">
      <alignment horizontal="center" vertical="center"/>
    </xf>
    <xf numFmtId="0" fontId="64" fillId="5" borderId="7" xfId="27" applyFont="1" applyFill="1" applyBorder="1" applyAlignment="1">
      <alignment horizontal="center" vertical="center"/>
    </xf>
    <xf numFmtId="0" fontId="64" fillId="5" borderId="5" xfId="27" applyFont="1" applyFill="1" applyBorder="1" applyAlignment="1">
      <alignment horizontal="center" vertical="center"/>
    </xf>
    <xf numFmtId="41" fontId="64" fillId="5" borderId="8" xfId="27" applyNumberFormat="1" applyFont="1" applyFill="1" applyBorder="1" applyAlignment="1">
      <alignment horizontal="center" vertical="center" wrapText="1"/>
    </xf>
    <xf numFmtId="41" fontId="64" fillId="5" borderId="3" xfId="27" applyNumberFormat="1" applyFont="1" applyFill="1" applyBorder="1" applyAlignment="1">
      <alignment horizontal="center" vertical="center" wrapText="1"/>
    </xf>
    <xf numFmtId="0" fontId="64" fillId="5" borderId="2" xfId="27" applyFont="1" applyFill="1" applyBorder="1" applyAlignment="1">
      <alignment horizontal="center" vertical="center"/>
    </xf>
    <xf numFmtId="0" fontId="74" fillId="4" borderId="0" xfId="27" applyFont="1" applyFill="1" applyBorder="1" applyAlignment="1">
      <alignment horizontal="left" vertical="center"/>
    </xf>
    <xf numFmtId="0" fontId="74" fillId="4" borderId="0" xfId="27" applyFont="1" applyFill="1" applyBorder="1" applyAlignment="1">
      <alignment horizontal="left" vertical="center" wrapText="1"/>
    </xf>
    <xf numFmtId="41" fontId="64" fillId="5" borderId="11" xfId="0" applyNumberFormat="1" applyFont="1" applyFill="1" applyBorder="1" applyAlignment="1">
      <alignment horizontal="center" vertical="center" wrapText="1"/>
    </xf>
    <xf numFmtId="41" fontId="64" fillId="5" borderId="12" xfId="0" applyNumberFormat="1" applyFont="1" applyFill="1" applyBorder="1" applyAlignment="1">
      <alignment horizontal="center" vertical="center" wrapText="1"/>
    </xf>
    <xf numFmtId="0" fontId="64" fillId="6" borderId="8" xfId="14" applyFont="1" applyFill="1" applyBorder="1" applyAlignment="1">
      <alignment horizontal="center" vertical="center"/>
    </xf>
    <xf numFmtId="0" fontId="64" fillId="6" borderId="3" xfId="14" applyFont="1" applyFill="1" applyBorder="1" applyAlignment="1">
      <alignment horizontal="center" vertical="center"/>
    </xf>
    <xf numFmtId="0" fontId="31" fillId="0" borderId="0" xfId="14" applyFont="1" applyAlignment="1">
      <alignment horizontal="left" vertical="top" wrapText="1"/>
    </xf>
    <xf numFmtId="0" fontId="64" fillId="6" borderId="4" xfId="14" applyFont="1" applyFill="1" applyBorder="1" applyAlignment="1">
      <alignment horizontal="center" vertical="center"/>
    </xf>
    <xf numFmtId="0" fontId="64" fillId="6" borderId="7" xfId="14" applyFont="1" applyFill="1" applyBorder="1" applyAlignment="1">
      <alignment horizontal="center" vertical="center"/>
    </xf>
    <xf numFmtId="0" fontId="31" fillId="0" borderId="0" xfId="8" applyFont="1" applyBorder="1" applyAlignment="1">
      <alignment horizontal="left" vertical="center" wrapText="1"/>
    </xf>
    <xf numFmtId="0" fontId="51" fillId="0" borderId="0" xfId="8" applyFont="1" applyFill="1" applyBorder="1" applyAlignment="1">
      <alignment horizontal="center" wrapText="1"/>
    </xf>
    <xf numFmtId="0" fontId="51" fillId="0" borderId="0" xfId="8" applyFont="1" applyFill="1" applyBorder="1" applyAlignment="1">
      <alignment horizontal="center" vertical="center" wrapText="1"/>
    </xf>
    <xf numFmtId="0" fontId="46" fillId="0" borderId="0" xfId="8" applyFont="1" applyBorder="1" applyAlignment="1">
      <alignment horizontal="left" vertical="top" wrapText="1"/>
    </xf>
    <xf numFmtId="0" fontId="68" fillId="0" borderId="0" xfId="8" applyFont="1" applyFill="1" applyBorder="1" applyAlignment="1">
      <alignment horizontal="center" vertical="center"/>
    </xf>
    <xf numFmtId="0" fontId="68" fillId="0" borderId="0" xfId="8" applyFont="1" applyFill="1" applyBorder="1" applyAlignment="1">
      <alignment horizontal="center" vertical="center" wrapText="1"/>
    </xf>
    <xf numFmtId="0" fontId="9" fillId="0" borderId="0" xfId="8" applyFont="1" applyFill="1" applyBorder="1" applyAlignment="1">
      <alignment horizontal="left" vertical="center" wrapText="1"/>
    </xf>
    <xf numFmtId="0" fontId="65" fillId="5" borderId="8" xfId="27" applyFont="1" applyFill="1" applyBorder="1" applyAlignment="1">
      <alignment horizontal="center" vertical="center" wrapText="1"/>
    </xf>
    <xf numFmtId="0" fontId="65" fillId="5" borderId="18" xfId="27" applyFont="1" applyFill="1" applyBorder="1" applyAlignment="1">
      <alignment horizontal="center" vertical="center" wrapText="1"/>
    </xf>
    <xf numFmtId="0" fontId="65" fillId="5" borderId="3" xfId="27" applyFont="1" applyFill="1" applyBorder="1" applyAlignment="1">
      <alignment horizontal="center" vertical="center" wrapText="1"/>
    </xf>
    <xf numFmtId="0" fontId="65" fillId="5" borderId="8" xfId="27" applyFont="1" applyFill="1" applyBorder="1" applyAlignment="1">
      <alignment horizontal="center" vertical="center"/>
    </xf>
    <xf numFmtId="0" fontId="65" fillId="5" borderId="18" xfId="27" applyFont="1" applyFill="1" applyBorder="1" applyAlignment="1">
      <alignment horizontal="center" vertical="center"/>
    </xf>
    <xf numFmtId="0" fontId="65" fillId="5" borderId="3" xfId="27" applyFont="1" applyFill="1" applyBorder="1" applyAlignment="1">
      <alignment horizontal="center" vertical="center"/>
    </xf>
    <xf numFmtId="0" fontId="65" fillId="5" borderId="4" xfId="27" applyFont="1" applyFill="1" applyBorder="1" applyAlignment="1">
      <alignment horizontal="center" vertical="center" wrapText="1"/>
    </xf>
    <xf numFmtId="0" fontId="65" fillId="5" borderId="7" xfId="27" applyFont="1" applyFill="1" applyBorder="1" applyAlignment="1">
      <alignment horizontal="center" vertical="center" wrapText="1"/>
    </xf>
    <xf numFmtId="0" fontId="65" fillId="5" borderId="5" xfId="27" applyFont="1" applyFill="1" applyBorder="1" applyAlignment="1">
      <alignment horizontal="center" vertical="center" wrapText="1"/>
    </xf>
    <xf numFmtId="0" fontId="65" fillId="5" borderId="2" xfId="27" applyFont="1" applyFill="1" applyBorder="1" applyAlignment="1">
      <alignment horizontal="center" vertical="center" wrapText="1"/>
    </xf>
    <xf numFmtId="0" fontId="65" fillId="5" borderId="20" xfId="27" applyFont="1" applyFill="1" applyBorder="1" applyAlignment="1">
      <alignment horizontal="center" vertical="center"/>
    </xf>
    <xf numFmtId="0" fontId="65" fillId="5" borderId="13" xfId="27" applyFont="1" applyFill="1" applyBorder="1" applyAlignment="1">
      <alignment horizontal="center" vertical="center"/>
    </xf>
    <xf numFmtId="0" fontId="65" fillId="5" borderId="22" xfId="27" applyFont="1" applyFill="1" applyBorder="1" applyAlignment="1">
      <alignment horizontal="center" vertical="center"/>
    </xf>
    <xf numFmtId="0" fontId="65" fillId="5" borderId="12" xfId="27" applyFont="1" applyFill="1" applyBorder="1" applyAlignment="1">
      <alignment horizontal="center" vertical="center"/>
    </xf>
    <xf numFmtId="0" fontId="74" fillId="0" borderId="0" xfId="0" applyFont="1" applyFill="1" applyBorder="1" applyAlignment="1">
      <alignment horizontal="left" vertical="top" wrapText="1"/>
    </xf>
    <xf numFmtId="41" fontId="65" fillId="5" borderId="2" xfId="0" applyNumberFormat="1" applyFont="1" applyFill="1" applyBorder="1" applyAlignment="1">
      <alignment horizontal="center" vertical="center" wrapText="1"/>
    </xf>
    <xf numFmtId="0" fontId="60" fillId="0" borderId="0" xfId="14" applyFont="1" applyFill="1" applyBorder="1" applyAlignment="1">
      <alignment horizontal="center" vertical="top" wrapText="1"/>
    </xf>
    <xf numFmtId="0" fontId="73" fillId="0" borderId="0" xfId="107" applyFont="1" applyFill="1" applyBorder="1" applyAlignment="1">
      <alignment horizontal="left" vertical="top" wrapText="1"/>
    </xf>
    <xf numFmtId="0" fontId="85" fillId="0" borderId="0" xfId="107" applyFont="1" applyFill="1" applyBorder="1" applyAlignment="1">
      <alignment horizontal="left" vertical="top" wrapText="1"/>
    </xf>
    <xf numFmtId="0" fontId="60" fillId="0" borderId="0" xfId="14" applyFont="1" applyFill="1" applyBorder="1" applyAlignment="1">
      <alignment horizontal="center" vertical="center" wrapText="1"/>
    </xf>
    <xf numFmtId="41" fontId="65" fillId="6" borderId="8" xfId="14" applyNumberFormat="1" applyFont="1" applyFill="1" applyBorder="1" applyAlignment="1">
      <alignment horizontal="center" vertical="center" wrapText="1"/>
    </xf>
    <xf numFmtId="41" fontId="65" fillId="6" borderId="3" xfId="14" applyNumberFormat="1" applyFont="1" applyFill="1" applyBorder="1" applyAlignment="1">
      <alignment horizontal="center" vertical="center" wrapText="1"/>
    </xf>
    <xf numFmtId="41" fontId="65" fillId="6" borderId="4" xfId="14" applyNumberFormat="1" applyFont="1" applyFill="1" applyBorder="1" applyAlignment="1">
      <alignment horizontal="center" vertical="center" wrapText="1"/>
    </xf>
    <xf numFmtId="41" fontId="65" fillId="6" borderId="7" xfId="14" applyNumberFormat="1" applyFont="1" applyFill="1" applyBorder="1" applyAlignment="1">
      <alignment horizontal="center" vertical="center" wrapText="1"/>
    </xf>
    <xf numFmtId="41" fontId="65" fillId="6" borderId="5" xfId="14" applyNumberFormat="1" applyFont="1" applyFill="1" applyBorder="1" applyAlignment="1">
      <alignment horizontal="center" vertical="center" wrapText="1"/>
    </xf>
    <xf numFmtId="0" fontId="9" fillId="0" borderId="0" xfId="14" applyFont="1" applyFill="1" applyBorder="1" applyAlignment="1">
      <alignment horizontal="left" vertical="center" wrapText="1"/>
    </xf>
    <xf numFmtId="0" fontId="60" fillId="0" borderId="1" xfId="14" applyFont="1" applyFill="1" applyBorder="1" applyAlignment="1">
      <alignment horizontal="center" vertical="center" wrapText="1"/>
    </xf>
    <xf numFmtId="41" fontId="64" fillId="6" borderId="8" xfId="14" applyNumberFormat="1" applyFont="1" applyFill="1" applyBorder="1" applyAlignment="1">
      <alignment horizontal="center" vertical="center" wrapText="1"/>
    </xf>
    <xf numFmtId="41" fontId="64" fillId="6" borderId="3" xfId="14" applyNumberFormat="1" applyFont="1" applyFill="1" applyBorder="1" applyAlignment="1">
      <alignment horizontal="center" vertical="center" wrapText="1"/>
    </xf>
    <xf numFmtId="41" fontId="64" fillId="6" borderId="4" xfId="14" applyNumberFormat="1" applyFont="1" applyFill="1" applyBorder="1" applyAlignment="1">
      <alignment horizontal="center" vertical="center" wrapText="1"/>
    </xf>
    <xf numFmtId="41" fontId="64" fillId="6" borderId="7" xfId="14" applyNumberFormat="1" applyFont="1" applyFill="1" applyBorder="1" applyAlignment="1">
      <alignment horizontal="center" vertical="center" wrapText="1"/>
    </xf>
    <xf numFmtId="41" fontId="64" fillId="6" borderId="5" xfId="14" applyNumberFormat="1" applyFont="1" applyFill="1" applyBorder="1" applyAlignment="1">
      <alignment horizontal="center" vertical="center" wrapText="1"/>
    </xf>
    <xf numFmtId="0" fontId="84" fillId="0" borderId="0" xfId="97" applyFont="1" applyFill="1" applyBorder="1" applyAlignment="1">
      <alignment horizontal="left" vertical="top" wrapText="1"/>
    </xf>
    <xf numFmtId="0" fontId="84" fillId="0" borderId="0" xfId="98" applyFont="1" applyFill="1" applyBorder="1" applyAlignment="1">
      <alignment horizontal="left" vertical="top" wrapText="1"/>
    </xf>
    <xf numFmtId="0" fontId="65" fillId="6" borderId="4" xfId="14" applyFont="1" applyFill="1" applyBorder="1" applyAlignment="1">
      <alignment horizontal="center" vertical="center" wrapText="1"/>
    </xf>
    <xf numFmtId="0" fontId="65" fillId="6" borderId="7" xfId="14" applyFont="1" applyFill="1" applyBorder="1" applyAlignment="1">
      <alignment horizontal="center" vertical="center" wrapText="1"/>
    </xf>
    <xf numFmtId="0" fontId="65" fillId="6" borderId="5" xfId="14" applyFont="1" applyFill="1" applyBorder="1" applyAlignment="1">
      <alignment horizontal="center" vertical="center" wrapText="1"/>
    </xf>
    <xf numFmtId="0" fontId="65" fillId="6" borderId="8" xfId="14" applyFont="1" applyFill="1" applyBorder="1" applyAlignment="1">
      <alignment horizontal="center" vertical="center" wrapText="1"/>
    </xf>
    <xf numFmtId="0" fontId="65" fillId="6" borderId="3" xfId="14" applyFont="1" applyFill="1" applyBorder="1" applyAlignment="1">
      <alignment horizontal="center" vertical="center" wrapText="1"/>
    </xf>
    <xf numFmtId="0" fontId="9" fillId="0" borderId="0" xfId="14" applyFont="1" applyFill="1" applyBorder="1" applyAlignment="1">
      <alignment horizontal="left" vertical="top" wrapText="1"/>
    </xf>
    <xf numFmtId="0" fontId="84" fillId="0" borderId="0" xfId="107" applyFont="1" applyFill="1" applyBorder="1" applyAlignment="1">
      <alignment horizontal="left" vertical="top" wrapText="1"/>
    </xf>
    <xf numFmtId="0" fontId="64" fillId="6" borderId="4" xfId="14" applyFont="1" applyFill="1" applyBorder="1" applyAlignment="1">
      <alignment horizontal="center" vertical="center" wrapText="1"/>
    </xf>
    <xf numFmtId="0" fontId="64" fillId="6" borderId="7" xfId="14" applyFont="1" applyFill="1" applyBorder="1" applyAlignment="1">
      <alignment horizontal="center" vertical="center" wrapText="1"/>
    </xf>
    <xf numFmtId="0" fontId="64" fillId="6" borderId="5" xfId="14" applyFont="1" applyFill="1" applyBorder="1" applyAlignment="1">
      <alignment horizontal="center" vertical="center" wrapText="1"/>
    </xf>
    <xf numFmtId="0" fontId="64" fillId="6" borderId="8" xfId="14" applyFont="1" applyFill="1" applyBorder="1" applyAlignment="1">
      <alignment horizontal="center" vertical="center" wrapText="1"/>
    </xf>
    <xf numFmtId="0" fontId="64" fillId="6" borderId="3" xfId="14" applyFont="1" applyFill="1" applyBorder="1" applyAlignment="1">
      <alignment horizontal="center" vertical="center" wrapText="1"/>
    </xf>
    <xf numFmtId="0" fontId="66" fillId="0" borderId="0" xfId="14" applyFont="1" applyFill="1" applyBorder="1" applyAlignment="1">
      <alignment horizontal="left" vertical="top" wrapText="1"/>
    </xf>
    <xf numFmtId="41" fontId="65" fillId="6" borderId="2" xfId="14" applyNumberFormat="1" applyFont="1" applyFill="1" applyBorder="1" applyAlignment="1">
      <alignment horizontal="center" vertical="center" wrapText="1"/>
    </xf>
    <xf numFmtId="0" fontId="84" fillId="0" borderId="0" xfId="99" applyFont="1" applyFill="1" applyBorder="1" applyAlignment="1">
      <alignment horizontal="left" vertical="top" wrapText="1"/>
    </xf>
    <xf numFmtId="0" fontId="65" fillId="6" borderId="2" xfId="14" applyFont="1" applyFill="1" applyBorder="1" applyAlignment="1">
      <alignment horizontal="center" vertical="center" wrapText="1"/>
    </xf>
    <xf numFmtId="41" fontId="64" fillId="6" borderId="2" xfId="14" applyNumberFormat="1" applyFont="1" applyFill="1" applyBorder="1" applyAlignment="1">
      <alignment horizontal="center" vertical="center" wrapText="1"/>
    </xf>
    <xf numFmtId="0" fontId="84" fillId="0" borderId="0" xfId="100" applyFont="1" applyFill="1" applyBorder="1" applyAlignment="1">
      <alignment horizontal="left" vertical="top" wrapText="1"/>
    </xf>
    <xf numFmtId="0" fontId="66" fillId="0" borderId="0" xfId="14" applyFont="1" applyFill="1" applyBorder="1" applyAlignment="1">
      <alignment horizontal="left" vertical="center" wrapText="1"/>
    </xf>
    <xf numFmtId="0" fontId="94" fillId="6" borderId="2" xfId="0" applyFont="1" applyFill="1" applyBorder="1" applyAlignment="1">
      <alignment horizontal="center" vertical="center" wrapText="1"/>
    </xf>
    <xf numFmtId="175" fontId="94" fillId="6" borderId="2" xfId="5" applyNumberFormat="1" applyFont="1" applyFill="1" applyBorder="1" applyAlignment="1">
      <alignment horizontal="center" vertical="center" wrapText="1"/>
    </xf>
    <xf numFmtId="0" fontId="94" fillId="6" borderId="2" xfId="0" applyFont="1" applyFill="1" applyBorder="1" applyAlignment="1" applyProtection="1">
      <alignment horizontal="center" vertical="center" textRotation="90"/>
      <protection hidden="1"/>
    </xf>
    <xf numFmtId="175" fontId="94" fillId="6" borderId="2" xfId="5" applyNumberFormat="1" applyFont="1" applyFill="1" applyBorder="1" applyAlignment="1">
      <alignment horizontal="center" vertical="center" textRotation="90" wrapText="1"/>
    </xf>
    <xf numFmtId="0" fontId="64" fillId="6" borderId="2" xfId="14" applyFont="1" applyFill="1" applyBorder="1" applyAlignment="1">
      <alignment horizontal="center" vertical="center" wrapText="1"/>
    </xf>
    <xf numFmtId="0" fontId="84" fillId="0" borderId="0" xfId="103" applyFont="1" applyFill="1" applyBorder="1" applyAlignment="1">
      <alignment horizontal="left" vertical="top" wrapText="1"/>
    </xf>
    <xf numFmtId="0" fontId="64" fillId="8" borderId="2" xfId="32" applyFont="1" applyFill="1" applyBorder="1" applyAlignment="1">
      <alignment horizontal="center" vertical="center" wrapText="1"/>
    </xf>
    <xf numFmtId="0" fontId="64" fillId="8" borderId="2" xfId="32" applyFont="1" applyFill="1" applyBorder="1" applyAlignment="1">
      <alignment horizontal="center" vertical="center"/>
    </xf>
    <xf numFmtId="0" fontId="64" fillId="8" borderId="8" xfId="32" applyFont="1" applyFill="1" applyBorder="1" applyAlignment="1">
      <alignment horizontal="center" vertical="center"/>
    </xf>
    <xf numFmtId="0" fontId="64" fillId="8" borderId="3" xfId="32" applyFont="1" applyFill="1" applyBorder="1" applyAlignment="1">
      <alignment horizontal="center" vertical="center"/>
    </xf>
    <xf numFmtId="0" fontId="83" fillId="8" borderId="4" xfId="31" applyFont="1" applyFill="1" applyBorder="1" applyAlignment="1">
      <alignment horizontal="center" vertical="center" wrapText="1"/>
    </xf>
    <xf numFmtId="0" fontId="83" fillId="8" borderId="7" xfId="31" applyFont="1" applyFill="1" applyBorder="1" applyAlignment="1">
      <alignment horizontal="center" vertical="center" wrapText="1"/>
    </xf>
    <xf numFmtId="0" fontId="83" fillId="8" borderId="5" xfId="31" applyFont="1" applyFill="1" applyBorder="1" applyAlignment="1">
      <alignment horizontal="center" vertical="center" wrapText="1"/>
    </xf>
    <xf numFmtId="0" fontId="83" fillId="8" borderId="8" xfId="31" applyFont="1" applyFill="1" applyBorder="1" applyAlignment="1">
      <alignment horizontal="center" vertical="center"/>
    </xf>
    <xf numFmtId="0" fontId="83" fillId="8" borderId="3" xfId="31" applyFont="1" applyFill="1" applyBorder="1" applyAlignment="1">
      <alignment horizontal="center" vertical="center"/>
    </xf>
    <xf numFmtId="0" fontId="83" fillId="8" borderId="8" xfId="31" applyFont="1" applyFill="1" applyBorder="1" applyAlignment="1">
      <alignment horizontal="center" vertical="center" wrapText="1"/>
    </xf>
    <xf numFmtId="0" fontId="83" fillId="8" borderId="3" xfId="31" applyFont="1" applyFill="1" applyBorder="1" applyAlignment="1">
      <alignment horizontal="center" vertical="center" wrapText="1"/>
    </xf>
    <xf numFmtId="0" fontId="9" fillId="0" borderId="0" xfId="0" applyFont="1" applyBorder="1" applyAlignment="1">
      <alignment horizontal="left" vertical="top" wrapText="1"/>
    </xf>
    <xf numFmtId="0" fontId="64" fillId="8" borderId="24" xfId="31" applyFont="1" applyFill="1" applyBorder="1" applyAlignment="1">
      <alignment horizontal="center" vertical="center" wrapText="1"/>
    </xf>
    <xf numFmtId="0" fontId="64" fillId="8" borderId="22" xfId="31" applyFont="1" applyFill="1" applyBorder="1" applyAlignment="1">
      <alignment horizontal="center" vertical="center" wrapText="1"/>
    </xf>
    <xf numFmtId="0" fontId="64" fillId="8" borderId="16" xfId="31" applyFont="1" applyFill="1" applyBorder="1" applyAlignment="1">
      <alignment horizontal="center" vertical="center" wrapText="1"/>
    </xf>
    <xf numFmtId="0" fontId="64" fillId="8" borderId="14" xfId="31" applyFont="1" applyFill="1" applyBorder="1" applyAlignment="1">
      <alignment horizontal="center" vertical="center"/>
    </xf>
    <xf numFmtId="0" fontId="64" fillId="8" borderId="17" xfId="31" applyFont="1" applyFill="1" applyBorder="1" applyAlignment="1">
      <alignment horizontal="center" vertical="center"/>
    </xf>
    <xf numFmtId="0" fontId="64" fillId="8" borderId="2" xfId="31" applyFont="1" applyFill="1" applyBorder="1" applyAlignment="1">
      <alignment horizontal="center" vertical="center" wrapText="1"/>
    </xf>
    <xf numFmtId="0" fontId="64" fillId="8" borderId="8" xfId="31" applyFont="1" applyFill="1" applyBorder="1" applyAlignment="1">
      <alignment horizontal="center" vertical="center" wrapText="1"/>
    </xf>
    <xf numFmtId="0" fontId="64" fillId="8" borderId="2" xfId="31" applyFont="1" applyFill="1" applyBorder="1" applyAlignment="1">
      <alignment horizontal="center" vertical="center"/>
    </xf>
    <xf numFmtId="0" fontId="64" fillId="8" borderId="15" xfId="31" applyFont="1" applyFill="1" applyBorder="1" applyAlignment="1">
      <alignment horizontal="center" vertical="center" wrapText="1"/>
    </xf>
    <xf numFmtId="0" fontId="64" fillId="8" borderId="15" xfId="31" applyFont="1" applyFill="1" applyBorder="1" applyAlignment="1">
      <alignment horizontal="center" vertical="center"/>
    </xf>
    <xf numFmtId="175" fontId="94" fillId="6" borderId="8" xfId="5" applyNumberFormat="1" applyFont="1" applyFill="1" applyBorder="1" applyAlignment="1">
      <alignment horizontal="center" vertical="center" wrapText="1"/>
    </xf>
    <xf numFmtId="175" fontId="94" fillId="6" borderId="3" xfId="5" applyNumberFormat="1" applyFont="1" applyFill="1" applyBorder="1" applyAlignment="1">
      <alignment horizontal="center" vertical="center" wrapText="1"/>
    </xf>
    <xf numFmtId="0" fontId="64" fillId="6" borderId="24" xfId="14" applyFont="1" applyFill="1" applyBorder="1" applyAlignment="1">
      <alignment horizontal="center" vertical="center" wrapText="1"/>
    </xf>
    <xf numFmtId="0" fontId="64" fillId="6" borderId="22" xfId="14" applyFont="1" applyFill="1" applyBorder="1" applyAlignment="1">
      <alignment horizontal="center" vertical="center" wrapText="1"/>
    </xf>
    <xf numFmtId="0" fontId="65" fillId="6" borderId="18" xfId="14" applyFont="1" applyFill="1" applyBorder="1" applyAlignment="1">
      <alignment horizontal="center" vertical="center" wrapText="1"/>
    </xf>
    <xf numFmtId="0" fontId="8" fillId="0" borderId="0" xfId="14" applyFont="1" applyFill="1" applyBorder="1" applyAlignment="1">
      <alignment horizontal="left" wrapText="1"/>
    </xf>
    <xf numFmtId="0" fontId="65" fillId="6" borderId="8" xfId="0" applyFont="1" applyFill="1" applyBorder="1" applyAlignment="1">
      <alignment horizontal="center" vertical="center" wrapText="1"/>
    </xf>
    <xf numFmtId="0" fontId="65" fillId="6" borderId="3" xfId="0" applyFont="1" applyFill="1" applyBorder="1" applyAlignment="1">
      <alignment horizontal="center" vertical="center" wrapText="1"/>
    </xf>
    <xf numFmtId="0" fontId="65" fillId="6" borderId="4" xfId="0" applyFont="1" applyFill="1" applyBorder="1" applyAlignment="1">
      <alignment horizontal="center" vertical="center" wrapText="1"/>
    </xf>
    <xf numFmtId="0" fontId="65" fillId="6" borderId="7" xfId="0" applyFont="1" applyFill="1" applyBorder="1" applyAlignment="1">
      <alignment horizontal="center" vertical="center" wrapText="1"/>
    </xf>
    <xf numFmtId="0" fontId="65" fillId="6" borderId="5" xfId="0" applyFont="1" applyFill="1" applyBorder="1" applyAlignment="1">
      <alignment horizontal="center" vertical="center" wrapText="1"/>
    </xf>
    <xf numFmtId="0" fontId="65" fillId="6" borderId="8" xfId="0" applyFont="1" applyFill="1" applyBorder="1" applyAlignment="1">
      <alignment horizontal="center" vertical="center"/>
    </xf>
    <xf numFmtId="0" fontId="65" fillId="6" borderId="3" xfId="0" applyFont="1" applyFill="1" applyBorder="1" applyAlignment="1">
      <alignment horizontal="center" vertical="center"/>
    </xf>
    <xf numFmtId="0" fontId="86" fillId="0" borderId="0" xfId="14" applyFont="1" applyFill="1" applyBorder="1" applyAlignment="1">
      <alignment horizontal="center" vertical="center" wrapText="1"/>
    </xf>
    <xf numFmtId="0" fontId="65" fillId="6" borderId="4" xfId="14" applyFont="1" applyFill="1" applyBorder="1" applyAlignment="1">
      <alignment horizontal="center" vertical="center"/>
    </xf>
    <xf numFmtId="0" fontId="65" fillId="6" borderId="7" xfId="14" applyFont="1" applyFill="1" applyBorder="1" applyAlignment="1">
      <alignment horizontal="center" vertical="center"/>
    </xf>
    <xf numFmtId="0" fontId="65" fillId="6" borderId="5" xfId="14" applyFont="1" applyFill="1" applyBorder="1" applyAlignment="1">
      <alignment horizontal="center" vertical="center"/>
    </xf>
    <xf numFmtId="0" fontId="8" fillId="0" borderId="0" xfId="14" applyFont="1" applyBorder="1" applyAlignment="1">
      <alignment horizontal="left" wrapText="1"/>
    </xf>
    <xf numFmtId="0" fontId="9" fillId="0" borderId="0" xfId="14" applyFont="1" applyFill="1" applyBorder="1" applyAlignment="1">
      <alignment horizontal="left" vertical="top"/>
    </xf>
    <xf numFmtId="0" fontId="65" fillId="6" borderId="20" xfId="14" applyFont="1" applyFill="1" applyBorder="1" applyAlignment="1">
      <alignment horizontal="center" vertical="center" wrapText="1"/>
    </xf>
    <xf numFmtId="0" fontId="65" fillId="6" borderId="21" xfId="14" applyFont="1" applyFill="1" applyBorder="1" applyAlignment="1">
      <alignment horizontal="center" vertical="center" wrapText="1"/>
    </xf>
    <xf numFmtId="0" fontId="65" fillId="6" borderId="13" xfId="14" applyFont="1" applyFill="1" applyBorder="1" applyAlignment="1">
      <alignment horizontal="center" vertical="center" wrapText="1"/>
    </xf>
    <xf numFmtId="0" fontId="65" fillId="6" borderId="22" xfId="14" applyFont="1" applyFill="1" applyBorder="1" applyAlignment="1">
      <alignment horizontal="center" vertical="center" wrapText="1"/>
    </xf>
    <xf numFmtId="0" fontId="65" fillId="6" borderId="1" xfId="14" applyFont="1" applyFill="1" applyBorder="1" applyAlignment="1">
      <alignment horizontal="center" vertical="center" wrapText="1"/>
    </xf>
    <xf numFmtId="0" fontId="65" fillId="6" borderId="12" xfId="14" applyFont="1" applyFill="1" applyBorder="1" applyAlignment="1">
      <alignment horizontal="center" vertical="center" wrapText="1"/>
    </xf>
    <xf numFmtId="0" fontId="60" fillId="0" borderId="0" xfId="16" applyFont="1" applyFill="1" applyBorder="1" applyAlignment="1">
      <alignment horizontal="center" vertical="top" wrapText="1"/>
    </xf>
    <xf numFmtId="0" fontId="44" fillId="0" borderId="0" xfId="16" applyFont="1" applyFill="1" applyBorder="1" applyAlignment="1">
      <alignment horizontal="center" vertical="top" wrapText="1"/>
    </xf>
    <xf numFmtId="4" fontId="64" fillId="6" borderId="2" xfId="16" applyNumberFormat="1" applyFont="1" applyFill="1" applyBorder="1" applyAlignment="1">
      <alignment horizontal="center" vertical="center" wrapText="1"/>
    </xf>
    <xf numFmtId="3" fontId="64" fillId="6" borderId="2" xfId="16" applyNumberFormat="1" applyFont="1" applyFill="1" applyBorder="1" applyAlignment="1">
      <alignment horizontal="center" vertical="center" wrapText="1"/>
    </xf>
    <xf numFmtId="0" fontId="60" fillId="0" borderId="0" xfId="16" applyFont="1" applyFill="1" applyBorder="1" applyAlignment="1">
      <alignment horizontal="center" vertical="center" wrapText="1"/>
    </xf>
    <xf numFmtId="4" fontId="65" fillId="6" borderId="8" xfId="16" applyNumberFormat="1" applyFont="1" applyFill="1" applyBorder="1" applyAlignment="1">
      <alignment horizontal="center" vertical="center" wrapText="1"/>
    </xf>
    <xf numFmtId="4" fontId="65" fillId="6" borderId="18" xfId="16" applyNumberFormat="1" applyFont="1" applyFill="1" applyBorder="1" applyAlignment="1">
      <alignment horizontal="center" vertical="center" wrapText="1"/>
    </xf>
    <xf numFmtId="4" fontId="65" fillId="6" borderId="3" xfId="16" applyNumberFormat="1" applyFont="1" applyFill="1" applyBorder="1" applyAlignment="1">
      <alignment horizontal="center" vertical="center" wrapText="1"/>
    </xf>
    <xf numFmtId="3" fontId="65" fillId="6" borderId="4" xfId="16" applyNumberFormat="1" applyFont="1" applyFill="1" applyBorder="1" applyAlignment="1">
      <alignment horizontal="center" vertical="center" wrapText="1"/>
    </xf>
    <xf numFmtId="3" fontId="65" fillId="6" borderId="7" xfId="16" applyNumberFormat="1" applyFont="1" applyFill="1" applyBorder="1" applyAlignment="1">
      <alignment horizontal="center" vertical="center" wrapText="1"/>
    </xf>
    <xf numFmtId="3" fontId="65" fillId="6" borderId="5" xfId="16" applyNumberFormat="1" applyFont="1" applyFill="1" applyBorder="1" applyAlignment="1">
      <alignment horizontal="center" vertical="center" wrapText="1"/>
    </xf>
    <xf numFmtId="4" fontId="65" fillId="6" borderId="4" xfId="16" applyNumberFormat="1" applyFont="1" applyFill="1" applyBorder="1" applyAlignment="1">
      <alignment horizontal="center" vertical="center" wrapText="1"/>
    </xf>
    <xf numFmtId="4" fontId="65" fillId="6" borderId="7" xfId="16" applyNumberFormat="1" applyFont="1" applyFill="1" applyBorder="1" applyAlignment="1">
      <alignment horizontal="center" vertical="center" wrapText="1"/>
    </xf>
    <xf numFmtId="4" fontId="65" fillId="6" borderId="5" xfId="16" applyNumberFormat="1" applyFont="1" applyFill="1" applyBorder="1" applyAlignment="1">
      <alignment horizontal="center" vertical="center" wrapText="1"/>
    </xf>
    <xf numFmtId="0" fontId="65" fillId="6" borderId="0" xfId="14" applyFont="1" applyFill="1" applyBorder="1" applyAlignment="1">
      <alignment horizontal="center" vertical="center" wrapText="1"/>
    </xf>
    <xf numFmtId="0" fontId="65" fillId="6" borderId="4" xfId="14" applyFont="1" applyFill="1" applyBorder="1" applyAlignment="1">
      <alignment horizontal="center" wrapText="1"/>
    </xf>
    <xf numFmtId="0" fontId="65" fillId="6" borderId="7" xfId="14" applyFont="1" applyFill="1" applyBorder="1" applyAlignment="1">
      <alignment horizontal="center" wrapText="1"/>
    </xf>
    <xf numFmtId="0" fontId="65" fillId="6" borderId="5" xfId="14" applyFont="1" applyFill="1" applyBorder="1" applyAlignment="1">
      <alignment horizontal="center" wrapText="1"/>
    </xf>
    <xf numFmtId="0" fontId="65" fillId="6" borderId="4" xfId="14" applyFont="1" applyFill="1" applyBorder="1" applyAlignment="1">
      <alignment horizontal="center"/>
    </xf>
    <xf numFmtId="0" fontId="65" fillId="6" borderId="5" xfId="14" applyFont="1" applyFill="1" applyBorder="1" applyAlignment="1">
      <alignment horizontal="center"/>
    </xf>
    <xf numFmtId="0" fontId="9" fillId="0" borderId="0" xfId="0" applyFont="1" applyBorder="1" applyAlignment="1">
      <alignment horizontal="left" vertical="center" wrapText="1"/>
    </xf>
    <xf numFmtId="0" fontId="65" fillId="6" borderId="2" xfId="0" applyFont="1" applyFill="1" applyBorder="1" applyAlignment="1">
      <alignment horizontal="center" vertical="center" wrapText="1"/>
    </xf>
    <xf numFmtId="0" fontId="65" fillId="6" borderId="2" xfId="0" applyFont="1" applyFill="1" applyBorder="1" applyAlignment="1">
      <alignment horizontal="center" vertical="center"/>
    </xf>
    <xf numFmtId="41" fontId="60" fillId="0" borderId="0" xfId="14" applyNumberFormat="1" applyFont="1" applyFill="1" applyBorder="1" applyAlignment="1">
      <alignment horizontal="center" vertical="center" wrapText="1"/>
    </xf>
    <xf numFmtId="41" fontId="65" fillId="6" borderId="18" xfId="14" applyNumberFormat="1" applyFont="1" applyFill="1" applyBorder="1" applyAlignment="1">
      <alignment horizontal="center" vertical="center" wrapText="1"/>
    </xf>
    <xf numFmtId="41" fontId="65" fillId="6" borderId="20" xfId="14" applyNumberFormat="1" applyFont="1" applyFill="1" applyBorder="1" applyAlignment="1">
      <alignment horizontal="center" vertical="center" wrapText="1"/>
    </xf>
    <xf numFmtId="41" fontId="65" fillId="6" borderId="13" xfId="14" applyNumberFormat="1" applyFont="1" applyFill="1" applyBorder="1" applyAlignment="1">
      <alignment horizontal="center" vertical="center" wrapText="1"/>
    </xf>
    <xf numFmtId="41" fontId="65" fillId="6" borderId="22" xfId="14" applyNumberFormat="1" applyFont="1" applyFill="1" applyBorder="1" applyAlignment="1">
      <alignment horizontal="center" vertical="center" wrapText="1"/>
    </xf>
    <xf numFmtId="41" fontId="65" fillId="6" borderId="12" xfId="14" applyNumberFormat="1" applyFont="1" applyFill="1" applyBorder="1" applyAlignment="1">
      <alignment horizontal="center" vertical="center" wrapText="1"/>
    </xf>
  </cellXfs>
  <cellStyles count="151">
    <cellStyle name="Hipervínculo" xfId="1" builtinId="8"/>
    <cellStyle name="Hipervínculo 2" xfId="2"/>
    <cellStyle name="Millares" xfId="3" builtinId="3"/>
    <cellStyle name="Millares 2" xfId="4"/>
    <cellStyle name="Millares 2 2" xfId="5"/>
    <cellStyle name="Millares 3" xfId="6"/>
    <cellStyle name="Normal" xfId="0" builtinId="0"/>
    <cellStyle name="Normal 2" xfId="7"/>
    <cellStyle name="Normal 2 2" xfId="8"/>
    <cellStyle name="Normal 2 2 2" xfId="9"/>
    <cellStyle name="Normal 2 3" xfId="10"/>
    <cellStyle name="Normal 2 3 2" xfId="11"/>
    <cellStyle name="Normal 2 3 2 2" xfId="12"/>
    <cellStyle name="Normal 2 3 2 2 2" xfId="13"/>
    <cellStyle name="Normal 3" xfId="14"/>
    <cellStyle name="Normal 3 2" xfId="15"/>
    <cellStyle name="Normal 4" xfId="16"/>
    <cellStyle name="Normal 4 2" xfId="17"/>
    <cellStyle name="Normal 4 3" xfId="18"/>
    <cellStyle name="Normal 5" xfId="19"/>
    <cellStyle name="Normal 5 2" xfId="20"/>
    <cellStyle name="Normal 5 2 2" xfId="21"/>
    <cellStyle name="Normal 5 2 2 2" xfId="22"/>
    <cellStyle name="Normal 6" xfId="23"/>
    <cellStyle name="Normal 6 3" xfId="24"/>
    <cellStyle name="Normal 7" xfId="25"/>
    <cellStyle name="Normal_26" xfId="26"/>
    <cellStyle name="Normal_ANEXO SERIE DE RECURSOS 1997-2006" xfId="27"/>
    <cellStyle name="Normal_Hoja1 2" xfId="28"/>
    <cellStyle name="Normal_Hoja2" xfId="29"/>
    <cellStyle name="Normal_Hoja3" xfId="30"/>
    <cellStyle name="Normal_Hoja8" xfId="31"/>
    <cellStyle name="Normal_Hoja9" xfId="32"/>
    <cellStyle name="Porcentual 2" xfId="33"/>
    <cellStyle name="style1473188574835" xfId="34"/>
    <cellStyle name="style1473188577207" xfId="35"/>
    <cellStyle name="style1473188577347" xfId="36"/>
    <cellStyle name="style1473188577487" xfId="37"/>
    <cellStyle name="style1473188577565" xfId="38"/>
    <cellStyle name="style1473188577628" xfId="39"/>
    <cellStyle name="style1473188577706" xfId="40"/>
    <cellStyle name="style1473188577846" xfId="41"/>
    <cellStyle name="style1473188577940" xfId="42"/>
    <cellStyle name="style1473188578018" xfId="43"/>
    <cellStyle name="style1473188578189" xfId="44"/>
    <cellStyle name="style1473188578408" xfId="45"/>
    <cellStyle name="style1473188578533" xfId="46"/>
    <cellStyle name="style1473188578595" xfId="47"/>
    <cellStyle name="style1473188578689" xfId="48"/>
    <cellStyle name="style1473188578751" xfId="49"/>
    <cellStyle name="style1473188578829" xfId="50"/>
    <cellStyle name="style1473188578907" xfId="51"/>
    <cellStyle name="style1473188578985" xfId="52"/>
    <cellStyle name="style1473188579079" xfId="53"/>
    <cellStyle name="style1473188579500" xfId="54"/>
    <cellStyle name="style1473188579562" xfId="55"/>
    <cellStyle name="style1473188579640" xfId="56"/>
    <cellStyle name="style1473188579718" xfId="57"/>
    <cellStyle name="style1473188583197" xfId="58"/>
    <cellStyle name="style1473188587331" xfId="59"/>
    <cellStyle name="style1473275447439" xfId="60"/>
    <cellStyle name="style1473275447673" xfId="61"/>
    <cellStyle name="style1473275447875" xfId="62"/>
    <cellStyle name="style1473275447969" xfId="63"/>
    <cellStyle name="style1473275448063" xfId="64"/>
    <cellStyle name="style1473275448156" xfId="65"/>
    <cellStyle name="style1473275448281" xfId="66"/>
    <cellStyle name="style1473275448437" xfId="67"/>
    <cellStyle name="style1473275448531" xfId="68"/>
    <cellStyle name="style1473275448733" xfId="69"/>
    <cellStyle name="style1473275449092" xfId="70"/>
    <cellStyle name="style1473275449295" xfId="71"/>
    <cellStyle name="style1473275449373" xfId="72"/>
    <cellStyle name="style1473275449467" xfId="73"/>
    <cellStyle name="style1473275449545" xfId="74"/>
    <cellStyle name="style1473275449623" xfId="75"/>
    <cellStyle name="style1473275449701" xfId="76"/>
    <cellStyle name="style1473275449763" xfId="77"/>
    <cellStyle name="style1473275449888" xfId="78"/>
    <cellStyle name="style1473275450340" xfId="79"/>
    <cellStyle name="style1473275450434" xfId="80"/>
    <cellStyle name="style1473275450512" xfId="81"/>
    <cellStyle name="style1473275450590" xfId="82"/>
    <cellStyle name="style1473275450668" xfId="83"/>
    <cellStyle name="style1473280364786" xfId="84"/>
    <cellStyle name="style1473280370746" xfId="85"/>
    <cellStyle name="style1473280405847" xfId="86"/>
    <cellStyle name="style1473280405910" xfId="87"/>
    <cellStyle name="style1473280405972" xfId="88"/>
    <cellStyle name="style1473280406050" xfId="89"/>
    <cellStyle name="style1473280406113" xfId="90"/>
    <cellStyle name="style1473280406191" xfId="91"/>
    <cellStyle name="style1473280406409" xfId="92"/>
    <cellStyle name="style1473280406471" xfId="93"/>
    <cellStyle name="style1473280406534" xfId="94"/>
    <cellStyle name="style1473280406612" xfId="95"/>
    <cellStyle name="style1473280410481" xfId="96"/>
    <cellStyle name="style1473280415691" xfId="97"/>
    <cellStyle name="style1473280419857" xfId="98"/>
    <cellStyle name="style1473280438546" xfId="99"/>
    <cellStyle name="style1473280446097" xfId="100"/>
    <cellStyle name="style1473280450684" xfId="101"/>
    <cellStyle name="style1473280458937" xfId="102"/>
    <cellStyle name="style1473280468125" xfId="103"/>
    <cellStyle name="style1473286948465" xfId="104"/>
    <cellStyle name="style1474051410076" xfId="105"/>
    <cellStyle name="style1474051413212" xfId="106"/>
    <cellStyle name="style1474051417346" xfId="107"/>
    <cellStyle name="style1474051422743" xfId="108"/>
    <cellStyle name="style1474051428703" xfId="109"/>
    <cellStyle name="style1474051440153" xfId="110"/>
    <cellStyle name="style1474051457609" xfId="111"/>
    <cellStyle name="style1474051470090" xfId="112"/>
    <cellStyle name="style1474051470230" xfId="113"/>
    <cellStyle name="style1474051470292" xfId="114"/>
    <cellStyle name="style1474051470370" xfId="115"/>
    <cellStyle name="style1474051470433" xfId="116"/>
    <cellStyle name="style1474051470573" xfId="117"/>
    <cellStyle name="style1474051470636" xfId="118"/>
    <cellStyle name="style1474051470870" xfId="119"/>
    <cellStyle name="style1474051470948" xfId="120"/>
    <cellStyle name="style1474051471010" xfId="121"/>
    <cellStyle name="style1474051471072" xfId="122"/>
    <cellStyle name="style1474051471150" xfId="123"/>
    <cellStyle name="style1474051471213" xfId="124"/>
    <cellStyle name="style1474051471275" xfId="125"/>
    <cellStyle name="style1474051471509" xfId="126"/>
    <cellStyle name="style1474051471572" xfId="127"/>
    <cellStyle name="style1474051471634" xfId="128"/>
    <cellStyle name="style1474051477983" xfId="129"/>
    <cellStyle name="style1474051478358" xfId="130"/>
    <cellStyle name="style1474051478560" xfId="131"/>
    <cellStyle name="style1474051478623" xfId="132"/>
    <cellStyle name="style1474051478701" xfId="133"/>
    <cellStyle name="style1474051478950" xfId="134"/>
    <cellStyle name="style1474051479028" xfId="135"/>
    <cellStyle name="style1474051479091" xfId="136"/>
    <cellStyle name="style1474051479153" xfId="137"/>
    <cellStyle name="style1474051479325" xfId="138"/>
    <cellStyle name="style1474051479450" xfId="139"/>
    <cellStyle name="style1474051479684" xfId="140"/>
    <cellStyle name="style1474051479746" xfId="141"/>
    <cellStyle name="style1474051479808" xfId="142"/>
    <cellStyle name="style1474051479871" xfId="143"/>
    <cellStyle name="style1474051479949" xfId="144"/>
    <cellStyle name="style1474051480011" xfId="145"/>
    <cellStyle name="style1474051480074" xfId="146"/>
    <cellStyle name="style1474051480230" xfId="147"/>
    <cellStyle name="style1474051480308" xfId="148"/>
    <cellStyle name="style1474051480370" xfId="149"/>
    <cellStyle name="style1474051582020" xfId="150"/>
  </cellStyles>
  <dxfs count="1">
    <dxf>
      <fill>
        <patternFill>
          <bgColor rgb="FFDCE6F1"/>
        </patternFill>
      </fill>
    </dxf>
  </dxfs>
  <tableStyles count="1" defaultTableStyle="TableStyleMedium9" defaultPivotStyle="PivotStyleLight16">
    <tableStyle name="Estilo de tabla 1" pivot="0" count="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333333"/>
                </a:solidFill>
                <a:latin typeface="Calibri"/>
                <a:ea typeface="Calibri"/>
                <a:cs typeface="Calibri"/>
              </a:defRPr>
            </a:pPr>
            <a:r>
              <a:rPr lang="es-EC"/>
              <a:t>Número de establecimientos de salud por tipo, según regiones geográficas.</a:t>
            </a:r>
          </a:p>
        </c:rich>
      </c:tx>
      <c:layout/>
      <c:overlay val="0"/>
      <c:spPr>
        <a:noFill/>
        <a:ln w="25400">
          <a:noFill/>
        </a:ln>
      </c:spPr>
    </c:title>
    <c:autoTitleDeleted val="0"/>
    <c:plotArea>
      <c:layout>
        <c:manualLayout>
          <c:layoutTarget val="inner"/>
          <c:xMode val="edge"/>
          <c:yMode val="edge"/>
          <c:x val="3.9821074641556681E-2"/>
          <c:y val="0.27176980807086615"/>
          <c:w val="0.90497008146193159"/>
          <c:h val="0.44261556611223501"/>
        </c:manualLayout>
      </c:layout>
      <c:barChart>
        <c:barDir val="col"/>
        <c:grouping val="clustered"/>
        <c:varyColors val="0"/>
        <c:ser>
          <c:idx val="0"/>
          <c:order val="0"/>
          <c:tx>
            <c:strRef>
              <c:f>'2.1'!$A$6</c:f>
              <c:strCache>
                <c:ptCount val="1"/>
                <c:pt idx="0">
                  <c:v>Sierra</c:v>
                </c:pt>
              </c:strCache>
            </c:strRef>
          </c:tx>
          <c:spPr>
            <a:solidFill>
              <a:srgbClr val="4F81BD"/>
            </a:solidFill>
            <a:ln w="25400">
              <a:noFill/>
            </a:ln>
          </c:spPr>
          <c:invertIfNegative val="0"/>
          <c:dLbls>
            <c:spPr>
              <a:noFill/>
              <a:ln w="25400">
                <a:noFill/>
              </a:ln>
            </c:spPr>
            <c:txPr>
              <a:bodyPr rot="-5400000" vert="horz" wrap="square" lIns="38100" tIns="19050" rIns="38100" bIns="19050" anchor="ctr">
                <a:spAutoFit/>
              </a:bodyPr>
              <a:lstStyle/>
              <a:p>
                <a:pPr algn="ctr">
                  <a:defRPr sz="900" b="0" i="0" u="none" strike="noStrike" baseline="0">
                    <a:solidFill>
                      <a:srgbClr val="333333"/>
                    </a:solidFill>
                    <a:latin typeface="Calibri"/>
                    <a:ea typeface="Calibri"/>
                    <a:cs typeface="Calibri"/>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multiLvlStrRef>
              <c:f>'2.1'!$B$3:$C$4</c:f>
              <c:multiLvlStrCache>
                <c:ptCount val="2"/>
                <c:lvl>
                  <c:pt idx="0">
                    <c:v>Con internación</c:v>
                  </c:pt>
                  <c:pt idx="1">
                    <c:v>Sin internación</c:v>
                  </c:pt>
                </c:lvl>
                <c:lvl>
                  <c:pt idx="0">
                    <c:v>Establecimientos por tipo</c:v>
                  </c:pt>
                </c:lvl>
              </c:multiLvlStrCache>
            </c:multiLvlStrRef>
          </c:cat>
          <c:val>
            <c:numRef>
              <c:f>'2.1'!$B$6:$C$6</c:f>
              <c:numCache>
                <c:formatCode>_(* #,##0_);_(* \(#,##0\);_(* "-"_);_(@_)</c:formatCode>
                <c:ptCount val="2"/>
                <c:pt idx="0">
                  <c:v>310</c:v>
                </c:pt>
                <c:pt idx="1">
                  <c:v>1718</c:v>
                </c:pt>
              </c:numCache>
            </c:numRef>
          </c:val>
        </c:ser>
        <c:ser>
          <c:idx val="1"/>
          <c:order val="1"/>
          <c:tx>
            <c:strRef>
              <c:f>'2.1'!$A$7</c:f>
              <c:strCache>
                <c:ptCount val="1"/>
                <c:pt idx="0">
                  <c:v>Costa</c:v>
                </c:pt>
              </c:strCache>
            </c:strRef>
          </c:tx>
          <c:spPr>
            <a:solidFill>
              <a:srgbClr val="9BBB59"/>
            </a:solidFill>
            <a:ln w="25400">
              <a:noFill/>
            </a:ln>
          </c:spPr>
          <c:invertIfNegative val="0"/>
          <c:dLbls>
            <c:spPr>
              <a:noFill/>
              <a:ln w="25400">
                <a:noFill/>
              </a:ln>
            </c:spPr>
            <c:txPr>
              <a:bodyPr rot="-5400000" vert="horz" wrap="square" lIns="38100" tIns="19050" rIns="38100" bIns="19050" anchor="ctr">
                <a:spAutoFit/>
              </a:bodyPr>
              <a:lstStyle/>
              <a:p>
                <a:pPr algn="ctr">
                  <a:defRPr sz="900" b="0" i="0" u="none" strike="noStrike" baseline="0">
                    <a:solidFill>
                      <a:srgbClr val="333333"/>
                    </a:solidFill>
                    <a:latin typeface="Calibri"/>
                    <a:ea typeface="Calibri"/>
                    <a:cs typeface="Calibri"/>
                  </a:defRPr>
                </a:pPr>
                <a:endParaRPr lang="es-EC"/>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multiLvlStrRef>
              <c:f>'2.1'!$B$3:$C$4</c:f>
              <c:multiLvlStrCache>
                <c:ptCount val="2"/>
                <c:lvl>
                  <c:pt idx="0">
                    <c:v>Con internación</c:v>
                  </c:pt>
                  <c:pt idx="1">
                    <c:v>Sin internación</c:v>
                  </c:pt>
                </c:lvl>
                <c:lvl>
                  <c:pt idx="0">
                    <c:v>Establecimientos por tipo</c:v>
                  </c:pt>
                </c:lvl>
              </c:multiLvlStrCache>
            </c:multiLvlStrRef>
          </c:cat>
          <c:val>
            <c:numRef>
              <c:f>'2.1'!$B$7:$C$7</c:f>
              <c:numCache>
                <c:formatCode>_(* #,##0_);_(* \(#,##0\);_(* "-"_);_(@_)</c:formatCode>
                <c:ptCount val="2"/>
                <c:pt idx="0">
                  <c:v>328</c:v>
                </c:pt>
                <c:pt idx="1">
                  <c:v>1278</c:v>
                </c:pt>
              </c:numCache>
            </c:numRef>
          </c:val>
        </c:ser>
        <c:ser>
          <c:idx val="2"/>
          <c:order val="2"/>
          <c:tx>
            <c:strRef>
              <c:f>'2.1'!$A$8</c:f>
              <c:strCache>
                <c:ptCount val="1"/>
                <c:pt idx="0">
                  <c:v>Amazónica</c:v>
                </c:pt>
              </c:strCache>
            </c:strRef>
          </c:tx>
          <c:spPr>
            <a:solidFill>
              <a:srgbClr val="4BACC6"/>
            </a:solidFill>
            <a:ln w="25400">
              <a:noFill/>
            </a:ln>
          </c:spPr>
          <c:invertIfNegative val="0"/>
          <c:dLbls>
            <c:spPr>
              <a:noFill/>
              <a:ln w="25400">
                <a:noFill/>
              </a:ln>
            </c:spPr>
            <c:txPr>
              <a:bodyPr rot="-5400000" vert="horz" wrap="square" lIns="38100" tIns="19050" rIns="38100" bIns="19050" anchor="ctr">
                <a:spAutoFit/>
              </a:bodyPr>
              <a:lstStyle/>
              <a:p>
                <a:pPr algn="ctr">
                  <a:defRPr sz="900" b="0" i="0" u="none" strike="noStrike" baseline="0">
                    <a:solidFill>
                      <a:srgbClr val="333333"/>
                    </a:solidFill>
                    <a:latin typeface="Calibri"/>
                    <a:ea typeface="Calibri"/>
                    <a:cs typeface="Calibri"/>
                  </a:defRPr>
                </a:pPr>
                <a:endParaRPr lang="es-EC"/>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multiLvlStrRef>
              <c:f>'2.1'!$B$3:$C$4</c:f>
              <c:multiLvlStrCache>
                <c:ptCount val="2"/>
                <c:lvl>
                  <c:pt idx="0">
                    <c:v>Con internación</c:v>
                  </c:pt>
                  <c:pt idx="1">
                    <c:v>Sin internación</c:v>
                  </c:pt>
                </c:lvl>
                <c:lvl>
                  <c:pt idx="0">
                    <c:v>Establecimientos por tipo</c:v>
                  </c:pt>
                </c:lvl>
              </c:multiLvlStrCache>
            </c:multiLvlStrRef>
          </c:cat>
          <c:val>
            <c:numRef>
              <c:f>'2.1'!$B$8:$C$8</c:f>
              <c:numCache>
                <c:formatCode>_(* #,##0_);_(* \(#,##0\);_(* "-"_);_(@_)</c:formatCode>
                <c:ptCount val="2"/>
                <c:pt idx="0">
                  <c:v>25</c:v>
                </c:pt>
                <c:pt idx="1">
                  <c:v>400</c:v>
                </c:pt>
              </c:numCache>
            </c:numRef>
          </c:val>
        </c:ser>
        <c:ser>
          <c:idx val="3"/>
          <c:order val="3"/>
          <c:tx>
            <c:strRef>
              <c:f>'2.1'!$A$9</c:f>
              <c:strCache>
                <c:ptCount val="1"/>
                <c:pt idx="0">
                  <c:v>Insular</c:v>
                </c:pt>
              </c:strCache>
            </c:strRef>
          </c:tx>
          <c:spPr>
            <a:solidFill>
              <a:schemeClr val="accent1">
                <a:lumMod val="60000"/>
              </a:schemeClr>
            </a:solidFill>
            <a:ln>
              <a:noFill/>
            </a:ln>
            <a:effectLst/>
          </c:spPr>
          <c:invertIfNegative val="0"/>
          <c:cat>
            <c:multiLvlStrRef>
              <c:f>'2.1'!$B$3:$C$4</c:f>
              <c:multiLvlStrCache>
                <c:ptCount val="2"/>
                <c:lvl>
                  <c:pt idx="0">
                    <c:v>Con internación</c:v>
                  </c:pt>
                  <c:pt idx="1">
                    <c:v>Sin internación</c:v>
                  </c:pt>
                </c:lvl>
                <c:lvl>
                  <c:pt idx="0">
                    <c:v>Establecimientos por tipo</c:v>
                  </c:pt>
                </c:lvl>
              </c:multiLvlStrCache>
            </c:multiLvlStrRef>
          </c:cat>
          <c:val>
            <c:numRef>
              <c:f>'2.1'!$B$9:$C$9</c:f>
              <c:numCache>
                <c:formatCode>_(* #,##0_);_(* \(#,##0\);_(* "-"_);_(@_)</c:formatCode>
                <c:ptCount val="2"/>
                <c:pt idx="0">
                  <c:v>2</c:v>
                </c:pt>
                <c:pt idx="1">
                  <c:v>11</c:v>
                </c:pt>
              </c:numCache>
            </c:numRef>
          </c:val>
        </c:ser>
        <c:ser>
          <c:idx val="4"/>
          <c:order val="4"/>
          <c:tx>
            <c:strRef>
              <c:f>'2.1'!$A$10</c:f>
              <c:strCache>
                <c:ptCount val="1"/>
                <c:pt idx="0">
                  <c:v>Zonas
No Delimitadas</c:v>
                </c:pt>
              </c:strCache>
            </c:strRef>
          </c:tx>
          <c:spPr>
            <a:solidFill>
              <a:schemeClr val="accent3">
                <a:lumMod val="60000"/>
              </a:schemeClr>
            </a:solidFill>
            <a:ln>
              <a:noFill/>
            </a:ln>
            <a:effectLst/>
          </c:spPr>
          <c:invertIfNegative val="0"/>
          <c:cat>
            <c:multiLvlStrRef>
              <c:f>'2.1'!$B$3:$C$4</c:f>
              <c:multiLvlStrCache>
                <c:ptCount val="2"/>
                <c:lvl>
                  <c:pt idx="0">
                    <c:v>Con internación</c:v>
                  </c:pt>
                  <c:pt idx="1">
                    <c:v>Sin internación</c:v>
                  </c:pt>
                </c:lvl>
                <c:lvl>
                  <c:pt idx="0">
                    <c:v>Establecimientos por tipo</c:v>
                  </c:pt>
                </c:lvl>
              </c:multiLvlStrCache>
            </c:multiLvlStrRef>
          </c:cat>
          <c:val>
            <c:numRef>
              <c:f>'2.1'!$B$10:$C$10</c:f>
              <c:numCache>
                <c:formatCode>_(* #,##0_);_(* \(#,##0\);_(* "-"_);_(@_)</c:formatCode>
                <c:ptCount val="2"/>
                <c:pt idx="0">
                  <c:v>0</c:v>
                </c:pt>
                <c:pt idx="1">
                  <c:v>9</c:v>
                </c:pt>
              </c:numCache>
            </c:numRef>
          </c:val>
        </c:ser>
        <c:dLbls>
          <c:showLegendKey val="0"/>
          <c:showVal val="0"/>
          <c:showCatName val="0"/>
          <c:showSerName val="0"/>
          <c:showPercent val="0"/>
          <c:showBubbleSize val="0"/>
        </c:dLbls>
        <c:gapWidth val="219"/>
        <c:overlap val="-27"/>
        <c:axId val="214501168"/>
        <c:axId val="214501728"/>
      </c:barChart>
      <c:catAx>
        <c:axId val="21450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s-EC"/>
          </a:p>
        </c:txPr>
        <c:crossAx val="214501728"/>
        <c:crosses val="autoZero"/>
        <c:auto val="1"/>
        <c:lblAlgn val="ctr"/>
        <c:lblOffset val="100"/>
        <c:noMultiLvlLbl val="0"/>
      </c:catAx>
      <c:valAx>
        <c:axId val="214501728"/>
        <c:scaling>
          <c:orientation val="minMax"/>
        </c:scaling>
        <c:delete val="1"/>
        <c:axPos val="l"/>
        <c:numFmt formatCode="_(* #,##0_);_(* \(#,##0\);_(* &quot;-&quot;_);_(@_)" sourceLinked="1"/>
        <c:majorTickMark val="out"/>
        <c:minorTickMark val="none"/>
        <c:tickLblPos val="nextTo"/>
        <c:crossAx val="214501168"/>
        <c:crosses val="autoZero"/>
        <c:crossBetween val="between"/>
      </c:valAx>
      <c:spPr>
        <a:noFill/>
        <a:ln w="25400">
          <a:noFill/>
        </a:ln>
      </c:spPr>
    </c:plotArea>
    <c:legend>
      <c:legendPos val="r"/>
      <c:layout>
        <c:manualLayout>
          <c:xMode val="edge"/>
          <c:yMode val="edge"/>
          <c:x val="0.23815322598648436"/>
          <c:y val="0.86666933300004168"/>
          <c:w val="0.60267352972130006"/>
          <c:h val="0.10793684122817981"/>
        </c:manualLayout>
      </c:layout>
      <c:overlay val="0"/>
      <c:spPr>
        <a:noFill/>
        <a:ln w="25400">
          <a:noFill/>
        </a:ln>
      </c:spPr>
      <c:txPr>
        <a:bodyPr/>
        <a:lstStyle/>
        <a:p>
          <a:pPr>
            <a:defRPr sz="825" b="0" i="0" u="none" strike="noStrike" baseline="0">
              <a:solidFill>
                <a:srgbClr val="333333"/>
              </a:solidFill>
              <a:latin typeface="Calibri"/>
              <a:ea typeface="Calibri"/>
              <a:cs typeface="Calibri"/>
            </a:defRPr>
          </a:pPr>
          <a:endParaRPr lang="es-EC"/>
        </a:p>
      </c:txPr>
    </c:legend>
    <c:plotVisOnly val="1"/>
    <c:dispBlanksAs val="gap"/>
    <c:showDLblsOverMax val="0"/>
  </c:chart>
  <c:spPr>
    <a:solidFill>
      <a:schemeClr val="bg1"/>
    </a:solidFill>
    <a:ln w="9525" cap="flat" cmpd="sng" algn="ctr">
      <a:noFill/>
      <a:round/>
    </a:ln>
    <a:effectLst/>
  </c:spPr>
  <c:txPr>
    <a:bodyPr/>
    <a:lstStyle/>
    <a:p>
      <a:pPr>
        <a:defRPr sz="1000" b="0" i="0" u="none" strike="noStrike" baseline="0">
          <a:solidFill>
            <a:srgbClr val="000000"/>
          </a:solidFill>
          <a:latin typeface="Calibri"/>
          <a:ea typeface="Calibri"/>
          <a:cs typeface="Calibri"/>
        </a:defRPr>
      </a:pPr>
      <a:endParaRPr lang="es-EC"/>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sz="1400" b="1" i="0" u="none" strike="noStrike" baseline="0">
                <a:solidFill>
                  <a:srgbClr val="333333"/>
                </a:solidFill>
                <a:latin typeface="Calibri"/>
                <a:ea typeface="Calibri"/>
                <a:cs typeface="Calibri"/>
              </a:defRPr>
            </a:pPr>
            <a:r>
              <a:rPr lang="es-EC"/>
              <a:t>Sector Público</a:t>
            </a:r>
          </a:p>
        </c:rich>
      </c:tx>
      <c:overlay val="0"/>
      <c:spPr>
        <a:noFill/>
        <a:ln w="25400">
          <a:noFill/>
        </a:ln>
      </c:spPr>
    </c:title>
    <c:autoTitleDeleted val="0"/>
    <c:view3D>
      <c:rotX val="75"/>
      <c:rotY val="0"/>
      <c:rAngAx val="0"/>
      <c:perspective val="0"/>
    </c:view3D>
    <c:floor>
      <c:thickness val="0"/>
    </c:floor>
    <c:sideWall>
      <c:thickness val="0"/>
    </c:sideWall>
    <c:backWall>
      <c:thickness val="0"/>
    </c:backWall>
    <c:plotArea>
      <c:layout>
        <c:manualLayout>
          <c:layoutTarget val="inner"/>
          <c:xMode val="edge"/>
          <c:yMode val="edge"/>
          <c:x val="6.6866161789624831E-2"/>
          <c:y val="0.32766898741787193"/>
          <c:w val="0.36443655476162123"/>
          <c:h val="0.66703890923046261"/>
        </c:manualLayout>
      </c:layout>
      <c:pie3DChart>
        <c:varyColors val="1"/>
        <c:ser>
          <c:idx val="0"/>
          <c:order val="0"/>
          <c:dPt>
            <c:idx val="0"/>
            <c:bubble3D val="0"/>
            <c:spPr>
              <a:solidFill>
                <a:schemeClr val="accent2">
                  <a:shade val="58000"/>
                </a:schemeClr>
              </a:solidFill>
              <a:ln>
                <a:noFill/>
              </a:ln>
              <a:effectLst/>
              <a:sp3d/>
            </c:spPr>
          </c:dPt>
          <c:dPt>
            <c:idx val="1"/>
            <c:bubble3D val="0"/>
            <c:spPr>
              <a:solidFill>
                <a:schemeClr val="accent2">
                  <a:shade val="86000"/>
                </a:schemeClr>
              </a:solidFill>
              <a:ln>
                <a:noFill/>
              </a:ln>
              <a:effectLst/>
              <a:sp3d/>
            </c:spPr>
          </c:dPt>
          <c:dPt>
            <c:idx val="2"/>
            <c:bubble3D val="0"/>
            <c:spPr>
              <a:solidFill>
                <a:schemeClr val="accent2">
                  <a:tint val="86000"/>
                </a:schemeClr>
              </a:solidFill>
              <a:ln>
                <a:noFill/>
              </a:ln>
              <a:effectLst/>
              <a:sp3d/>
            </c:spPr>
          </c:dPt>
          <c:dPt>
            <c:idx val="3"/>
            <c:bubble3D val="0"/>
            <c:spPr>
              <a:solidFill>
                <a:schemeClr val="accent2">
                  <a:tint val="58000"/>
                </a:schemeClr>
              </a:solidFill>
              <a:ln>
                <a:noFill/>
              </a:ln>
              <a:effectLst/>
              <a:sp3d/>
            </c:spPr>
          </c:dPt>
          <c:dLbls>
            <c:spPr>
              <a:noFill/>
              <a:ln w="25400">
                <a:noFill/>
              </a:ln>
            </c:spPr>
            <c:txPr>
              <a:bodyPr wrap="square" lIns="38100" tIns="19050" rIns="38100" bIns="19050" anchor="ctr">
                <a:spAutoFit/>
              </a:bodyPr>
              <a:lstStyle/>
              <a:p>
                <a:pPr>
                  <a:defRPr sz="1000" b="0" i="0" u="none" strike="noStrike" baseline="0">
                    <a:solidFill>
                      <a:srgbClr val="333333"/>
                    </a:solidFill>
                    <a:latin typeface="Calibri"/>
                    <a:ea typeface="Calibri"/>
                    <a:cs typeface="Calibri"/>
                  </a:defRPr>
                </a:pPr>
                <a:endParaRPr lang="es-EC"/>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prstDash val="solid"/>
                  <a:round/>
                </a:ln>
                <a:effectLst/>
              </c:spPr>
            </c:leaderLines>
            <c:extLst>
              <c:ext xmlns:c15="http://schemas.microsoft.com/office/drawing/2012/chart" uri="{CE6537A1-D6FC-4f65-9D91-7224C49458BB}"/>
            </c:extLst>
          </c:dLbls>
          <c:cat>
            <c:strRef>
              <c:f>'2.2'!$A$8:$A$11</c:f>
              <c:strCache>
                <c:ptCount val="4"/>
                <c:pt idx="0">
                  <c:v>Hospital Básico</c:v>
                </c:pt>
                <c:pt idx="1">
                  <c:v>Hospital General</c:v>
                </c:pt>
                <c:pt idx="2">
                  <c:v>Hospital Especializado:</c:v>
                </c:pt>
                <c:pt idx="3">
                  <c:v>Hospital de Especialidades</c:v>
                </c:pt>
              </c:strCache>
            </c:strRef>
          </c:cat>
          <c:val>
            <c:numRef>
              <c:f>'2.2'!$C$8:$C$11</c:f>
              <c:numCache>
                <c:formatCode>_(* #,##0.00_);_(* \(#,##0.00\);_(* "-"??_);_(@_)</c:formatCode>
                <c:ptCount val="4"/>
                <c:pt idx="0">
                  <c:v>60.975609756097562</c:v>
                </c:pt>
                <c:pt idx="1">
                  <c:v>28.658536585365852</c:v>
                </c:pt>
                <c:pt idx="2">
                  <c:v>8.536585365853659</c:v>
                </c:pt>
                <c:pt idx="3">
                  <c:v>1.8292682926829267</c:v>
                </c:pt>
              </c:numCache>
            </c:numRef>
          </c:val>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49875982623760118"/>
          <c:y val="0.26857202849643791"/>
          <c:w val="0.28536006200217523"/>
          <c:h val="0.60571608548931388"/>
        </c:manualLayout>
      </c:layout>
      <c:overlay val="0"/>
      <c:spPr>
        <a:noFill/>
        <a:ln w="25400">
          <a:noFill/>
        </a:ln>
      </c:spPr>
      <c:txPr>
        <a:bodyPr/>
        <a:lstStyle/>
        <a:p>
          <a:pPr>
            <a:defRPr sz="825" b="0" i="0" u="none" strike="noStrike" baseline="0">
              <a:solidFill>
                <a:srgbClr val="333333"/>
              </a:solidFill>
              <a:latin typeface="Calibri"/>
              <a:ea typeface="Calibri"/>
              <a:cs typeface="Calibri"/>
            </a:defRPr>
          </a:pPr>
          <a:endParaRPr lang="es-EC"/>
        </a:p>
      </c:txPr>
    </c:legend>
    <c:plotVisOnly val="1"/>
    <c:dispBlanksAs val="gap"/>
    <c:showDLblsOverMax val="0"/>
  </c:chart>
  <c:spPr>
    <a:solidFill>
      <a:schemeClr val="bg1"/>
    </a:solidFill>
    <a:ln w="9525" cap="flat" cmpd="sng" algn="ctr">
      <a:noFill/>
      <a:prstDash val="solid"/>
      <a:round/>
    </a:ln>
    <a:effectLst/>
  </c:spPr>
  <c:txPr>
    <a:bodyPr/>
    <a:lstStyle/>
    <a:p>
      <a:pPr>
        <a:defRPr sz="1000" b="0" i="0" u="none" strike="noStrike" baseline="0">
          <a:solidFill>
            <a:srgbClr val="000000"/>
          </a:solidFill>
          <a:latin typeface="Calibri"/>
          <a:ea typeface="Calibri"/>
          <a:cs typeface="Calibri"/>
        </a:defRPr>
      </a:pPr>
      <a:endParaRPr lang="es-EC"/>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a:lstStyle/>
          <a:p>
            <a:pPr>
              <a:defRPr sz="1400" b="1" i="0" u="none" strike="noStrike" baseline="0">
                <a:solidFill>
                  <a:srgbClr val="333333"/>
                </a:solidFill>
                <a:latin typeface="Calibri"/>
                <a:ea typeface="Calibri"/>
                <a:cs typeface="Calibri"/>
              </a:defRPr>
            </a:pPr>
            <a:r>
              <a:rPr lang="es-EC"/>
              <a:t>Sector Privado</a:t>
            </a:r>
          </a:p>
        </c:rich>
      </c:tx>
      <c:overlay val="0"/>
      <c:spPr>
        <a:noFill/>
        <a:ln w="25400">
          <a:noFill/>
        </a:ln>
      </c:spPr>
    </c:title>
    <c:autoTitleDeleted val="0"/>
    <c:view3D>
      <c:rotX val="75"/>
      <c:rotY val="0"/>
      <c:rAngAx val="0"/>
      <c:perspective val="0"/>
    </c:view3D>
    <c:floor>
      <c:thickness val="0"/>
    </c:floor>
    <c:sideWall>
      <c:thickness val="0"/>
    </c:sideWall>
    <c:backWall>
      <c:thickness val="0"/>
    </c:backWall>
    <c:plotArea>
      <c:layout>
        <c:manualLayout>
          <c:layoutTarget val="inner"/>
          <c:xMode val="edge"/>
          <c:yMode val="edge"/>
          <c:x val="6.6866161789624831E-2"/>
          <c:y val="0.23005139472919905"/>
          <c:w val="0.36965581087712901"/>
          <c:h val="0.76465650191913548"/>
        </c:manualLayout>
      </c:layout>
      <c:pie3DChart>
        <c:varyColors val="1"/>
        <c:ser>
          <c:idx val="0"/>
          <c:order val="0"/>
          <c:dPt>
            <c:idx val="0"/>
            <c:bubble3D val="0"/>
            <c:explosion val="11"/>
            <c:spPr>
              <a:solidFill>
                <a:schemeClr val="accent5">
                  <a:shade val="50000"/>
                </a:schemeClr>
              </a:solidFill>
              <a:ln>
                <a:noFill/>
              </a:ln>
              <a:effectLst/>
              <a:sp3d/>
            </c:spPr>
          </c:dPt>
          <c:dPt>
            <c:idx val="1"/>
            <c:bubble3D val="0"/>
            <c:spPr>
              <a:solidFill>
                <a:schemeClr val="accent5">
                  <a:shade val="70000"/>
                </a:schemeClr>
              </a:solidFill>
              <a:ln>
                <a:noFill/>
              </a:ln>
              <a:effectLst/>
              <a:sp3d/>
            </c:spPr>
          </c:dPt>
          <c:dPt>
            <c:idx val="2"/>
            <c:bubble3D val="0"/>
            <c:spPr>
              <a:solidFill>
                <a:schemeClr val="accent5">
                  <a:shade val="90000"/>
                </a:schemeClr>
              </a:solidFill>
              <a:ln>
                <a:noFill/>
              </a:ln>
              <a:effectLst/>
              <a:sp3d/>
            </c:spPr>
          </c:dPt>
          <c:dPt>
            <c:idx val="3"/>
            <c:bubble3D val="0"/>
            <c:spPr>
              <a:solidFill>
                <a:schemeClr val="accent5">
                  <a:tint val="90000"/>
                </a:schemeClr>
              </a:solidFill>
              <a:ln>
                <a:noFill/>
              </a:ln>
              <a:effectLst/>
              <a:sp3d/>
            </c:spPr>
          </c:dPt>
          <c:dPt>
            <c:idx val="4"/>
            <c:bubble3D val="0"/>
            <c:spPr>
              <a:solidFill>
                <a:schemeClr val="accent5">
                  <a:tint val="70000"/>
                </a:schemeClr>
              </a:solidFill>
              <a:ln>
                <a:noFill/>
              </a:ln>
              <a:effectLst/>
              <a:sp3d/>
            </c:spPr>
          </c:dPt>
          <c:dPt>
            <c:idx val="5"/>
            <c:bubble3D val="0"/>
            <c:spPr>
              <a:solidFill>
                <a:schemeClr val="accent5">
                  <a:tint val="50000"/>
                </a:schemeClr>
              </a:solidFill>
              <a:ln>
                <a:noFill/>
              </a:ln>
              <a:effectLst/>
              <a:sp3d/>
            </c:spPr>
          </c:dPt>
          <c:dLbls>
            <c:dLbl>
              <c:idx val="1"/>
              <c:layout>
                <c:manualLayout>
                  <c:x val="-4.1279622047244093E-2"/>
                  <c:y val="-1.460749224528752E-3"/>
                </c:manualLayout>
              </c:layout>
              <c:spPr>
                <a:noFill/>
                <a:ln w="25400">
                  <a:noFill/>
                </a:ln>
              </c:spPr>
              <c:txPr>
                <a:bodyPr/>
                <a:lstStyle/>
                <a:p>
                  <a:pPr>
                    <a:defRPr sz="1000" b="0" i="0" u="none" strike="noStrike" baseline="0">
                      <a:solidFill>
                        <a:srgbClr val="333333"/>
                      </a:solidFill>
                      <a:latin typeface="Calibri"/>
                      <a:ea typeface="Calibri"/>
                      <a:cs typeface="Calibri"/>
                    </a:defRPr>
                  </a:pPr>
                  <a:endParaRPr lang="es-EC"/>
                </a:p>
              </c:txPr>
              <c:dLblPos val="bestFit"/>
              <c:showLegendKey val="0"/>
              <c:showVal val="1"/>
              <c:showCatName val="0"/>
              <c:showSerName val="0"/>
              <c:showPercent val="0"/>
              <c:showBubbleSize val="0"/>
              <c:extLst>
                <c:ext xmlns:c15="http://schemas.microsoft.com/office/drawing/2012/chart" uri="{CE6537A1-D6FC-4f65-9D91-7224C49458BB}"/>
              </c:extLst>
            </c:dLbl>
            <c:dLbl>
              <c:idx val="2"/>
              <c:layout>
                <c:manualLayout>
                  <c:x val="-3.4124598425196849E-2"/>
                  <c:y val="-3.9460272011453114E-2"/>
                </c:manualLayout>
              </c:layout>
              <c:spPr>
                <a:noFill/>
                <a:ln w="25400">
                  <a:noFill/>
                </a:ln>
              </c:spPr>
              <c:txPr>
                <a:bodyPr/>
                <a:lstStyle/>
                <a:p>
                  <a:pPr>
                    <a:defRPr sz="1000" b="0" i="0" u="none" strike="noStrike" baseline="0">
                      <a:solidFill>
                        <a:srgbClr val="333333"/>
                      </a:solidFill>
                      <a:latin typeface="Calibri"/>
                      <a:ea typeface="Calibri"/>
                      <a:cs typeface="Calibri"/>
                    </a:defRPr>
                  </a:pPr>
                  <a:endParaRPr lang="es-EC"/>
                </a:p>
              </c:txPr>
              <c:dLblPos val="bestFit"/>
              <c:showLegendKey val="0"/>
              <c:showVal val="1"/>
              <c:showCatName val="0"/>
              <c:showSerName val="0"/>
              <c:showPercent val="0"/>
              <c:showBubbleSize val="0"/>
              <c:extLst>
                <c:ext xmlns:c15="http://schemas.microsoft.com/office/drawing/2012/chart" uri="{CE6537A1-D6FC-4f65-9D91-7224C49458BB}"/>
              </c:extLst>
            </c:dLbl>
            <c:dLbl>
              <c:idx val="3"/>
              <c:layout>
                <c:manualLayout>
                  <c:x val="1.3051212598425196E-2"/>
                  <c:y val="-7.0210928179432114E-2"/>
                </c:manualLayout>
              </c:layout>
              <c:spPr>
                <a:noFill/>
                <a:ln w="25400">
                  <a:noFill/>
                </a:ln>
              </c:spPr>
              <c:txPr>
                <a:bodyPr/>
                <a:lstStyle/>
                <a:p>
                  <a:pPr>
                    <a:defRPr sz="1000" b="0" i="0" u="none" strike="noStrike" baseline="0">
                      <a:solidFill>
                        <a:srgbClr val="333333"/>
                      </a:solidFill>
                      <a:latin typeface="Calibri"/>
                      <a:ea typeface="Calibri"/>
                      <a:cs typeface="Calibri"/>
                    </a:defRPr>
                  </a:pPr>
                  <a:endParaRPr lang="es-EC"/>
                </a:p>
              </c:txPr>
              <c:dLblPos val="bestFit"/>
              <c:showLegendKey val="0"/>
              <c:showVal val="1"/>
              <c:showCatName val="0"/>
              <c:showSerName val="0"/>
              <c:showPercent val="0"/>
              <c:showBubbleSize val="0"/>
              <c:extLst>
                <c:ext xmlns:c15="http://schemas.microsoft.com/office/drawing/2012/chart" uri="{CE6537A1-D6FC-4f65-9D91-7224C49458BB}"/>
              </c:extLst>
            </c:dLbl>
            <c:dLbl>
              <c:idx val="5"/>
              <c:layout>
                <c:manualLayout>
                  <c:x val="8.8933291338582673E-2"/>
                  <c:y val="1.967358625626342E-2"/>
                </c:manualLayout>
              </c:layout>
              <c:spPr>
                <a:noFill/>
                <a:ln w="25400">
                  <a:noFill/>
                </a:ln>
              </c:spPr>
              <c:txPr>
                <a:bodyPr/>
                <a:lstStyle/>
                <a:p>
                  <a:pPr>
                    <a:defRPr sz="1000" b="0" i="0" u="none" strike="noStrike" baseline="0">
                      <a:solidFill>
                        <a:srgbClr val="333333"/>
                      </a:solidFill>
                      <a:latin typeface="Calibri"/>
                      <a:ea typeface="Calibri"/>
                      <a:cs typeface="Calibri"/>
                    </a:defRPr>
                  </a:pPr>
                  <a:endParaRPr lang="es-EC"/>
                </a:p>
              </c:txPr>
              <c:dLblPos val="bestFit"/>
              <c:showLegendKey val="0"/>
              <c:showVal val="1"/>
              <c:showCatName val="0"/>
              <c:showSerName val="0"/>
              <c:showPercent val="0"/>
              <c:showBubbleSize val="0"/>
              <c:extLst>
                <c:ext xmlns:c15="http://schemas.microsoft.com/office/drawing/2012/chart" uri="{CE6537A1-D6FC-4f65-9D91-7224C49458BB}"/>
              </c:extLst>
            </c:dLbl>
            <c:spPr>
              <a:noFill/>
              <a:ln w="25400">
                <a:noFill/>
              </a:ln>
            </c:spPr>
            <c:txPr>
              <a:bodyPr wrap="square" lIns="38100" tIns="19050" rIns="38100" bIns="19050" anchor="ctr">
                <a:spAutoFit/>
              </a:bodyPr>
              <a:lstStyle/>
              <a:p>
                <a:pPr>
                  <a:defRPr sz="1000" b="0" i="0" u="none" strike="noStrike" baseline="0">
                    <a:solidFill>
                      <a:srgbClr val="333333"/>
                    </a:solidFill>
                    <a:latin typeface="Calibri"/>
                    <a:ea typeface="Calibri"/>
                    <a:cs typeface="Calibri"/>
                  </a:defRPr>
                </a:pPr>
                <a:endParaRPr lang="es-EC"/>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prstDash val="solid"/>
                  <a:round/>
                </a:ln>
                <a:effectLst/>
              </c:spPr>
            </c:leaderLines>
            <c:extLst>
              <c:ext xmlns:c15="http://schemas.microsoft.com/office/drawing/2012/chart" uri="{CE6537A1-D6FC-4f65-9D91-7224C49458BB}"/>
            </c:extLst>
          </c:dLbls>
          <c:cat>
            <c:strRef>
              <c:f>'2.2'!$A$13:$A$18</c:f>
              <c:strCache>
                <c:ptCount val="6"/>
                <c:pt idx="0">
                  <c:v>Clínica General</c:v>
                </c:pt>
                <c:pt idx="1">
                  <c:v>Clínica Especializada</c:v>
                </c:pt>
                <c:pt idx="2">
                  <c:v>Hospital Básico</c:v>
                </c:pt>
                <c:pt idx="3">
                  <c:v>Hospital General</c:v>
                </c:pt>
                <c:pt idx="4">
                  <c:v>Hospital Especializado:</c:v>
                </c:pt>
                <c:pt idx="5">
                  <c:v>Hospital de Especialidades</c:v>
                </c:pt>
              </c:strCache>
            </c:strRef>
          </c:cat>
          <c:val>
            <c:numRef>
              <c:f>'2.2'!$C$13:$C$18</c:f>
              <c:numCache>
                <c:formatCode>_(* #,##0.00_);_(* \(#,##0.00\);_(* "-"??_);_(@_)</c:formatCode>
                <c:ptCount val="6"/>
                <c:pt idx="0">
                  <c:v>83.233532934131745</c:v>
                </c:pt>
                <c:pt idx="1">
                  <c:v>4.5908183632734527</c:v>
                </c:pt>
                <c:pt idx="2">
                  <c:v>6.7864271457085827</c:v>
                </c:pt>
                <c:pt idx="3">
                  <c:v>2.7944111776447107</c:v>
                </c:pt>
                <c:pt idx="4">
                  <c:v>2.19560878243513</c:v>
                </c:pt>
                <c:pt idx="5">
                  <c:v>0.39920159680638717</c:v>
                </c:pt>
              </c:numCache>
            </c:numRef>
          </c:val>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5"/>
          <c:y val="0.19369463952141117"/>
          <c:w val="0.32926829268292679"/>
          <c:h val="0.75676006715376798"/>
        </c:manualLayout>
      </c:layout>
      <c:overlay val="0"/>
      <c:spPr>
        <a:noFill/>
        <a:ln w="25400">
          <a:noFill/>
        </a:ln>
      </c:spPr>
      <c:txPr>
        <a:bodyPr/>
        <a:lstStyle/>
        <a:p>
          <a:pPr>
            <a:defRPr sz="640" b="0" i="0" u="none" strike="noStrike" baseline="0">
              <a:solidFill>
                <a:srgbClr val="333333"/>
              </a:solidFill>
              <a:latin typeface="Calibri"/>
              <a:ea typeface="Calibri"/>
              <a:cs typeface="Calibri"/>
            </a:defRPr>
          </a:pPr>
          <a:endParaRPr lang="es-EC"/>
        </a:p>
      </c:txPr>
    </c:legend>
    <c:plotVisOnly val="1"/>
    <c:dispBlanksAs val="gap"/>
    <c:showDLblsOverMax val="0"/>
  </c:chart>
  <c:spPr>
    <a:solidFill>
      <a:schemeClr val="bg1"/>
    </a:solidFill>
    <a:ln w="9525" cap="flat" cmpd="sng" algn="ctr">
      <a:noFill/>
      <a:prstDash val="solid"/>
      <a:round/>
    </a:ln>
    <a:effectLst/>
  </c:spPr>
  <c:txPr>
    <a:bodyPr/>
    <a:lstStyle/>
    <a:p>
      <a:pPr>
        <a:defRPr sz="1000" b="0" i="0" u="none" strike="noStrike" baseline="0">
          <a:solidFill>
            <a:srgbClr val="000000"/>
          </a:solidFill>
          <a:latin typeface="Calibri"/>
          <a:ea typeface="Calibri"/>
          <a:cs typeface="Calibri"/>
        </a:defRPr>
      </a:pPr>
      <a:endParaRPr lang="es-EC"/>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a:lstStyle/>
          <a:p>
            <a:pPr>
              <a:defRPr sz="1400" b="1" i="0" u="none" strike="noStrike" baseline="0">
                <a:solidFill>
                  <a:srgbClr val="333333"/>
                </a:solidFill>
                <a:latin typeface="Calibri"/>
                <a:ea typeface="Calibri"/>
                <a:cs typeface="Calibri"/>
              </a:defRPr>
            </a:pPr>
            <a:r>
              <a:rPr lang="es-EC"/>
              <a:t>Porcentaje de establecimientos por sector</a:t>
            </a:r>
          </a:p>
        </c:rich>
      </c:tx>
      <c:layout/>
      <c:overlay val="0"/>
      <c:spPr>
        <a:noFill/>
        <a:ln w="25400">
          <a:noFill/>
        </a:ln>
      </c:spPr>
    </c:title>
    <c:autoTitleDeleted val="0"/>
    <c:view3D>
      <c:rotX val="30"/>
      <c:rotY val="0"/>
      <c:rAngAx val="0"/>
      <c:perspective val="0"/>
    </c:view3D>
    <c:floor>
      <c:thickness val="0"/>
    </c:floor>
    <c:sideWall>
      <c:thickness val="0"/>
    </c:sideWall>
    <c:backWall>
      <c:thickness val="0"/>
    </c:backWall>
    <c:plotArea>
      <c:layout/>
      <c:pie3DChart>
        <c:varyColors val="1"/>
        <c:ser>
          <c:idx val="0"/>
          <c:order val="0"/>
          <c:dPt>
            <c:idx val="0"/>
            <c:bubble3D val="0"/>
            <c:spPr>
              <a:solidFill>
                <a:schemeClr val="accent1">
                  <a:shade val="76000"/>
                </a:schemeClr>
              </a:solidFill>
              <a:ln w="25400">
                <a:solidFill>
                  <a:schemeClr val="lt1"/>
                </a:solidFill>
              </a:ln>
              <a:effectLst/>
              <a:sp3d contourW="25400">
                <a:contourClr>
                  <a:schemeClr val="lt1"/>
                </a:contourClr>
              </a:sp3d>
            </c:spPr>
          </c:dPt>
          <c:dPt>
            <c:idx val="1"/>
            <c:bubble3D val="0"/>
            <c:spPr>
              <a:solidFill>
                <a:schemeClr val="accent1">
                  <a:tint val="77000"/>
                </a:schemeClr>
              </a:solidFill>
              <a:ln w="25400">
                <a:solidFill>
                  <a:schemeClr val="lt1"/>
                </a:solidFill>
              </a:ln>
              <a:effectLst/>
              <a:sp3d contourW="25400">
                <a:contourClr>
                  <a:schemeClr val="lt1"/>
                </a:contourClr>
              </a:sp3d>
            </c:spPr>
          </c:dPt>
          <c:dLbls>
            <c:spPr>
              <a:noFill/>
              <a:ln w="25400">
                <a:noFill/>
              </a:ln>
            </c:spPr>
            <c:txPr>
              <a:bodyPr wrap="square" lIns="38100" tIns="19050" rIns="38100" bIns="19050" anchor="ctr">
                <a:spAutoFit/>
              </a:bodyPr>
              <a:lstStyle/>
              <a:p>
                <a:pPr>
                  <a:defRPr sz="900" b="0" i="0" u="none" strike="noStrike" baseline="0">
                    <a:solidFill>
                      <a:srgbClr val="333333"/>
                    </a:solidFill>
                    <a:latin typeface="Calibri"/>
                    <a:ea typeface="Calibri"/>
                    <a:cs typeface="Calibri"/>
                  </a:defRPr>
                </a:pPr>
                <a:endParaRPr lang="es-EC"/>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'2.2'!$A$5:$A$6</c:f>
              <c:strCache>
                <c:ptCount val="2"/>
                <c:pt idx="0">
                  <c:v>Sector Público</c:v>
                </c:pt>
                <c:pt idx="1">
                  <c:v>Sector Privado</c:v>
                </c:pt>
              </c:strCache>
            </c:strRef>
          </c:cat>
          <c:val>
            <c:numRef>
              <c:f>'2.2'!$C$5:$C$6</c:f>
              <c:numCache>
                <c:formatCode>_(* #,##0.00_);_(* \(#,##0.00\);_(* "-"??_);_(@_)</c:formatCode>
                <c:ptCount val="2"/>
                <c:pt idx="0">
                  <c:v>24.661654135338345</c:v>
                </c:pt>
                <c:pt idx="1">
                  <c:v>75.338345864661648</c:v>
                </c:pt>
              </c:numCache>
            </c:numRef>
          </c:val>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27682425962849061"/>
          <c:y val="0.88530766987459897"/>
          <c:w val="0.42703907719689543"/>
          <c:h val="8.6021881673392975E-2"/>
        </c:manualLayout>
      </c:layout>
      <c:overlay val="0"/>
      <c:spPr>
        <a:noFill/>
        <a:ln w="25400">
          <a:noFill/>
        </a:ln>
      </c:spPr>
      <c:txPr>
        <a:bodyPr/>
        <a:lstStyle/>
        <a:p>
          <a:pPr>
            <a:defRPr sz="825" b="0" i="0" u="none" strike="noStrike" baseline="0">
              <a:solidFill>
                <a:srgbClr val="333333"/>
              </a:solidFill>
              <a:latin typeface="Calibri"/>
              <a:ea typeface="Calibri"/>
              <a:cs typeface="Calibri"/>
            </a:defRPr>
          </a:pPr>
          <a:endParaRPr lang="es-EC"/>
        </a:p>
      </c:txPr>
    </c:legend>
    <c:plotVisOnly val="1"/>
    <c:dispBlanksAs val="gap"/>
    <c:showDLblsOverMax val="0"/>
  </c:chart>
  <c:spPr>
    <a:solidFill>
      <a:schemeClr val="bg1"/>
    </a:solidFill>
    <a:ln w="9525" cap="flat" cmpd="sng" algn="ctr">
      <a:noFill/>
      <a:round/>
    </a:ln>
    <a:effectLst/>
  </c:spPr>
  <c:txPr>
    <a:bodyPr/>
    <a:lstStyle/>
    <a:p>
      <a:pPr>
        <a:defRPr sz="1000" b="0" i="0" u="none" strike="noStrike" baseline="0">
          <a:solidFill>
            <a:srgbClr val="000000"/>
          </a:solidFill>
          <a:latin typeface="Calibri"/>
          <a:ea typeface="Calibri"/>
          <a:cs typeface="Calibri"/>
        </a:defRPr>
      </a:pPr>
      <a:endParaRPr lang="es-EC"/>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a:lstStyle/>
          <a:p>
            <a:pPr>
              <a:defRPr sz="1400" b="1" i="0" u="none" strike="noStrike" baseline="0">
                <a:solidFill>
                  <a:srgbClr val="333333"/>
                </a:solidFill>
                <a:latin typeface="Calibri"/>
                <a:ea typeface="Calibri"/>
                <a:cs typeface="Calibri"/>
              </a:defRPr>
            </a:pPr>
            <a:r>
              <a:rPr lang="es-EC"/>
              <a:t>Porcentaje de establecimientos sin internación hospitalaria por sector</a:t>
            </a:r>
          </a:p>
        </c:rich>
      </c:tx>
      <c:layout/>
      <c:overlay val="0"/>
      <c:spPr>
        <a:noFill/>
        <a:ln w="25400">
          <a:noFill/>
        </a:ln>
      </c:spPr>
    </c:title>
    <c:autoTitleDeleted val="0"/>
    <c:view3D>
      <c:rotX val="30"/>
      <c:rotY val="0"/>
      <c:rAngAx val="0"/>
      <c:perspective val="0"/>
    </c:view3D>
    <c:floor>
      <c:thickness val="0"/>
    </c:floor>
    <c:sideWall>
      <c:thickness val="0"/>
    </c:sideWall>
    <c:backWall>
      <c:thickness val="0"/>
    </c:backWall>
    <c:plotArea>
      <c:layout/>
      <c:pie3DChart>
        <c:varyColors val="1"/>
        <c:ser>
          <c:idx val="0"/>
          <c:order val="0"/>
          <c:dPt>
            <c:idx val="0"/>
            <c:bubble3D val="0"/>
            <c:spPr>
              <a:solidFill>
                <a:schemeClr val="accent5">
                  <a:shade val="76000"/>
                </a:schemeClr>
              </a:solidFill>
              <a:ln w="25400">
                <a:solidFill>
                  <a:schemeClr val="lt1"/>
                </a:solidFill>
              </a:ln>
              <a:effectLst/>
              <a:sp3d contourW="25400">
                <a:contourClr>
                  <a:schemeClr val="lt1"/>
                </a:contourClr>
              </a:sp3d>
            </c:spPr>
          </c:dPt>
          <c:dPt>
            <c:idx val="1"/>
            <c:bubble3D val="0"/>
            <c:spPr>
              <a:solidFill>
                <a:schemeClr val="accent5">
                  <a:tint val="77000"/>
                </a:schemeClr>
              </a:solidFill>
              <a:ln w="25400">
                <a:solidFill>
                  <a:schemeClr val="lt1"/>
                </a:solidFill>
              </a:ln>
              <a:effectLst/>
              <a:sp3d contourW="25400">
                <a:contourClr>
                  <a:schemeClr val="lt1"/>
                </a:contourClr>
              </a:sp3d>
            </c:spPr>
          </c:dPt>
          <c:dLbls>
            <c:dLbl>
              <c:idx val="0"/>
              <c:layout/>
              <c:spPr>
                <a:noFill/>
                <a:ln w="25400">
                  <a:noFill/>
                </a:ln>
              </c:spPr>
              <c:txPr>
                <a:bodyPr/>
                <a:lstStyle/>
                <a:p>
                  <a:pPr>
                    <a:defRPr sz="900" b="0" i="0" u="none" strike="noStrike" baseline="0">
                      <a:solidFill>
                        <a:srgbClr val="333333"/>
                      </a:solidFill>
                      <a:latin typeface="Calibri"/>
                      <a:ea typeface="Calibri"/>
                      <a:cs typeface="Calibri"/>
                    </a:defRPr>
                  </a:pPr>
                  <a:endParaRPr lang="es-EC"/>
                </a:p>
              </c:txPr>
              <c:dLblPos val="bestFit"/>
              <c:showLegendKey val="0"/>
              <c:showVal val="1"/>
              <c:showCatName val="0"/>
              <c:showSerName val="0"/>
              <c:showPercent val="0"/>
              <c:showBubbleSize val="0"/>
              <c:extLst>
                <c:ext xmlns:c15="http://schemas.microsoft.com/office/drawing/2012/chart" uri="{CE6537A1-D6FC-4f65-9D91-7224C49458BB}">
                  <c15:layout/>
                </c:ext>
              </c:extLst>
            </c:dLbl>
            <c:dLbl>
              <c:idx val="1"/>
              <c:layout/>
              <c:spPr>
                <a:noFill/>
                <a:ln w="25400">
                  <a:noFill/>
                </a:ln>
              </c:spPr>
              <c:txPr>
                <a:bodyPr/>
                <a:lstStyle/>
                <a:p>
                  <a:pPr>
                    <a:defRPr sz="900" b="0" i="0" u="none" strike="noStrike" baseline="0">
                      <a:solidFill>
                        <a:srgbClr val="333333"/>
                      </a:solidFill>
                      <a:latin typeface="Calibri"/>
                      <a:ea typeface="Calibri"/>
                      <a:cs typeface="Calibri"/>
                    </a:defRPr>
                  </a:pPr>
                  <a:endParaRPr lang="es-EC"/>
                </a:p>
              </c:txPr>
              <c:dLblPos val="bestFi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extLst>
          </c:dLbls>
          <c:cat>
            <c:strRef>
              <c:f>'2.3'!$A$5:$A$6</c:f>
              <c:strCache>
                <c:ptCount val="2"/>
                <c:pt idx="0">
                  <c:v>Sector Público</c:v>
                </c:pt>
                <c:pt idx="1">
                  <c:v>Sector Privado</c:v>
                </c:pt>
              </c:strCache>
            </c:strRef>
          </c:cat>
          <c:val>
            <c:numRef>
              <c:f>'2.3'!$C$5:$C$6</c:f>
              <c:numCache>
                <c:formatCode>0.00</c:formatCode>
                <c:ptCount val="2"/>
                <c:pt idx="0">
                  <c:v>95.257611241217802</c:v>
                </c:pt>
                <c:pt idx="1">
                  <c:v>4.7423887587822016</c:v>
                </c:pt>
              </c:numCache>
            </c:numRef>
          </c:val>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28540795061561508"/>
          <c:y val="0.89643007124109475"/>
          <c:w val="0.42703907719689538"/>
          <c:h val="7.8571428571428625E-2"/>
        </c:manualLayout>
      </c:layout>
      <c:overlay val="0"/>
      <c:spPr>
        <a:noFill/>
        <a:ln w="25400">
          <a:noFill/>
        </a:ln>
      </c:spPr>
      <c:txPr>
        <a:bodyPr/>
        <a:lstStyle/>
        <a:p>
          <a:pPr>
            <a:defRPr sz="825" b="0" i="0" u="none" strike="noStrike" baseline="0">
              <a:solidFill>
                <a:srgbClr val="333333"/>
              </a:solidFill>
              <a:latin typeface="Calibri"/>
              <a:ea typeface="Calibri"/>
              <a:cs typeface="Calibri"/>
            </a:defRPr>
          </a:pPr>
          <a:endParaRPr lang="es-EC"/>
        </a:p>
      </c:txPr>
    </c:legend>
    <c:plotVisOnly val="1"/>
    <c:dispBlanksAs val="gap"/>
    <c:showDLblsOverMax val="0"/>
  </c:chart>
  <c:spPr>
    <a:solidFill>
      <a:schemeClr val="bg1"/>
    </a:solidFill>
    <a:ln w="9525" cap="flat" cmpd="sng" algn="ctr">
      <a:noFill/>
      <a:round/>
    </a:ln>
    <a:effectLst/>
  </c:spPr>
  <c:txPr>
    <a:bodyPr/>
    <a:lstStyle/>
    <a:p>
      <a:pPr>
        <a:defRPr sz="1000" b="0" i="0" u="none" strike="noStrike" baseline="0">
          <a:solidFill>
            <a:srgbClr val="000000"/>
          </a:solidFill>
          <a:latin typeface="Calibri"/>
          <a:ea typeface="Calibri"/>
          <a:cs typeface="Calibri"/>
        </a:defRPr>
      </a:pPr>
      <a:endParaRPr lang="es-EC"/>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a:lstStyle/>
          <a:p>
            <a:pPr>
              <a:defRPr sz="1400" b="0" i="0" u="none" strike="noStrike" baseline="0">
                <a:solidFill>
                  <a:srgbClr val="333333"/>
                </a:solidFill>
                <a:latin typeface="Calibri"/>
                <a:ea typeface="Calibri"/>
                <a:cs typeface="Calibri"/>
              </a:defRPr>
            </a:pPr>
            <a:r>
              <a:rPr lang="es-EC"/>
              <a:t>Establecimientos sin internación hospitalaria del sector público por clase</a:t>
            </a:r>
          </a:p>
        </c:rich>
      </c:tx>
      <c:overlay val="0"/>
      <c:spPr>
        <a:noFill/>
        <a:ln w="25400">
          <a:noFill/>
        </a:ln>
      </c:spPr>
    </c:title>
    <c:autoTitleDeleted val="0"/>
    <c:plotArea>
      <c:layout/>
      <c:barChart>
        <c:barDir val="bar"/>
        <c:grouping val="clustered"/>
        <c:varyColors val="0"/>
        <c:ser>
          <c:idx val="0"/>
          <c:order val="0"/>
          <c:spPr>
            <a:solidFill>
              <a:srgbClr val="4BACC6"/>
            </a:solidFill>
            <a:ln w="25400">
              <a:noFill/>
            </a:ln>
          </c:spPr>
          <c:invertIfNegative val="0"/>
          <c:dLbls>
            <c:spPr>
              <a:noFill/>
              <a:ln w="25400">
                <a:noFill/>
              </a:ln>
            </c:spPr>
            <c:txPr>
              <a:bodyPr wrap="square" lIns="38100" tIns="19050" rIns="38100" bIns="19050" anchor="ctr">
                <a:spAutoFit/>
              </a:bodyPr>
              <a:lstStyle/>
              <a:p>
                <a:pPr>
                  <a:defRPr sz="900" b="0" i="0" u="none" strike="noStrike" baseline="0">
                    <a:solidFill>
                      <a:srgbClr val="333333"/>
                    </a:solidFill>
                    <a:latin typeface="Calibri"/>
                    <a:ea typeface="Calibri"/>
                    <a:cs typeface="Calibri"/>
                  </a:defRPr>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'2.3'!$A$8:$A$16</c:f>
              <c:strCache>
                <c:ptCount val="9"/>
                <c:pt idx="0">
                  <c:v>Puesto de Salud</c:v>
                </c:pt>
                <c:pt idx="1">
                  <c:v>Subcentro de Salud</c:v>
                </c:pt>
                <c:pt idx="2">
                  <c:v>Centro de Salud </c:v>
                </c:pt>
                <c:pt idx="3">
                  <c:v>Dispensario Médico (Policlínico)</c:v>
                </c:pt>
                <c:pt idx="4">
                  <c:v>Consultorio General</c:v>
                </c:pt>
                <c:pt idx="5">
                  <c:v>Centro de Especialidades</c:v>
                </c:pt>
                <c:pt idx="6">
                  <c:v>Centro Clinico-Quirurgico Ambulatorio (Hospital del dia)</c:v>
                </c:pt>
                <c:pt idx="7">
                  <c:v>Centros Especializados</c:v>
                </c:pt>
                <c:pt idx="8">
                  <c:v>Otros Establecimientos sin internación</c:v>
                </c:pt>
              </c:strCache>
            </c:strRef>
          </c:cat>
          <c:val>
            <c:numRef>
              <c:f>'2.3'!$B$8:$B$16</c:f>
              <c:numCache>
                <c:formatCode>#,##0</c:formatCode>
                <c:ptCount val="9"/>
                <c:pt idx="0">
                  <c:v>458</c:v>
                </c:pt>
                <c:pt idx="1">
                  <c:v>8</c:v>
                </c:pt>
                <c:pt idx="2">
                  <c:v>1730</c:v>
                </c:pt>
                <c:pt idx="3">
                  <c:v>839</c:v>
                </c:pt>
                <c:pt idx="4">
                  <c:v>13</c:v>
                </c:pt>
                <c:pt idx="5">
                  <c:v>1</c:v>
                </c:pt>
                <c:pt idx="6">
                  <c:v>26</c:v>
                </c:pt>
                <c:pt idx="7">
                  <c:v>13</c:v>
                </c:pt>
                <c:pt idx="8">
                  <c:v>166</c:v>
                </c:pt>
              </c:numCache>
            </c:numRef>
          </c:val>
        </c:ser>
        <c:dLbls>
          <c:showLegendKey val="0"/>
          <c:showVal val="0"/>
          <c:showCatName val="0"/>
          <c:showSerName val="0"/>
          <c:showPercent val="0"/>
          <c:showBubbleSize val="0"/>
        </c:dLbls>
        <c:gapWidth val="182"/>
        <c:axId val="214511248"/>
        <c:axId val="214511808"/>
      </c:barChart>
      <c:catAx>
        <c:axId val="21451124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s-EC"/>
          </a:p>
        </c:txPr>
        <c:crossAx val="214511808"/>
        <c:crosses val="autoZero"/>
        <c:auto val="1"/>
        <c:lblAlgn val="ctr"/>
        <c:lblOffset val="100"/>
        <c:noMultiLvlLbl val="0"/>
      </c:catAx>
      <c:valAx>
        <c:axId val="214511808"/>
        <c:scaling>
          <c:orientation val="minMax"/>
        </c:scaling>
        <c:delete val="1"/>
        <c:axPos val="t"/>
        <c:numFmt formatCode="#,##0" sourceLinked="1"/>
        <c:majorTickMark val="out"/>
        <c:minorTickMark val="none"/>
        <c:tickLblPos val="nextTo"/>
        <c:crossAx val="214511248"/>
        <c:crosses val="autoZero"/>
        <c:crossBetween val="between"/>
      </c:valAx>
      <c:spPr>
        <a:noFill/>
        <a:ln w="25400">
          <a:noFill/>
        </a:ln>
      </c:spPr>
    </c:plotArea>
    <c:plotVisOnly val="1"/>
    <c:dispBlanksAs val="gap"/>
    <c:showDLblsOverMax val="0"/>
  </c:chart>
  <c:spPr>
    <a:solidFill>
      <a:schemeClr val="bg1"/>
    </a:solidFill>
    <a:ln w="9525" cap="flat" cmpd="sng" algn="ctr">
      <a:noFill/>
      <a:round/>
    </a:ln>
    <a:effectLst/>
  </c:spPr>
  <c:txPr>
    <a:bodyPr/>
    <a:lstStyle/>
    <a:p>
      <a:pPr>
        <a:defRPr sz="1000" b="0" i="0" u="none" strike="noStrike" baseline="0">
          <a:solidFill>
            <a:srgbClr val="000000"/>
          </a:solidFill>
          <a:latin typeface="Calibri"/>
          <a:ea typeface="Calibri"/>
          <a:cs typeface="Calibri"/>
        </a:defRPr>
      </a:pPr>
      <a:endParaRPr lang="es-EC"/>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Arial"/>
                <a:ea typeface="Arial"/>
                <a:cs typeface="Arial"/>
              </a:defRPr>
            </a:pPr>
            <a:r>
              <a:rPr lang="es-EC">
                <a:latin typeface="+mn-lt"/>
              </a:rPr>
              <a:t>Establecimientos sin internación hospitalaria del sector privado por clase</a:t>
            </a:r>
          </a:p>
        </c:rich>
      </c:tx>
      <c:layout>
        <c:manualLayout>
          <c:xMode val="edge"/>
          <c:yMode val="edge"/>
          <c:x val="0.14359019225160957"/>
          <c:y val="3.2407333975339417E-2"/>
        </c:manualLayout>
      </c:layout>
      <c:overlay val="0"/>
      <c:spPr>
        <a:noFill/>
        <a:ln w="25400">
          <a:noFill/>
        </a:ln>
      </c:spPr>
    </c:title>
    <c:autoTitleDeleted val="0"/>
    <c:plotArea>
      <c:layout/>
      <c:barChart>
        <c:barDir val="bar"/>
        <c:grouping val="clustered"/>
        <c:varyColors val="0"/>
        <c:ser>
          <c:idx val="0"/>
          <c:order val="0"/>
          <c:spPr>
            <a:solidFill>
              <a:srgbClr val="4BACC6"/>
            </a:solidFill>
            <a:ln w="25400">
              <a:noFill/>
            </a:ln>
          </c:spPr>
          <c:invertIfNegative val="0"/>
          <c:dLbls>
            <c:spPr>
              <a:noFill/>
              <a:ln w="25400">
                <a:noFill/>
              </a:ln>
            </c:spPr>
            <c:txPr>
              <a:bodyPr wrap="square" lIns="38100" tIns="19050" rIns="38100" bIns="19050" anchor="ctr">
                <a:spAutoFit/>
              </a:bodyPr>
              <a:lstStyle/>
              <a:p>
                <a:pPr>
                  <a:defRPr sz="900" b="0" i="0" u="none" strike="noStrike" baseline="0">
                    <a:solidFill>
                      <a:srgbClr val="333333"/>
                    </a:solidFill>
                    <a:latin typeface="Calibri"/>
                    <a:ea typeface="Calibri"/>
                    <a:cs typeface="Calibri"/>
                  </a:defRPr>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'2.3'!$A$18:$A$25</c:f>
              <c:strCache>
                <c:ptCount val="8"/>
                <c:pt idx="0">
                  <c:v>Centro de Salud </c:v>
                </c:pt>
                <c:pt idx="1">
                  <c:v>Dispensario Médico (Policlínico)</c:v>
                </c:pt>
                <c:pt idx="2">
                  <c:v>Consultorio General</c:v>
                </c:pt>
                <c:pt idx="3">
                  <c:v>Consultorio de Especialidad (es) Clinico-Quirurgico</c:v>
                </c:pt>
                <c:pt idx="4">
                  <c:v>Centro de Especialidades</c:v>
                </c:pt>
                <c:pt idx="5">
                  <c:v>Centro Clinico-Quirurgico Ambulatorio (Hospital del dia)</c:v>
                </c:pt>
                <c:pt idx="6">
                  <c:v>Centros Especializados</c:v>
                </c:pt>
                <c:pt idx="7">
                  <c:v>Otros Establecimientos sin internación</c:v>
                </c:pt>
              </c:strCache>
            </c:strRef>
          </c:cat>
          <c:val>
            <c:numRef>
              <c:f>'2.3'!$B$18:$B$25</c:f>
              <c:numCache>
                <c:formatCode>#,##0</c:formatCode>
                <c:ptCount val="8"/>
                <c:pt idx="0">
                  <c:v>22</c:v>
                </c:pt>
                <c:pt idx="1">
                  <c:v>83</c:v>
                </c:pt>
                <c:pt idx="2">
                  <c:v>8</c:v>
                </c:pt>
                <c:pt idx="3">
                  <c:v>15</c:v>
                </c:pt>
                <c:pt idx="4">
                  <c:v>9</c:v>
                </c:pt>
                <c:pt idx="5">
                  <c:v>1</c:v>
                </c:pt>
                <c:pt idx="6">
                  <c:v>1</c:v>
                </c:pt>
                <c:pt idx="7">
                  <c:v>23</c:v>
                </c:pt>
              </c:numCache>
            </c:numRef>
          </c:val>
        </c:ser>
        <c:dLbls>
          <c:showLegendKey val="0"/>
          <c:showVal val="0"/>
          <c:showCatName val="0"/>
          <c:showSerName val="0"/>
          <c:showPercent val="0"/>
          <c:showBubbleSize val="0"/>
        </c:dLbls>
        <c:gapWidth val="182"/>
        <c:axId val="216517424"/>
        <c:axId val="216517984"/>
      </c:barChart>
      <c:catAx>
        <c:axId val="21651742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s-EC"/>
          </a:p>
        </c:txPr>
        <c:crossAx val="216517984"/>
        <c:crosses val="autoZero"/>
        <c:auto val="1"/>
        <c:lblAlgn val="ctr"/>
        <c:lblOffset val="100"/>
        <c:noMultiLvlLbl val="0"/>
      </c:catAx>
      <c:valAx>
        <c:axId val="216517984"/>
        <c:scaling>
          <c:orientation val="minMax"/>
        </c:scaling>
        <c:delete val="1"/>
        <c:axPos val="t"/>
        <c:numFmt formatCode="#,##0" sourceLinked="1"/>
        <c:majorTickMark val="out"/>
        <c:minorTickMark val="none"/>
        <c:tickLblPos val="nextTo"/>
        <c:crossAx val="216517424"/>
        <c:crosses val="autoZero"/>
        <c:crossBetween val="between"/>
      </c:valAx>
      <c:spPr>
        <a:noFill/>
        <a:ln w="25400">
          <a:noFill/>
        </a:ln>
      </c:spPr>
    </c:plotArea>
    <c:plotVisOnly val="1"/>
    <c:dispBlanksAs val="gap"/>
    <c:showDLblsOverMax val="0"/>
  </c:chart>
  <c:spPr>
    <a:solidFill>
      <a:schemeClr val="bg1"/>
    </a:solidFill>
    <a:ln w="9525" cap="flat" cmpd="sng" algn="ctr">
      <a:noFill/>
      <a:round/>
    </a:ln>
    <a:effectLst/>
  </c:spPr>
  <c:txPr>
    <a:bodyPr/>
    <a:lstStyle/>
    <a:p>
      <a:pPr>
        <a:defRPr sz="1000" b="0" i="0" u="none" strike="noStrike" baseline="0">
          <a:solidFill>
            <a:srgbClr val="000000"/>
          </a:solidFill>
          <a:latin typeface="Calibri"/>
          <a:ea typeface="Calibri"/>
          <a:cs typeface="Calibri"/>
        </a:defRPr>
      </a:pPr>
      <a:endParaRPr lang="es-EC"/>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333333"/>
                </a:solidFill>
                <a:latin typeface="Calibri"/>
                <a:ea typeface="Calibri"/>
                <a:cs typeface="Calibri"/>
              </a:defRPr>
            </a:pPr>
            <a:r>
              <a:rPr lang="es-EC"/>
              <a:t>Establecimientos de salud a nivel nacional por provincia año 2015</a:t>
            </a:r>
          </a:p>
        </c:rich>
      </c:tx>
      <c:layout>
        <c:manualLayout>
          <c:xMode val="edge"/>
          <c:yMode val="edge"/>
          <c:x val="0.11512484016421023"/>
          <c:y val="1.2019377207478695E-2"/>
        </c:manualLayout>
      </c:layout>
      <c:overlay val="0"/>
      <c:spPr>
        <a:noFill/>
        <a:ln w="25400">
          <a:noFill/>
        </a:ln>
      </c:spPr>
    </c:title>
    <c:autoTitleDeleted val="0"/>
    <c:plotArea>
      <c:layout>
        <c:manualLayout>
          <c:layoutTarget val="inner"/>
          <c:xMode val="edge"/>
          <c:yMode val="edge"/>
          <c:x val="0.36227734033245845"/>
          <c:y val="0.17168004239854634"/>
          <c:w val="0.5909448818897638"/>
          <c:h val="0.78499015748031498"/>
        </c:manualLayout>
      </c:layout>
      <c:barChart>
        <c:barDir val="bar"/>
        <c:grouping val="clustered"/>
        <c:varyColors val="0"/>
        <c:ser>
          <c:idx val="0"/>
          <c:order val="0"/>
          <c:spPr>
            <a:solidFill>
              <a:srgbClr val="4BACC6"/>
            </a:solidFill>
            <a:ln w="25400">
              <a:noFill/>
            </a:ln>
          </c:spPr>
          <c:invertIfNegative val="0"/>
          <c:dLbls>
            <c:spPr>
              <a:noFill/>
              <a:ln w="25400">
                <a:noFill/>
              </a:ln>
            </c:spPr>
            <c:txPr>
              <a:bodyPr wrap="square" lIns="38100" tIns="19050" rIns="38100" bIns="19050" anchor="ctr">
                <a:spAutoFit/>
              </a:bodyPr>
              <a:lstStyle/>
              <a:p>
                <a:pPr>
                  <a:defRPr sz="700" b="0" i="0" u="none" strike="noStrike" baseline="0">
                    <a:solidFill>
                      <a:srgbClr val="333333"/>
                    </a:solidFill>
                    <a:latin typeface="Calibri"/>
                    <a:ea typeface="Calibri"/>
                    <a:cs typeface="Calibri"/>
                  </a:defRPr>
                </a:pPr>
                <a:endParaRPr lang="es-EC"/>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[1]Hoja2!$B$3:$B$27</c:f>
              <c:strCache>
                <c:ptCount val="25"/>
                <c:pt idx="0">
                  <c:v>Guayas</c:v>
                </c:pt>
                <c:pt idx="1">
                  <c:v>Pichincha</c:v>
                </c:pt>
                <c:pt idx="2">
                  <c:v>Manabí</c:v>
                </c:pt>
                <c:pt idx="3">
                  <c:v>Azuay</c:v>
                </c:pt>
                <c:pt idx="4">
                  <c:v>Loja</c:v>
                </c:pt>
                <c:pt idx="5">
                  <c:v>Los Ríos</c:v>
                </c:pt>
                <c:pt idx="6">
                  <c:v>El Oro</c:v>
                </c:pt>
                <c:pt idx="7">
                  <c:v>Chimborazo</c:v>
                </c:pt>
                <c:pt idx="8">
                  <c:v>Esmeraldas</c:v>
                </c:pt>
                <c:pt idx="9">
                  <c:v>Tungurahua</c:v>
                </c:pt>
                <c:pt idx="10">
                  <c:v>Cotopaxi</c:v>
                </c:pt>
                <c:pt idx="11">
                  <c:v>Imbabura</c:v>
                </c:pt>
                <c:pt idx="12">
                  <c:v>Morona Santiago</c:v>
                </c:pt>
                <c:pt idx="13">
                  <c:v>Cañar</c:v>
                </c:pt>
                <c:pt idx="14">
                  <c:v>Santo Domingo de los Tsáchilas</c:v>
                </c:pt>
                <c:pt idx="15">
                  <c:v>Carchi</c:v>
                </c:pt>
                <c:pt idx="16">
                  <c:v>Bolívar</c:v>
                </c:pt>
                <c:pt idx="17">
                  <c:v>Sucumbíos</c:v>
                </c:pt>
                <c:pt idx="18">
                  <c:v>Santa Elena</c:v>
                </c:pt>
                <c:pt idx="19">
                  <c:v>Zamora Chinchipe</c:v>
                </c:pt>
                <c:pt idx="20">
                  <c:v>Pastaza</c:v>
                </c:pt>
                <c:pt idx="21">
                  <c:v>Orellana</c:v>
                </c:pt>
                <c:pt idx="22">
                  <c:v>Napo</c:v>
                </c:pt>
                <c:pt idx="23">
                  <c:v>Galápagos</c:v>
                </c:pt>
                <c:pt idx="24">
                  <c:v>Zonas no delimitadas</c:v>
                </c:pt>
              </c:strCache>
            </c:strRef>
          </c:cat>
          <c:val>
            <c:numRef>
              <c:f>[1]Hoja2!$C$3:$C$27</c:f>
              <c:numCache>
                <c:formatCode>General</c:formatCode>
                <c:ptCount val="25"/>
                <c:pt idx="0">
                  <c:v>592</c:v>
                </c:pt>
                <c:pt idx="1">
                  <c:v>561</c:v>
                </c:pt>
                <c:pt idx="2">
                  <c:v>387</c:v>
                </c:pt>
                <c:pt idx="3">
                  <c:v>264</c:v>
                </c:pt>
                <c:pt idx="4">
                  <c:v>245</c:v>
                </c:pt>
                <c:pt idx="5">
                  <c:v>192</c:v>
                </c:pt>
                <c:pt idx="6">
                  <c:v>189</c:v>
                </c:pt>
                <c:pt idx="7">
                  <c:v>183</c:v>
                </c:pt>
                <c:pt idx="8">
                  <c:v>174</c:v>
                </c:pt>
                <c:pt idx="9">
                  <c:v>141</c:v>
                </c:pt>
                <c:pt idx="10">
                  <c:v>129</c:v>
                </c:pt>
                <c:pt idx="11">
                  <c:v>119</c:v>
                </c:pt>
                <c:pt idx="12">
                  <c:v>117</c:v>
                </c:pt>
                <c:pt idx="13">
                  <c:v>110</c:v>
                </c:pt>
                <c:pt idx="14">
                  <c:v>102</c:v>
                </c:pt>
                <c:pt idx="15">
                  <c:v>88</c:v>
                </c:pt>
                <c:pt idx="16">
                  <c:v>86</c:v>
                </c:pt>
                <c:pt idx="17">
                  <c:v>72</c:v>
                </c:pt>
                <c:pt idx="18">
                  <c:v>72</c:v>
                </c:pt>
                <c:pt idx="19">
                  <c:v>68</c:v>
                </c:pt>
                <c:pt idx="20">
                  <c:v>64</c:v>
                </c:pt>
                <c:pt idx="21">
                  <c:v>56</c:v>
                </c:pt>
                <c:pt idx="22">
                  <c:v>48</c:v>
                </c:pt>
                <c:pt idx="23">
                  <c:v>13</c:v>
                </c:pt>
                <c:pt idx="24">
                  <c:v>9</c:v>
                </c:pt>
              </c:numCache>
            </c:numRef>
          </c:val>
        </c:ser>
        <c:dLbls>
          <c:showLegendKey val="0"/>
          <c:showVal val="0"/>
          <c:showCatName val="0"/>
          <c:showSerName val="0"/>
          <c:showPercent val="0"/>
          <c:showBubbleSize val="0"/>
        </c:dLbls>
        <c:gapWidth val="182"/>
        <c:axId val="216520224"/>
        <c:axId val="216520784"/>
      </c:barChart>
      <c:catAx>
        <c:axId val="21652022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600" b="0" i="0" u="none" strike="noStrike" baseline="0">
                <a:solidFill>
                  <a:srgbClr val="333333"/>
                </a:solidFill>
                <a:latin typeface="Calibri"/>
                <a:ea typeface="Calibri"/>
                <a:cs typeface="Calibri"/>
              </a:defRPr>
            </a:pPr>
            <a:endParaRPr lang="es-EC"/>
          </a:p>
        </c:txPr>
        <c:crossAx val="216520784"/>
        <c:crosses val="autoZero"/>
        <c:auto val="1"/>
        <c:lblAlgn val="ctr"/>
        <c:lblOffset val="100"/>
        <c:noMultiLvlLbl val="0"/>
      </c:catAx>
      <c:valAx>
        <c:axId val="216520784"/>
        <c:scaling>
          <c:orientation val="minMax"/>
        </c:scaling>
        <c:delete val="1"/>
        <c:axPos val="t"/>
        <c:numFmt formatCode="General" sourceLinked="1"/>
        <c:majorTickMark val="out"/>
        <c:minorTickMark val="none"/>
        <c:tickLblPos val="nextTo"/>
        <c:crossAx val="216520224"/>
        <c:crosses val="autoZero"/>
        <c:crossBetween val="between"/>
      </c:valAx>
      <c:spPr>
        <a:noFill/>
        <a:ln w="25400">
          <a:noFill/>
        </a:ln>
      </c:spPr>
    </c:plotArea>
    <c:plotVisOnly val="1"/>
    <c:dispBlanksAs val="gap"/>
    <c:showDLblsOverMax val="0"/>
  </c:chart>
  <c:spPr>
    <a:solidFill>
      <a:schemeClr val="bg1"/>
    </a:solidFill>
    <a:ln w="9525" cap="flat" cmpd="sng" algn="ctr">
      <a:noFill/>
      <a:round/>
    </a:ln>
    <a:effectLst/>
  </c:spPr>
  <c:txPr>
    <a:bodyPr/>
    <a:lstStyle/>
    <a:p>
      <a:pPr>
        <a:defRPr sz="1000" b="0" i="0" u="none" strike="noStrike" baseline="0">
          <a:solidFill>
            <a:srgbClr val="000000"/>
          </a:solidFill>
          <a:latin typeface="Calibri"/>
          <a:ea typeface="Calibri"/>
          <a:cs typeface="Calibri"/>
        </a:defRPr>
      </a:pPr>
      <a:endParaRPr lang="es-EC"/>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333333"/>
                </a:solidFill>
                <a:latin typeface="Calibri"/>
                <a:ea typeface="Calibri"/>
                <a:cs typeface="Calibri"/>
              </a:defRPr>
            </a:pPr>
            <a:r>
              <a:rPr lang="es-EC"/>
              <a:t>Establecimientos de salud con internación hospitalaria por provincias del año 2015</a:t>
            </a:r>
          </a:p>
        </c:rich>
      </c:tx>
      <c:overlay val="0"/>
      <c:spPr>
        <a:noFill/>
        <a:ln w="25400">
          <a:noFill/>
        </a:ln>
      </c:spPr>
    </c:title>
    <c:autoTitleDeleted val="0"/>
    <c:plotArea>
      <c:layout/>
      <c:barChart>
        <c:barDir val="bar"/>
        <c:grouping val="clustered"/>
        <c:varyColors val="0"/>
        <c:ser>
          <c:idx val="0"/>
          <c:order val="0"/>
          <c:spPr>
            <a:solidFill>
              <a:srgbClr val="4BACC6"/>
            </a:solidFill>
            <a:ln w="25400">
              <a:noFill/>
            </a:ln>
          </c:spPr>
          <c:invertIfNegative val="0"/>
          <c:dLbls>
            <c:spPr>
              <a:noFill/>
              <a:ln w="25400">
                <a:noFill/>
              </a:ln>
            </c:spPr>
            <c:txPr>
              <a:bodyPr wrap="square" lIns="38100" tIns="19050" rIns="38100" bIns="19050" anchor="ctr">
                <a:spAutoFit/>
              </a:bodyPr>
              <a:lstStyle/>
              <a:p>
                <a:pPr>
                  <a:defRPr sz="700" b="0" i="0" u="none" strike="noStrike" baseline="0">
                    <a:solidFill>
                      <a:srgbClr val="333333"/>
                    </a:solidFill>
                    <a:latin typeface="Calibri"/>
                    <a:ea typeface="Calibri"/>
                    <a:cs typeface="Calibri"/>
                  </a:defRPr>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[1]Hoja3!$A$3:$A$26</c:f>
              <c:strCache>
                <c:ptCount val="24"/>
                <c:pt idx="0">
                  <c:v>Guayas</c:v>
                </c:pt>
                <c:pt idx="1">
                  <c:v>Pichincha</c:v>
                </c:pt>
                <c:pt idx="2">
                  <c:v>Los Ríos</c:v>
                </c:pt>
                <c:pt idx="3">
                  <c:v>El Oro</c:v>
                </c:pt>
                <c:pt idx="4">
                  <c:v>Manabí</c:v>
                </c:pt>
                <c:pt idx="5">
                  <c:v>Azuay</c:v>
                </c:pt>
                <c:pt idx="6">
                  <c:v>Santo Domingo de los Tsáchilas</c:v>
                </c:pt>
                <c:pt idx="7">
                  <c:v>Tungurahua</c:v>
                </c:pt>
                <c:pt idx="8">
                  <c:v>Loja</c:v>
                </c:pt>
                <c:pt idx="9">
                  <c:v>Cotopaxi</c:v>
                </c:pt>
                <c:pt idx="10">
                  <c:v>Chimborazo</c:v>
                </c:pt>
                <c:pt idx="11">
                  <c:v>Imbabura</c:v>
                </c:pt>
                <c:pt idx="12">
                  <c:v>Esmeraldas</c:v>
                </c:pt>
                <c:pt idx="13">
                  <c:v>Santa Elena</c:v>
                </c:pt>
                <c:pt idx="14">
                  <c:v>Cañar</c:v>
                </c:pt>
                <c:pt idx="15">
                  <c:v>Sucumbíos</c:v>
                </c:pt>
                <c:pt idx="16">
                  <c:v>Bolívar</c:v>
                </c:pt>
                <c:pt idx="17">
                  <c:v>Morona Santiago</c:v>
                </c:pt>
                <c:pt idx="18">
                  <c:v>Carchi</c:v>
                </c:pt>
                <c:pt idx="19">
                  <c:v>Pastaza</c:v>
                </c:pt>
                <c:pt idx="20">
                  <c:v>Zamora Chinchipe</c:v>
                </c:pt>
                <c:pt idx="21">
                  <c:v>Napo</c:v>
                </c:pt>
                <c:pt idx="22">
                  <c:v>Galápagos</c:v>
                </c:pt>
                <c:pt idx="23">
                  <c:v>Orellana</c:v>
                </c:pt>
              </c:strCache>
            </c:strRef>
          </c:cat>
          <c:val>
            <c:numRef>
              <c:f>[1]Hoja3!$B$3:$B$26</c:f>
              <c:numCache>
                <c:formatCode>General</c:formatCode>
                <c:ptCount val="24"/>
                <c:pt idx="0">
                  <c:v>154</c:v>
                </c:pt>
                <c:pt idx="1">
                  <c:v>113</c:v>
                </c:pt>
                <c:pt idx="2">
                  <c:v>57</c:v>
                </c:pt>
                <c:pt idx="3">
                  <c:v>46</c:v>
                </c:pt>
                <c:pt idx="4">
                  <c:v>43</c:v>
                </c:pt>
                <c:pt idx="5">
                  <c:v>40</c:v>
                </c:pt>
                <c:pt idx="6">
                  <c:v>35</c:v>
                </c:pt>
                <c:pt idx="7">
                  <c:v>27</c:v>
                </c:pt>
                <c:pt idx="8">
                  <c:v>26</c:v>
                </c:pt>
                <c:pt idx="9">
                  <c:v>19</c:v>
                </c:pt>
                <c:pt idx="10">
                  <c:v>15</c:v>
                </c:pt>
                <c:pt idx="11">
                  <c:v>15</c:v>
                </c:pt>
                <c:pt idx="12">
                  <c:v>14</c:v>
                </c:pt>
                <c:pt idx="13">
                  <c:v>14</c:v>
                </c:pt>
                <c:pt idx="14">
                  <c:v>9</c:v>
                </c:pt>
                <c:pt idx="15">
                  <c:v>8</c:v>
                </c:pt>
                <c:pt idx="16">
                  <c:v>7</c:v>
                </c:pt>
                <c:pt idx="17">
                  <c:v>7</c:v>
                </c:pt>
                <c:pt idx="18">
                  <c:v>4</c:v>
                </c:pt>
                <c:pt idx="19">
                  <c:v>3</c:v>
                </c:pt>
                <c:pt idx="20">
                  <c:v>3</c:v>
                </c:pt>
                <c:pt idx="21">
                  <c:v>2</c:v>
                </c:pt>
                <c:pt idx="22">
                  <c:v>2</c:v>
                </c:pt>
                <c:pt idx="23">
                  <c:v>2</c:v>
                </c:pt>
              </c:numCache>
            </c:numRef>
          </c:val>
        </c:ser>
        <c:dLbls>
          <c:showLegendKey val="0"/>
          <c:showVal val="0"/>
          <c:showCatName val="0"/>
          <c:showSerName val="0"/>
          <c:showPercent val="0"/>
          <c:showBubbleSize val="0"/>
        </c:dLbls>
        <c:gapWidth val="182"/>
        <c:axId val="216523024"/>
        <c:axId val="217136976"/>
      </c:barChart>
      <c:catAx>
        <c:axId val="21652302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600" b="0" i="0" u="none" strike="noStrike" baseline="0">
                <a:solidFill>
                  <a:srgbClr val="333333"/>
                </a:solidFill>
                <a:latin typeface="Calibri"/>
                <a:ea typeface="Calibri"/>
                <a:cs typeface="Calibri"/>
              </a:defRPr>
            </a:pPr>
            <a:endParaRPr lang="es-EC"/>
          </a:p>
        </c:txPr>
        <c:crossAx val="217136976"/>
        <c:crosses val="autoZero"/>
        <c:auto val="1"/>
        <c:lblAlgn val="ctr"/>
        <c:lblOffset val="100"/>
        <c:noMultiLvlLbl val="0"/>
      </c:catAx>
      <c:valAx>
        <c:axId val="217136976"/>
        <c:scaling>
          <c:orientation val="minMax"/>
        </c:scaling>
        <c:delete val="1"/>
        <c:axPos val="t"/>
        <c:numFmt formatCode="General" sourceLinked="1"/>
        <c:majorTickMark val="out"/>
        <c:minorTickMark val="none"/>
        <c:tickLblPos val="nextTo"/>
        <c:crossAx val="216523024"/>
        <c:crosses val="autoZero"/>
        <c:crossBetween val="between"/>
      </c:valAx>
      <c:spPr>
        <a:noFill/>
        <a:ln w="25400">
          <a:noFill/>
        </a:ln>
      </c:spPr>
    </c:plotArea>
    <c:plotVisOnly val="1"/>
    <c:dispBlanksAs val="gap"/>
    <c:showDLblsOverMax val="0"/>
  </c:chart>
  <c:spPr>
    <a:solidFill>
      <a:schemeClr val="bg1"/>
    </a:solidFill>
    <a:ln w="9525" cap="flat" cmpd="sng" algn="ctr">
      <a:noFill/>
      <a:round/>
    </a:ln>
    <a:effectLst/>
  </c:spPr>
  <c:txPr>
    <a:bodyPr/>
    <a:lstStyle/>
    <a:p>
      <a:pPr>
        <a:defRPr sz="1000" b="0" i="0" u="none" strike="noStrike" baseline="0">
          <a:solidFill>
            <a:srgbClr val="000000"/>
          </a:solidFill>
          <a:latin typeface="Calibri"/>
          <a:ea typeface="Calibri"/>
          <a:cs typeface="Calibri"/>
        </a:defRPr>
      </a:pPr>
      <a:endParaRPr lang="es-EC"/>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333333"/>
                </a:solidFill>
                <a:latin typeface="Calibri"/>
                <a:ea typeface="Calibri"/>
                <a:cs typeface="Calibri"/>
              </a:defRPr>
            </a:pPr>
            <a:r>
              <a:rPr lang="es-EC"/>
              <a:t>Establecimientos de salud sin internación hospitalaria por provincias del año 2015</a:t>
            </a:r>
          </a:p>
        </c:rich>
      </c:tx>
      <c:layout>
        <c:manualLayout>
          <c:xMode val="edge"/>
          <c:yMode val="edge"/>
          <c:x val="0.11595822958027682"/>
          <c:y val="4.629693027501997E-3"/>
        </c:manualLayout>
      </c:layout>
      <c:overlay val="0"/>
      <c:spPr>
        <a:noFill/>
        <a:ln w="25400">
          <a:noFill/>
        </a:ln>
      </c:spPr>
    </c:title>
    <c:autoTitleDeleted val="0"/>
    <c:plotArea>
      <c:layout/>
      <c:barChart>
        <c:barDir val="bar"/>
        <c:grouping val="clustered"/>
        <c:varyColors val="0"/>
        <c:ser>
          <c:idx val="0"/>
          <c:order val="0"/>
          <c:tx>
            <c:strRef>
              <c:f>[1]Hoja4!$C$2</c:f>
              <c:strCache>
                <c:ptCount val="1"/>
                <c:pt idx="0">
                  <c:v>Frecuencia</c:v>
                </c:pt>
              </c:strCache>
            </c:strRef>
          </c:tx>
          <c:spPr>
            <a:solidFill>
              <a:srgbClr val="4BACC6"/>
            </a:solidFill>
            <a:ln w="25400">
              <a:noFill/>
            </a:ln>
          </c:spPr>
          <c:invertIfNegative val="0"/>
          <c:dLbls>
            <c:spPr>
              <a:noFill/>
              <a:ln w="25400">
                <a:noFill/>
              </a:ln>
            </c:spPr>
            <c:txPr>
              <a:bodyPr wrap="square" lIns="38100" tIns="19050" rIns="38100" bIns="19050" anchor="ctr">
                <a:spAutoFit/>
              </a:bodyPr>
              <a:lstStyle/>
              <a:p>
                <a:pPr>
                  <a:defRPr sz="700" b="0" i="0" u="none" strike="noStrike" baseline="0">
                    <a:solidFill>
                      <a:srgbClr val="333333"/>
                    </a:solidFill>
                    <a:latin typeface="Calibri"/>
                    <a:ea typeface="Calibri"/>
                    <a:cs typeface="Calibri"/>
                  </a:defRPr>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[1]Hoja4!$B$3:$B$27</c:f>
              <c:strCache>
                <c:ptCount val="25"/>
                <c:pt idx="0">
                  <c:v>Pichincha</c:v>
                </c:pt>
                <c:pt idx="1">
                  <c:v>Guayas</c:v>
                </c:pt>
                <c:pt idx="2">
                  <c:v>Manabí</c:v>
                </c:pt>
                <c:pt idx="3">
                  <c:v>Azuay</c:v>
                </c:pt>
                <c:pt idx="4">
                  <c:v>Loja</c:v>
                </c:pt>
                <c:pt idx="5">
                  <c:v>Chimborazo</c:v>
                </c:pt>
                <c:pt idx="6">
                  <c:v>Esmeraldas</c:v>
                </c:pt>
                <c:pt idx="7">
                  <c:v>El Oro</c:v>
                </c:pt>
                <c:pt idx="8">
                  <c:v>Los Ríos</c:v>
                </c:pt>
                <c:pt idx="9">
                  <c:v>Tungurahua</c:v>
                </c:pt>
                <c:pt idx="10">
                  <c:v>Cotopaxi</c:v>
                </c:pt>
                <c:pt idx="11">
                  <c:v>Morona Santiago</c:v>
                </c:pt>
                <c:pt idx="12">
                  <c:v>Imbabura</c:v>
                </c:pt>
                <c:pt idx="13">
                  <c:v>Cañar</c:v>
                </c:pt>
                <c:pt idx="14">
                  <c:v>Carchi</c:v>
                </c:pt>
                <c:pt idx="15">
                  <c:v>Bolívar</c:v>
                </c:pt>
                <c:pt idx="16">
                  <c:v>Santo Domingo de los Tsáchilas</c:v>
                </c:pt>
                <c:pt idx="17">
                  <c:v>Zamora Chinchipe</c:v>
                </c:pt>
                <c:pt idx="18">
                  <c:v>Sucumbíos</c:v>
                </c:pt>
                <c:pt idx="19">
                  <c:v>Pastaza</c:v>
                </c:pt>
                <c:pt idx="20">
                  <c:v>Santa Elena</c:v>
                </c:pt>
                <c:pt idx="21">
                  <c:v>Orellana</c:v>
                </c:pt>
                <c:pt idx="22">
                  <c:v>Napo</c:v>
                </c:pt>
                <c:pt idx="23">
                  <c:v>Galápagos</c:v>
                </c:pt>
                <c:pt idx="24">
                  <c:v>Zonas no delimitadas</c:v>
                </c:pt>
              </c:strCache>
            </c:strRef>
          </c:cat>
          <c:val>
            <c:numRef>
              <c:f>[1]Hoja4!$C$3:$C$27</c:f>
              <c:numCache>
                <c:formatCode>General</c:formatCode>
                <c:ptCount val="25"/>
                <c:pt idx="0">
                  <c:v>448</c:v>
                </c:pt>
                <c:pt idx="1">
                  <c:v>438</c:v>
                </c:pt>
                <c:pt idx="2">
                  <c:v>344</c:v>
                </c:pt>
                <c:pt idx="3">
                  <c:v>224</c:v>
                </c:pt>
                <c:pt idx="4">
                  <c:v>219</c:v>
                </c:pt>
                <c:pt idx="5">
                  <c:v>168</c:v>
                </c:pt>
                <c:pt idx="6">
                  <c:v>160</c:v>
                </c:pt>
                <c:pt idx="7">
                  <c:v>143</c:v>
                </c:pt>
                <c:pt idx="8">
                  <c:v>135</c:v>
                </c:pt>
                <c:pt idx="9">
                  <c:v>114</c:v>
                </c:pt>
                <c:pt idx="10">
                  <c:v>110</c:v>
                </c:pt>
                <c:pt idx="11">
                  <c:v>110</c:v>
                </c:pt>
                <c:pt idx="12">
                  <c:v>104</c:v>
                </c:pt>
                <c:pt idx="13">
                  <c:v>101</c:v>
                </c:pt>
                <c:pt idx="14">
                  <c:v>84</c:v>
                </c:pt>
                <c:pt idx="15">
                  <c:v>79</c:v>
                </c:pt>
                <c:pt idx="16">
                  <c:v>67</c:v>
                </c:pt>
                <c:pt idx="17">
                  <c:v>65</c:v>
                </c:pt>
                <c:pt idx="18">
                  <c:v>64</c:v>
                </c:pt>
                <c:pt idx="19">
                  <c:v>61</c:v>
                </c:pt>
                <c:pt idx="20">
                  <c:v>58</c:v>
                </c:pt>
                <c:pt idx="21">
                  <c:v>54</c:v>
                </c:pt>
                <c:pt idx="22">
                  <c:v>46</c:v>
                </c:pt>
                <c:pt idx="23">
                  <c:v>11</c:v>
                </c:pt>
                <c:pt idx="24">
                  <c:v>9</c:v>
                </c:pt>
              </c:numCache>
            </c:numRef>
          </c:val>
        </c:ser>
        <c:dLbls>
          <c:showLegendKey val="0"/>
          <c:showVal val="0"/>
          <c:showCatName val="0"/>
          <c:showSerName val="0"/>
          <c:showPercent val="0"/>
          <c:showBubbleSize val="0"/>
        </c:dLbls>
        <c:gapWidth val="182"/>
        <c:axId val="217139216"/>
        <c:axId val="217139776"/>
      </c:barChart>
      <c:catAx>
        <c:axId val="21713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600" b="0" i="0" u="none" strike="noStrike" baseline="0">
                <a:solidFill>
                  <a:srgbClr val="333333"/>
                </a:solidFill>
                <a:latin typeface="Calibri"/>
                <a:ea typeface="Calibri"/>
                <a:cs typeface="Calibri"/>
              </a:defRPr>
            </a:pPr>
            <a:endParaRPr lang="es-EC"/>
          </a:p>
        </c:txPr>
        <c:crossAx val="217139776"/>
        <c:crosses val="autoZero"/>
        <c:auto val="1"/>
        <c:lblAlgn val="ctr"/>
        <c:lblOffset val="100"/>
        <c:noMultiLvlLbl val="0"/>
      </c:catAx>
      <c:valAx>
        <c:axId val="217139776"/>
        <c:scaling>
          <c:orientation val="minMax"/>
        </c:scaling>
        <c:delete val="1"/>
        <c:axPos val="t"/>
        <c:numFmt formatCode="General" sourceLinked="1"/>
        <c:majorTickMark val="out"/>
        <c:minorTickMark val="none"/>
        <c:tickLblPos val="nextTo"/>
        <c:crossAx val="217139216"/>
        <c:crosses val="autoZero"/>
        <c:crossBetween val="between"/>
      </c:valAx>
      <c:spPr>
        <a:noFill/>
        <a:ln w="25400">
          <a:noFill/>
        </a:ln>
      </c:spPr>
    </c:plotArea>
    <c:plotVisOnly val="1"/>
    <c:dispBlanksAs val="gap"/>
    <c:showDLblsOverMax val="0"/>
  </c:chart>
  <c:spPr>
    <a:solidFill>
      <a:schemeClr val="bg1"/>
    </a:solidFill>
    <a:ln w="9525" cap="flat" cmpd="sng" algn="ctr">
      <a:noFill/>
      <a:round/>
    </a:ln>
    <a:effectLst/>
  </c:spPr>
  <c:txPr>
    <a:bodyPr/>
    <a:lstStyle/>
    <a:p>
      <a:pPr>
        <a:defRPr sz="1000" b="0" i="0" u="none" strike="noStrike" baseline="0">
          <a:solidFill>
            <a:srgbClr val="000000"/>
          </a:solidFill>
          <a:latin typeface="Calibri"/>
          <a:ea typeface="Calibri"/>
          <a:cs typeface="Calibri"/>
        </a:defRPr>
      </a:pPr>
      <a:endParaRPr lang="es-EC"/>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4.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6.v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5.png"/><Relationship Id="rId1" Type="http://schemas.openxmlformats.org/officeDocument/2006/relationships/image" Target="../media/image4.png"/></Relationships>
</file>

<file path=xl/drawings/_rels/vmlDrawing17.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8.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9.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20.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21.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22.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23.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24.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25.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26.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27.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28.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29.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30.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32.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33.v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5.png"/><Relationship Id="rId1" Type="http://schemas.openxmlformats.org/officeDocument/2006/relationships/image" Target="../media/image4.png"/></Relationships>
</file>

<file path=xl/drawings/_rels/vmlDrawing34.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35.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36.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37.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38.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39.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40.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41.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42.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43.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44.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45.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46.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47.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48.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49.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50.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51.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52.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53.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54.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55.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56.v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9524</xdr:colOff>
      <xdr:row>6</xdr:row>
      <xdr:rowOff>152400</xdr:rowOff>
    </xdr:to>
    <xdr:pic>
      <xdr:nvPicPr>
        <xdr:cNvPr id="4601"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b="92715"/>
        <a:stretch>
          <a:fillRect/>
        </a:stretch>
      </xdr:blipFill>
      <xdr:spPr bwMode="auto">
        <a:xfrm>
          <a:off x="0" y="0"/>
          <a:ext cx="10563224" cy="1123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47625</xdr:rowOff>
    </xdr:from>
    <xdr:to>
      <xdr:col>16</xdr:col>
      <xdr:colOff>19050</xdr:colOff>
      <xdr:row>4</xdr:row>
      <xdr:rowOff>19050</xdr:rowOff>
    </xdr:to>
    <xdr:pic>
      <xdr:nvPicPr>
        <xdr:cNvPr id="7422049" name="1 Imagen"/>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25"/>
          <a:ext cx="12211050" cy="73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19365</xdr:colOff>
      <xdr:row>94</xdr:row>
      <xdr:rowOff>201930</xdr:rowOff>
    </xdr:from>
    <xdr:ext cx="6586039" cy="1093496"/>
    <mc:AlternateContent xmlns:mc="http://schemas.openxmlformats.org/markup-compatibility/2006" xmlns:a14="http://schemas.microsoft.com/office/drawing/2010/main">
      <mc:Choice Requires="a14">
        <xdr:sp macro="" textlink="">
          <xdr:nvSpPr>
            <xdr:cNvPr id="3" name="2 CuadroTexto"/>
            <xdr:cNvSpPr txBox="1"/>
          </xdr:nvSpPr>
          <xdr:spPr>
            <a:xfrm>
              <a:off x="19365" y="27108150"/>
              <a:ext cx="6581459" cy="10858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spcBef>
                  <a:spcPts val="0"/>
                </a:spcBef>
                <a:spcAft>
                  <a:spcPts val="0"/>
                </a:spcAft>
              </a:pPr>
              <a:r>
                <a:rPr lang="es-EC" sz="1050" b="1" i="1">
                  <a:solidFill>
                    <a:schemeClr val="tx1"/>
                  </a:solidFill>
                  <a:effectLst/>
                  <a:latin typeface="+mn-lt"/>
                  <a:ea typeface="+mn-ea"/>
                  <a:cs typeface="+mn-cs"/>
                </a:rPr>
                <a:t>Donde: </a:t>
              </a:r>
            </a:p>
            <a:p>
              <a:pPr algn="l">
                <a:spcBef>
                  <a:spcPts val="0"/>
                </a:spcBef>
                <a:spcAft>
                  <a:spcPts val="0"/>
                </a:spcAft>
              </a:pPr>
              <a:endParaRPr lang="es-EC" sz="1000" i="1">
                <a:solidFill>
                  <a:schemeClr val="tx1"/>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p>
                    <m:sSupPr>
                      <m:ctrlPr>
                        <a:rPr lang="es-EC" sz="1100" i="1">
                          <a:solidFill>
                            <a:schemeClr val="tx1"/>
                          </a:solidFill>
                          <a:effectLst/>
                          <a:latin typeface="Cambria Math" panose="02040503050406030204" pitchFamily="18" charset="0"/>
                          <a:ea typeface="+mn-ea"/>
                          <a:cs typeface="+mn-cs"/>
                        </a:rPr>
                      </m:ctrlPr>
                    </m:sSupPr>
                    <m:e>
                      <m:r>
                        <a:rPr lang="es-EC" sz="1100" b="0" i="1">
                          <a:solidFill>
                            <a:schemeClr val="tx1"/>
                          </a:solidFill>
                          <a:effectLst/>
                          <a:latin typeface="Cambria Math"/>
                          <a:ea typeface="+mn-ea"/>
                          <a:cs typeface="+mn-cs"/>
                        </a:rPr>
                        <m:t>𝑇𝑀</m:t>
                      </m:r>
                    </m:e>
                    <m:sup>
                      <m:r>
                        <a:rPr lang="es-EC" sz="1100" b="0" i="1">
                          <a:solidFill>
                            <a:schemeClr val="tx1"/>
                          </a:solidFill>
                          <a:effectLst/>
                          <a:latin typeface="Cambria Math"/>
                          <a:ea typeface="+mn-ea"/>
                          <a:cs typeface="+mn-cs"/>
                        </a:rPr>
                        <m:t>𝑡</m:t>
                      </m:r>
                    </m:sup>
                  </m:sSup>
                </m:oMath>
              </a14:m>
              <a:r>
                <a:rPr lang="es-EC" sz="1100">
                  <a:solidFill>
                    <a:schemeClr val="tx1"/>
                  </a:solidFill>
                  <a:effectLst/>
                  <a:latin typeface="+mn-lt"/>
                  <a:ea typeface="+mn-ea"/>
                  <a:cs typeface="+mn-cs"/>
                </a:rPr>
                <a:t>=</a:t>
              </a:r>
              <a:r>
                <a:rPr lang="es-EC" sz="1000" baseline="0">
                  <a:solidFill>
                    <a:schemeClr val="tx1"/>
                  </a:solidFill>
                  <a:latin typeface="+mn-lt"/>
                  <a:ea typeface="+mn-ea"/>
                  <a:cs typeface="+mn-cs"/>
                </a:rPr>
                <a:t>Tasa de médicos en un período determinado(t) </a:t>
              </a:r>
            </a:p>
            <a:p>
              <a:pPr algn="l">
                <a:lnSpc>
                  <a:spcPct val="100000"/>
                </a:lnSpc>
                <a:spcBef>
                  <a:spcPts val="0"/>
                </a:spcBef>
                <a:spcAft>
                  <a:spcPts val="0"/>
                </a:spcAft>
              </a:pPr>
              <a14:m>
                <m:oMath xmlns:m="http://schemas.openxmlformats.org/officeDocument/2006/math">
                  <m:sSup>
                    <m:sSupPr>
                      <m:ctrlPr>
                        <a:rPr lang="es-EC" sz="1000" i="1">
                          <a:solidFill>
                            <a:schemeClr val="tx1"/>
                          </a:solidFill>
                          <a:effectLst/>
                          <a:latin typeface="Cambria Math" panose="02040503050406030204" pitchFamily="18" charset="0"/>
                          <a:ea typeface="+mn-ea"/>
                          <a:cs typeface="+mn-cs"/>
                        </a:rPr>
                      </m:ctrlPr>
                    </m:sSupPr>
                    <m:e>
                      <m:r>
                        <a:rPr lang="es-EC" sz="1000" b="0" i="1">
                          <a:solidFill>
                            <a:schemeClr val="tx1"/>
                          </a:solidFill>
                          <a:effectLst/>
                          <a:latin typeface="Cambria Math"/>
                          <a:ea typeface="+mn-ea"/>
                          <a:cs typeface="+mn-cs"/>
                        </a:rPr>
                        <m:t>𝑁𝑀</m:t>
                      </m:r>
                    </m:e>
                    <m:sup>
                      <m:r>
                        <a:rPr lang="es-EC" sz="1000" b="0" i="1">
                          <a:solidFill>
                            <a:schemeClr val="tx1"/>
                          </a:solidFill>
                          <a:effectLst/>
                          <a:latin typeface="Cambria Math"/>
                          <a:ea typeface="+mn-ea"/>
                          <a:cs typeface="+mn-cs"/>
                        </a:rPr>
                        <m:t>𝑡</m:t>
                      </m:r>
                    </m:sup>
                  </m:sSup>
                </m:oMath>
              </a14:m>
              <a:r>
                <a:rPr lang="es-EC" sz="1000"/>
                <a:t>=Número</a:t>
              </a:r>
              <a:r>
                <a:rPr lang="es-EC" sz="1000" baseline="0"/>
                <a:t> de médicos que trabajan en establecimientos de salud públicos y privados en un periodo determinado (t)</a:t>
              </a:r>
              <a:r>
                <a:rPr lang="es-EC" sz="1000"/>
                <a:t> .</a:t>
              </a:r>
            </a:p>
            <a:p>
              <a:pPr marL="0" marR="0" indent="0" algn="l"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p>
                    <m:sSupPr>
                      <m:ctrlPr>
                        <a:rPr lang="es-EC" sz="1000" i="1">
                          <a:solidFill>
                            <a:schemeClr val="tx1"/>
                          </a:solidFill>
                          <a:effectLst/>
                          <a:latin typeface="Cambria Math" panose="02040503050406030204" pitchFamily="18" charset="0"/>
                          <a:ea typeface="+mn-ea"/>
                          <a:cs typeface="+mn-cs"/>
                        </a:rPr>
                      </m:ctrlPr>
                    </m:sSupPr>
                    <m:e>
                      <m:r>
                        <a:rPr lang="es-EC" sz="1000" b="0" i="1">
                          <a:solidFill>
                            <a:schemeClr val="tx1"/>
                          </a:solidFill>
                          <a:effectLst/>
                          <a:latin typeface="Cambria Math"/>
                          <a:ea typeface="+mn-ea"/>
                          <a:cs typeface="+mn-cs"/>
                        </a:rPr>
                        <m:t>𝐸𝑃</m:t>
                      </m:r>
                    </m:e>
                    <m:sup>
                      <m:r>
                        <a:rPr lang="es-EC" sz="1000" b="0" i="1">
                          <a:solidFill>
                            <a:schemeClr val="tx1"/>
                          </a:solidFill>
                          <a:effectLst/>
                          <a:latin typeface="Cambria Math"/>
                          <a:ea typeface="+mn-ea"/>
                          <a:cs typeface="+mn-cs"/>
                        </a:rPr>
                        <m:t>𝑡</m:t>
                      </m:r>
                    </m:sup>
                  </m:sSup>
                </m:oMath>
              </a14:m>
              <a:r>
                <a:rPr lang="es-EC" sz="1000">
                  <a:solidFill>
                    <a:schemeClr val="tx1"/>
                  </a:solidFill>
                  <a:effectLst/>
                  <a:latin typeface="+mn-lt"/>
                  <a:ea typeface="+mn-ea"/>
                  <a:cs typeface="+mn-cs"/>
                </a:rPr>
                <a:t>= Estimación</a:t>
              </a:r>
              <a:r>
                <a:rPr lang="es-EC" sz="1000" baseline="0">
                  <a:solidFill>
                    <a:schemeClr val="tx1"/>
                  </a:solidFill>
                  <a:effectLst/>
                  <a:latin typeface="+mn-lt"/>
                  <a:ea typeface="+mn-ea"/>
                  <a:cs typeface="+mn-cs"/>
                </a:rPr>
                <a:t> poblacional en un período determinado(t)</a:t>
              </a:r>
              <a:r>
                <a:rPr lang="es-EC" sz="1000">
                  <a:solidFill>
                    <a:schemeClr val="tx1"/>
                  </a:solidFill>
                  <a:effectLst/>
                  <a:latin typeface="+mn-lt"/>
                  <a:ea typeface="+mn-ea"/>
                  <a:cs typeface="+mn-cs"/>
                </a:rPr>
                <a:t> </a:t>
              </a:r>
            </a:p>
            <a:p>
              <a:pPr marL="0" marR="0" indent="0" algn="l" defTabSz="914400" eaLnBrk="1" fontAlgn="auto" latinLnBrk="0" hangingPunct="1">
                <a:lnSpc>
                  <a:spcPct val="100000"/>
                </a:lnSpc>
                <a:spcBef>
                  <a:spcPts val="0"/>
                </a:spcBef>
                <a:spcAft>
                  <a:spcPts val="0"/>
                </a:spcAft>
                <a:buClrTx/>
                <a:buSzTx/>
                <a:buFontTx/>
                <a:buNone/>
                <a:tabLst/>
                <a:defRPr/>
              </a:pPr>
              <a:r>
                <a:rPr lang="es-EC" sz="1000" i="1">
                  <a:solidFill>
                    <a:schemeClr val="tx1"/>
                  </a:solidFill>
                  <a:effectLst/>
                  <a:latin typeface="+mn-lt"/>
                  <a:ea typeface="+mn-ea"/>
                  <a:cs typeface="+mn-cs"/>
                </a:rPr>
                <a:t>k=10.000</a:t>
              </a:r>
            </a:p>
          </xdr:txBody>
        </xdr:sp>
      </mc:Choice>
      <mc:Fallback xmlns="">
        <xdr:sp macro="" textlink="">
          <xdr:nvSpPr>
            <xdr:cNvPr id="3" name="2 CuadroTexto"/>
            <xdr:cNvSpPr txBox="1"/>
          </xdr:nvSpPr>
          <xdr:spPr>
            <a:xfrm xmlns:a="http://schemas.openxmlformats.org/drawingml/2006/main">
              <a:off x="19365" y="27108150"/>
              <a:ext cx="6581459" cy="1085849"/>
            </a:xfrm>
            <a:prstGeom xmlns:a="http://schemas.openxmlformats.org/drawingml/2006/main" prst="rect">
              <a:avLst/>
            </a:prstGeom>
            <a:noFill xmlns:a="http://schemas.openxmlformats.org/drawingml/2006/main"/>
          </xdr:spPr>
          <x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xdr:style>
          <xdr:txBody>
            <a:bodyPr xmlns:a="http://schemas.openxmlformats.org/drawingml/2006/main" vertOverflow="clip" horzOverflow="clip" wrap="square" rtlCol="0" anchor="t">
              <a:noAutofit/>
            </a:bodyPr>
            <a:lstStyle xmlns:a="http://schemas.openxmlformats.org/drawingml/2006/main"/>
            <a:p xmlns:a="http://schemas.openxmlformats.org/drawingml/2006/main">
              <a:pPr algn="l">
                <a:spcBef>
                  <a:spcPts val="0"/>
                </a:spcBef>
                <a:spcAft>
                  <a:spcPts val="0"/>
                </a:spcAft>
              </a:pPr>
              <a:r>
                <a:rPr lang="es-EC" sz="1050" b="1" i="1">
                  <a:solidFill>
                    <a:schemeClr val="tx1"/>
                  </a:solidFill>
                  <a:effectLst/>
                  <a:latin typeface="+mn-lt"/>
                  <a:ea typeface="+mn-ea"/>
                  <a:cs typeface="+mn-cs"/>
                </a:rPr>
                <a:t>Donde: </a:t>
              </a:r>
            </a:p>
            <a:p xmlns:a="http://schemas.openxmlformats.org/drawingml/2006/main">
              <a:pPr algn="l">
                <a:spcBef>
                  <a:spcPts val="0"/>
                </a:spcBef>
                <a:spcAft>
                  <a:spcPts val="0"/>
                </a:spcAft>
              </a:pPr>
              <a:endParaRPr lang="es-EC" sz="1000" i="1">
                <a:solidFill>
                  <a:schemeClr val="tx1"/>
                </a:solidFill>
                <a:effectLst/>
                <a:latin typeface="+mn-lt"/>
                <a:ea typeface="+mn-ea"/>
                <a:cs typeface="+mn-cs"/>
              </a:endParaRPr>
            </a:p>
            <a:p xmlns:a="http://schemas.openxmlformats.org/drawingml/2006/main">
              <a:pPr marL="0" marR="0" indent="0" algn="l" defTabSz="914400" eaLnBrk="1" fontAlgn="auto" latinLnBrk="0" hangingPunct="1">
                <a:lnSpc>
                  <a:spcPct val="100000"/>
                </a:lnSpc>
                <a:spcBef>
                  <a:spcPts val="0"/>
                </a:spcBef>
                <a:spcAft>
                  <a:spcPts val="0"/>
                </a:spcAft>
                <a:buClrTx/>
                <a:buSzTx/>
                <a:buFontTx/>
                <a:buNone/>
                <a:tabLst/>
                <a:defRPr/>
              </a:pPr>
              <a:r>
                <a:rPr lang="es-EC" sz="1100" i="0">
                  <a:solidFill>
                    <a:schemeClr val="tx1"/>
                  </a:solidFill>
                  <a:effectLst/>
                  <a:latin typeface="Cambria Math"/>
                  <a:ea typeface="+mn-ea"/>
                  <a:cs typeface="+mn-cs"/>
                </a:rPr>
                <a:t>〖</a:t>
              </a:r>
              <a:r>
                <a:rPr lang="es-EC" sz="1100" b="0" i="0">
                  <a:solidFill>
                    <a:schemeClr val="tx1"/>
                  </a:solidFill>
                  <a:effectLst/>
                  <a:latin typeface="Cambria Math"/>
                  <a:ea typeface="+mn-ea"/>
                  <a:cs typeface="+mn-cs"/>
                </a:rPr>
                <a:t>𝑇𝑀〗^𝑡</a:t>
              </a:r>
              <a:r>
                <a:rPr lang="es-EC" sz="1100">
                  <a:solidFill>
                    <a:schemeClr val="tx1"/>
                  </a:solidFill>
                  <a:effectLst/>
                  <a:latin typeface="+mn-lt"/>
                  <a:ea typeface="+mn-ea"/>
                  <a:cs typeface="+mn-cs"/>
                </a:rPr>
                <a:t>=</a:t>
              </a:r>
              <a:r>
                <a:rPr lang="es-EC" sz="1000" baseline="0">
                  <a:solidFill>
                    <a:schemeClr val="tx1"/>
                  </a:solidFill>
                  <a:latin typeface="+mn-lt"/>
                  <a:ea typeface="+mn-ea"/>
                  <a:cs typeface="+mn-cs"/>
                </a:rPr>
                <a:t>Tasa de médicos en un período determinado(t) </a:t>
              </a:r>
            </a:p>
            <a:p xmlns:a="http://schemas.openxmlformats.org/drawingml/2006/main">
              <a:pPr algn="l">
                <a:lnSpc>
                  <a:spcPct val="100000"/>
                </a:lnSpc>
                <a:spcBef>
                  <a:spcPts val="0"/>
                </a:spcBef>
                <a:spcAft>
                  <a:spcPts val="0"/>
                </a:spcAft>
              </a:pPr>
              <a:r>
                <a:rPr lang="es-EC" sz="1000" i="0">
                  <a:solidFill>
                    <a:schemeClr val="tx1"/>
                  </a:solidFill>
                  <a:effectLst/>
                  <a:latin typeface="Cambria Math"/>
                  <a:ea typeface="+mn-ea"/>
                  <a:cs typeface="+mn-cs"/>
                </a:rPr>
                <a:t>〖</a:t>
              </a:r>
              <a:r>
                <a:rPr lang="es-EC" sz="1000" b="0" i="0">
                  <a:solidFill>
                    <a:schemeClr val="tx1"/>
                  </a:solidFill>
                  <a:effectLst/>
                  <a:latin typeface="Cambria Math"/>
                  <a:ea typeface="+mn-ea"/>
                  <a:cs typeface="+mn-cs"/>
                </a:rPr>
                <a:t>𝑁𝑀〗^𝑡</a:t>
              </a:r>
              <a:r>
                <a:rPr lang="es-EC" sz="1000"/>
                <a:t>=Número</a:t>
              </a:r>
              <a:r>
                <a:rPr lang="es-EC" sz="1000" baseline="0"/>
                <a:t> de médicos que trabajan en establecimientos de salud públicos y privados en un periodo deteminado (t)</a:t>
              </a:r>
              <a:r>
                <a:rPr lang="es-EC" sz="1000"/>
                <a:t> .</a:t>
              </a:r>
            </a:p>
            <a:p xmlns:a="http://schemas.openxmlformats.org/drawingml/2006/main">
              <a:pPr marL="0" marR="0" indent="0" algn="l" defTabSz="914400" eaLnBrk="1" fontAlgn="auto" latinLnBrk="0" hangingPunct="1">
                <a:lnSpc>
                  <a:spcPct val="100000"/>
                </a:lnSpc>
                <a:spcBef>
                  <a:spcPts val="0"/>
                </a:spcBef>
                <a:spcAft>
                  <a:spcPts val="0"/>
                </a:spcAft>
                <a:buClrTx/>
                <a:buSzTx/>
                <a:buFontTx/>
                <a:buNone/>
                <a:tabLst/>
                <a:defRPr/>
              </a:pPr>
              <a:r>
                <a:rPr lang="es-EC" sz="1000" i="0">
                  <a:solidFill>
                    <a:schemeClr val="tx1"/>
                  </a:solidFill>
                  <a:effectLst/>
                  <a:latin typeface="Cambria Math"/>
                  <a:ea typeface="+mn-ea"/>
                  <a:cs typeface="+mn-cs"/>
                </a:rPr>
                <a:t>〖</a:t>
              </a:r>
              <a:r>
                <a:rPr lang="es-EC" sz="1000" b="0" i="0">
                  <a:solidFill>
                    <a:schemeClr val="tx1"/>
                  </a:solidFill>
                  <a:effectLst/>
                  <a:latin typeface="Cambria Math"/>
                  <a:ea typeface="+mn-ea"/>
                  <a:cs typeface="+mn-cs"/>
                </a:rPr>
                <a:t>𝐸𝑃〗^𝑡</a:t>
              </a:r>
              <a:r>
                <a:rPr lang="es-EC" sz="1000">
                  <a:solidFill>
                    <a:schemeClr val="tx1"/>
                  </a:solidFill>
                  <a:effectLst/>
                  <a:latin typeface="+mn-lt"/>
                  <a:ea typeface="+mn-ea"/>
                  <a:cs typeface="+mn-cs"/>
                </a:rPr>
                <a:t>= Estimación</a:t>
              </a:r>
              <a:r>
                <a:rPr lang="es-EC" sz="1000" baseline="0">
                  <a:solidFill>
                    <a:schemeClr val="tx1"/>
                  </a:solidFill>
                  <a:effectLst/>
                  <a:latin typeface="+mn-lt"/>
                  <a:ea typeface="+mn-ea"/>
                  <a:cs typeface="+mn-cs"/>
                </a:rPr>
                <a:t> poblacional en un período determinado(t)</a:t>
              </a:r>
              <a:r>
                <a:rPr lang="es-EC" sz="1000">
                  <a:solidFill>
                    <a:schemeClr val="tx1"/>
                  </a:solidFill>
                  <a:effectLst/>
                  <a:latin typeface="+mn-lt"/>
                  <a:ea typeface="+mn-ea"/>
                  <a:cs typeface="+mn-cs"/>
                </a:rPr>
                <a:t> </a:t>
              </a:r>
            </a:p>
            <a:p xmlns:a="http://schemas.openxmlformats.org/drawingml/2006/main">
              <a:pPr marL="0" marR="0" indent="0" algn="l" defTabSz="914400" eaLnBrk="1" fontAlgn="auto" latinLnBrk="0" hangingPunct="1">
                <a:lnSpc>
                  <a:spcPct val="100000"/>
                </a:lnSpc>
                <a:spcBef>
                  <a:spcPts val="0"/>
                </a:spcBef>
                <a:spcAft>
                  <a:spcPts val="0"/>
                </a:spcAft>
                <a:buClrTx/>
                <a:buSzTx/>
                <a:buFontTx/>
                <a:buNone/>
                <a:tabLst/>
                <a:defRPr/>
              </a:pPr>
              <a:r>
                <a:rPr lang="es-EC" sz="1000" i="1">
                  <a:solidFill>
                    <a:schemeClr val="tx1"/>
                  </a:solidFill>
                  <a:effectLst/>
                  <a:latin typeface="+mn-lt"/>
                  <a:ea typeface="+mn-ea"/>
                  <a:cs typeface="+mn-cs"/>
                </a:rPr>
                <a:t>k=10.000</a:t>
              </a:r>
            </a:p>
            <a:p xmlns:a="http://schemas.openxmlformats.org/drawingml/2006/main">
              <a:pPr algn="l">
                <a:lnSpc>
                  <a:spcPct val="100000"/>
                </a:lnSpc>
              </a:pPr>
              <a:endParaRPr lang="es-EC" sz="1000"/>
            </a:p>
          </xdr:txBody>
        </xdr:sp>
      </mc:Fallback>
    </mc:AlternateContent>
    <xdr:clientData/>
  </xdr:oneCellAnchor>
  <xdr:oneCellAnchor>
    <xdr:from>
      <xdr:col>0</xdr:col>
      <xdr:colOff>401955</xdr:colOff>
      <xdr:row>93</xdr:row>
      <xdr:rowOff>0</xdr:rowOff>
    </xdr:from>
    <xdr:ext cx="1699467" cy="609599"/>
    <mc:AlternateContent xmlns:mc="http://schemas.openxmlformats.org/markup-compatibility/2006" xmlns:a14="http://schemas.microsoft.com/office/drawing/2010/main">
      <mc:Choice Requires="a14">
        <xdr:sp macro="" textlink="">
          <xdr:nvSpPr>
            <xdr:cNvPr id="10" name="9 CuadroTexto"/>
            <xdr:cNvSpPr txBox="1"/>
          </xdr:nvSpPr>
          <xdr:spPr>
            <a:xfrm>
              <a:off x="390525" y="26631900"/>
              <a:ext cx="1714184" cy="6095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14:m>
                <m:oMathPara xmlns:m="http://schemas.openxmlformats.org/officeDocument/2006/math">
                  <m:oMathParaPr>
                    <m:jc m:val="centerGroup"/>
                  </m:oMathParaPr>
                  <m:oMath xmlns:m="http://schemas.openxmlformats.org/officeDocument/2006/math">
                    <m:sSup>
                      <m:sSupPr>
                        <m:ctrlPr>
                          <a:rPr lang="es-EC" sz="1400" b="0" i="1">
                            <a:latin typeface="Cambria Math" panose="02040503050406030204" pitchFamily="18" charset="0"/>
                          </a:rPr>
                        </m:ctrlPr>
                      </m:sSupPr>
                      <m:e>
                        <m:r>
                          <a:rPr lang="es-EC" sz="1400" b="0" i="1">
                            <a:latin typeface="Cambria Math"/>
                          </a:rPr>
                          <m:t>𝑇𝑀</m:t>
                        </m:r>
                      </m:e>
                      <m:sup>
                        <m:r>
                          <a:rPr lang="es-EC" sz="1400" b="0" i="1">
                            <a:latin typeface="Cambria Math"/>
                          </a:rPr>
                          <m:t>𝑡</m:t>
                        </m:r>
                      </m:sup>
                    </m:sSup>
                    <m:r>
                      <a:rPr lang="es-EC" sz="1400" i="1">
                        <a:latin typeface="Cambria Math"/>
                      </a:rPr>
                      <m:t>=</m:t>
                    </m:r>
                    <m:f>
                      <m:fPr>
                        <m:ctrlPr>
                          <a:rPr lang="es-EC" sz="1400" i="1">
                            <a:latin typeface="Cambria Math" panose="02040503050406030204" pitchFamily="18" charset="0"/>
                          </a:rPr>
                        </m:ctrlPr>
                      </m:fPr>
                      <m:num>
                        <m:sSup>
                          <m:sSupPr>
                            <m:ctrlPr>
                              <a:rPr lang="es-EC" sz="1400" i="1">
                                <a:latin typeface="Cambria Math" panose="02040503050406030204" pitchFamily="18" charset="0"/>
                              </a:rPr>
                            </m:ctrlPr>
                          </m:sSupPr>
                          <m:e>
                            <m:r>
                              <a:rPr lang="es-EC" sz="1400" b="0" i="1">
                                <a:latin typeface="Cambria Math"/>
                              </a:rPr>
                              <m:t>𝑁𝑀</m:t>
                            </m:r>
                          </m:e>
                          <m:sup>
                            <m:r>
                              <a:rPr lang="es-EC" sz="1400" b="0" i="1">
                                <a:latin typeface="Cambria Math"/>
                              </a:rPr>
                              <m:t>𝑡</m:t>
                            </m:r>
                          </m:sup>
                        </m:sSup>
                      </m:num>
                      <m:den>
                        <m:sSup>
                          <m:sSupPr>
                            <m:ctrlPr>
                              <a:rPr lang="es-EC" sz="1400" i="1">
                                <a:latin typeface="Cambria Math" panose="02040503050406030204" pitchFamily="18" charset="0"/>
                              </a:rPr>
                            </m:ctrlPr>
                          </m:sSupPr>
                          <m:e>
                            <m:r>
                              <a:rPr lang="es-EC" sz="1400" b="0" i="1">
                                <a:latin typeface="Cambria Math"/>
                              </a:rPr>
                              <m:t>𝐸𝑃</m:t>
                            </m:r>
                          </m:e>
                          <m:sup>
                            <m:r>
                              <a:rPr lang="es-EC" sz="1400" b="0" i="1">
                                <a:latin typeface="Cambria Math"/>
                              </a:rPr>
                              <m:t>𝑡</m:t>
                            </m:r>
                          </m:sup>
                        </m:sSup>
                      </m:den>
                    </m:f>
                    <m:r>
                      <a:rPr lang="es-EC" sz="1400" b="0" i="1">
                        <a:latin typeface="Cambria Math"/>
                      </a:rPr>
                      <m:t>∗</m:t>
                    </m:r>
                    <m:r>
                      <a:rPr lang="es-EC" sz="1400" b="0" i="1">
                        <a:latin typeface="Cambria Math"/>
                      </a:rPr>
                      <m:t>𝑘</m:t>
                    </m:r>
                  </m:oMath>
                </m:oMathPara>
              </a14:m>
              <a:endParaRPr lang="es-EC" sz="1400"/>
            </a:p>
            <a:p>
              <a:endParaRPr lang="es-EC" sz="1400"/>
            </a:p>
            <a:p>
              <a:endParaRPr lang="es-EC" sz="1400" i="1">
                <a:solidFill>
                  <a:schemeClr val="tx1"/>
                </a:solidFill>
                <a:effectLst/>
                <a:latin typeface="+mn-lt"/>
                <a:ea typeface="+mn-ea"/>
                <a:cs typeface="+mn-cs"/>
              </a:endParaRPr>
            </a:p>
          </xdr:txBody>
        </xdr:sp>
      </mc:Choice>
      <mc:Fallback xmlns="">
        <xdr:sp macro="" textlink="">
          <xdr:nvSpPr>
            <xdr:cNvPr id="10" name="9 CuadroTexto"/>
            <xdr:cNvSpPr txBox="1"/>
          </xdr:nvSpPr>
          <xdr:spPr>
            <a:xfrm xmlns:a="http://schemas.openxmlformats.org/drawingml/2006/main">
              <a:off x="390525" y="26631900"/>
              <a:ext cx="1714184" cy="609599"/>
            </a:xfrm>
            <a:prstGeom xmlns:a="http://schemas.openxmlformats.org/drawingml/2006/main" prst="rect">
              <a:avLst/>
            </a:prstGeom>
            <a:noFill xmlns:a="http://schemas.openxmlformats.org/drawingml/2006/main"/>
          </xdr:spPr>
          <x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xdr:style>
          <xdr:txBody>
            <a:bodyPr xmlns:a="http://schemas.openxmlformats.org/drawingml/2006/main" vertOverflow="clip" horzOverflow="clip" wrap="square" rtlCol="0" anchor="t">
              <a:noAutofit/>
            </a:bodyPr>
            <a:lstStyle xmlns:a="http://schemas.openxmlformats.org/drawingml/2006/main"/>
            <a:p xmlns:a="http://schemas.openxmlformats.org/drawingml/2006/main">
              <a:pPr/>
              <a:r>
                <a:rPr lang="es-EC" sz="1400" b="0" i="0">
                  <a:latin typeface="Cambria Math"/>
                </a:rPr>
                <a:t>〖𝑇𝑀〗^𝑡</a:t>
              </a:r>
              <a:r>
                <a:rPr lang="es-EC" sz="1400" i="0">
                  <a:latin typeface="Cambria Math"/>
                </a:rPr>
                <a:t>=〖</a:t>
              </a:r>
              <a:r>
                <a:rPr lang="es-EC" sz="1400" b="0" i="0">
                  <a:latin typeface="Cambria Math"/>
                </a:rPr>
                <a:t>𝑁𝑀〗^𝑡/〖𝐸𝑃〗^𝑡 ∗𝑘</a:t>
              </a:r>
              <a:endParaRPr lang="es-EC" sz="1400"/>
            </a:p>
            <a:p xmlns:a="http://schemas.openxmlformats.org/drawingml/2006/main">
              <a:endParaRPr lang="es-EC" sz="1400"/>
            </a:p>
            <a:p xmlns:a="http://schemas.openxmlformats.org/drawingml/2006/main">
              <a:endParaRPr lang="es-EC" sz="1400" i="1">
                <a:solidFill>
                  <a:schemeClr val="tx1"/>
                </a:solidFill>
                <a:effectLst/>
                <a:latin typeface="+mn-lt"/>
                <a:ea typeface="+mn-ea"/>
                <a:cs typeface="+mn-cs"/>
              </a:endParaRPr>
            </a:p>
          </xdr:txBody>
        </xdr:sp>
      </mc:Fallback>
    </mc:AlternateContent>
    <xdr:clientData/>
  </xdr:oneCellAnchor>
  <xdr:oneCellAnchor>
    <xdr:from>
      <xdr:col>0</xdr:col>
      <xdr:colOff>0</xdr:colOff>
      <xdr:row>110</xdr:row>
      <xdr:rowOff>165735</xdr:rowOff>
    </xdr:from>
    <xdr:ext cx="6583681" cy="609089"/>
    <mc:AlternateContent xmlns:mc="http://schemas.openxmlformats.org/markup-compatibility/2006" xmlns:a14="http://schemas.microsoft.com/office/drawing/2010/main">
      <mc:Choice Requires="a14">
        <xdr:sp macro="" textlink="">
          <xdr:nvSpPr>
            <xdr:cNvPr id="11" name="10 CuadroTexto"/>
            <xdr:cNvSpPr txBox="1"/>
          </xdr:nvSpPr>
          <xdr:spPr>
            <a:xfrm>
              <a:off x="0" y="30731460"/>
              <a:ext cx="6583681" cy="60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l"/>
              <a14:m>
                <m:oMathPara xmlns:m="http://schemas.openxmlformats.org/officeDocument/2006/math">
                  <m:oMathParaPr>
                    <m:jc m:val="centerGroup"/>
                  </m:oMathParaPr>
                  <m:oMath xmlns:m="http://schemas.openxmlformats.org/officeDocument/2006/math">
                    <m:r>
                      <a:rPr lang="es-EC" sz="1050" b="0" i="1">
                        <a:solidFill>
                          <a:schemeClr val="tx1"/>
                        </a:solidFill>
                        <a:latin typeface="Cambria Math"/>
                        <a:ea typeface="+mn-ea"/>
                        <a:cs typeface="+mn-cs"/>
                      </a:rPr>
                      <m:t>𝑇𝑎𝑠𝑎</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𝑑𝑒</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𝑂𝑏𝑠𝑡𝑒𝑡𝑟</m:t>
                    </m:r>
                    <m:r>
                      <a:rPr lang="es-EC" sz="1050" b="0" i="1">
                        <a:solidFill>
                          <a:schemeClr val="tx1"/>
                        </a:solidFill>
                        <a:latin typeface="Cambria Math"/>
                        <a:ea typeface="+mn-ea"/>
                        <a:cs typeface="+mn-cs"/>
                      </a:rPr>
                      <m:t>í</m:t>
                    </m:r>
                    <m:r>
                      <a:rPr lang="es-EC" sz="1050" b="0" i="1">
                        <a:solidFill>
                          <a:schemeClr val="tx1"/>
                        </a:solidFill>
                        <a:latin typeface="Cambria Math"/>
                        <a:ea typeface="+mn-ea"/>
                        <a:cs typeface="+mn-cs"/>
                      </a:rPr>
                      <m:t>𝑐𝑒𝑠</m:t>
                    </m:r>
                    <m:r>
                      <a:rPr lang="es-EC" sz="1050" b="0" i="1">
                        <a:solidFill>
                          <a:schemeClr val="tx1"/>
                        </a:solidFill>
                        <a:latin typeface="Cambria Math"/>
                        <a:ea typeface="+mn-ea"/>
                        <a:cs typeface="+mn-cs"/>
                      </a:rPr>
                      <m:t>=</m:t>
                    </m:r>
                    <m:f>
                      <m:fPr>
                        <m:ctrlPr>
                          <a:rPr lang="es-EC" sz="1050" b="0" i="1">
                            <a:solidFill>
                              <a:schemeClr val="tx1"/>
                            </a:solidFill>
                            <a:latin typeface="Cambria Math" panose="02040503050406030204" pitchFamily="18" charset="0"/>
                            <a:ea typeface="+mn-ea"/>
                            <a:cs typeface="+mn-cs"/>
                          </a:rPr>
                        </m:ctrlPr>
                      </m:fPr>
                      <m:num>
                        <m:r>
                          <a:rPr lang="es-EC" sz="1050" b="0" i="1">
                            <a:solidFill>
                              <a:schemeClr val="tx1"/>
                            </a:solidFill>
                            <a:latin typeface="Cambria Math"/>
                            <a:ea typeface="+mn-ea"/>
                            <a:cs typeface="+mn-cs"/>
                          </a:rPr>
                          <m:t>𝑁</m:t>
                        </m:r>
                        <m:r>
                          <a:rPr lang="es-EC" sz="1050" b="0" i="1">
                            <a:solidFill>
                              <a:schemeClr val="tx1"/>
                            </a:solidFill>
                            <a:latin typeface="Cambria Math"/>
                            <a:ea typeface="+mn-ea"/>
                            <a:cs typeface="+mn-cs"/>
                          </a:rPr>
                          <m:t>ú</m:t>
                        </m:r>
                        <m:r>
                          <a:rPr lang="es-EC" sz="1050" b="0" i="1">
                            <a:solidFill>
                              <a:schemeClr val="tx1"/>
                            </a:solidFill>
                            <a:latin typeface="Cambria Math"/>
                            <a:ea typeface="+mn-ea"/>
                            <a:cs typeface="+mn-cs"/>
                          </a:rPr>
                          <m:t>𝑚𝑒𝑟𝑜</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𝑑𝑒</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𝑂𝑏𝑠𝑡𝑒𝑡𝑟</m:t>
                        </m:r>
                        <m:r>
                          <a:rPr lang="es-EC" sz="1050" b="0" i="1">
                            <a:solidFill>
                              <a:schemeClr val="tx1"/>
                            </a:solidFill>
                            <a:latin typeface="Cambria Math"/>
                            <a:ea typeface="+mn-ea"/>
                            <a:cs typeface="+mn-cs"/>
                          </a:rPr>
                          <m:t>í</m:t>
                        </m:r>
                        <m:r>
                          <a:rPr lang="es-EC" sz="1050" b="0" i="1">
                            <a:solidFill>
                              <a:schemeClr val="tx1"/>
                            </a:solidFill>
                            <a:latin typeface="Cambria Math"/>
                            <a:ea typeface="+mn-ea"/>
                            <a:cs typeface="+mn-cs"/>
                          </a:rPr>
                          <m:t>𝑐𝑒𝑠</m:t>
                        </m:r>
                      </m:num>
                      <m:den>
                        <m:r>
                          <a:rPr lang="es-EC" sz="1050" b="0" i="1">
                            <a:solidFill>
                              <a:schemeClr val="tx1"/>
                            </a:solidFill>
                            <a:latin typeface="Cambria Math"/>
                            <a:ea typeface="+mn-ea"/>
                            <a:cs typeface="+mn-cs"/>
                          </a:rPr>
                          <m:t>𝑃𝑜𝑏𝑙𝑎𝑐𝑖</m:t>
                        </m:r>
                        <m:r>
                          <a:rPr lang="es-EC" sz="1050" b="0" i="1">
                            <a:solidFill>
                              <a:schemeClr val="tx1"/>
                            </a:solidFill>
                            <a:latin typeface="Cambria Math"/>
                            <a:ea typeface="+mn-ea"/>
                            <a:cs typeface="+mn-cs"/>
                          </a:rPr>
                          <m:t>ó</m:t>
                        </m:r>
                        <m:r>
                          <a:rPr lang="es-EC" sz="1050" b="0" i="1">
                            <a:solidFill>
                              <a:schemeClr val="tx1"/>
                            </a:solidFill>
                            <a:latin typeface="Cambria Math"/>
                            <a:ea typeface="+mn-ea"/>
                            <a:cs typeface="+mn-cs"/>
                          </a:rPr>
                          <m:t>𝑛</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𝑡𝑜𝑡𝑎𝑙</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𝑎</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𝑗𝑢𝑛𝑖𝑜</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𝑑𝑒𝑙</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𝑎</m:t>
                        </m:r>
                        <m:r>
                          <a:rPr lang="es-EC" sz="1050" b="0" i="1">
                            <a:solidFill>
                              <a:schemeClr val="tx1"/>
                            </a:solidFill>
                            <a:latin typeface="Cambria Math"/>
                            <a:ea typeface="+mn-ea"/>
                            <a:cs typeface="+mn-cs"/>
                          </a:rPr>
                          <m:t>ñ</m:t>
                        </m:r>
                        <m:r>
                          <a:rPr lang="es-EC" sz="1050" b="0" i="1">
                            <a:solidFill>
                              <a:schemeClr val="tx1"/>
                            </a:solidFill>
                            <a:latin typeface="Cambria Math"/>
                            <a:ea typeface="+mn-ea"/>
                            <a:cs typeface="+mn-cs"/>
                          </a:rPr>
                          <m:t>𝑜</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𝑞𝑢𝑒</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𝑠𝑒</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𝑟𝑒𝑓𝑖𝑒𝑟𝑒</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𝑙𝑜𝑠</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𝑂𝑏𝑠𝑡𝑒𝑡𝑟</m:t>
                        </m:r>
                        <m:r>
                          <a:rPr lang="es-EC" sz="1050" b="0" i="1">
                            <a:solidFill>
                              <a:schemeClr val="tx1"/>
                            </a:solidFill>
                            <a:latin typeface="Cambria Math"/>
                            <a:ea typeface="+mn-ea"/>
                            <a:cs typeface="+mn-cs"/>
                          </a:rPr>
                          <m:t>í</m:t>
                        </m:r>
                        <m:r>
                          <a:rPr lang="es-EC" sz="1050" b="0" i="1">
                            <a:solidFill>
                              <a:schemeClr val="tx1"/>
                            </a:solidFill>
                            <a:latin typeface="Cambria Math"/>
                            <a:ea typeface="+mn-ea"/>
                            <a:cs typeface="+mn-cs"/>
                          </a:rPr>
                          <m:t>𝑐𝑒𝑠</m:t>
                        </m:r>
                        <m:r>
                          <a:rPr lang="es-EC" sz="1050" b="0" i="1">
                            <a:solidFill>
                              <a:schemeClr val="tx1"/>
                            </a:solidFill>
                            <a:latin typeface="Cambria Math"/>
                            <a:ea typeface="+mn-ea"/>
                            <a:cs typeface="+mn-cs"/>
                          </a:rPr>
                          <m:t> </m:t>
                        </m:r>
                      </m:den>
                    </m:f>
                    <m:r>
                      <a:rPr lang="es-EC" sz="1050" b="0" i="1">
                        <a:solidFill>
                          <a:schemeClr val="tx1"/>
                        </a:solidFill>
                        <a:latin typeface="Cambria Math"/>
                        <a:ea typeface="+mn-ea"/>
                        <a:cs typeface="+mn-cs"/>
                      </a:rPr>
                      <m:t>∗10.000</m:t>
                    </m:r>
                  </m:oMath>
                </m:oMathPara>
              </a14:m>
              <a:endParaRPr lang="es-EC" sz="1050" b="0" i="1">
                <a:solidFill>
                  <a:schemeClr val="tx1"/>
                </a:solidFill>
                <a:latin typeface="Cambria Math"/>
                <a:ea typeface="+mn-ea"/>
                <a:cs typeface="+mn-cs"/>
              </a:endParaRPr>
            </a:p>
          </xdr:txBody>
        </xdr:sp>
      </mc:Choice>
      <mc:Fallback xmlns="">
        <xdr:sp macro="" textlink="">
          <xdr:nvSpPr>
            <xdr:cNvPr id="11" name="10 CuadroTexto"/>
            <xdr:cNvSpPr txBox="1"/>
          </xdr:nvSpPr>
          <xdr:spPr>
            <a:xfrm>
              <a:off x="0" y="30731460"/>
              <a:ext cx="6583681" cy="60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l"/>
              <a:r>
                <a:rPr lang="es-EC" sz="1050" b="0" i="0">
                  <a:solidFill>
                    <a:schemeClr val="tx1"/>
                  </a:solidFill>
                  <a:latin typeface="Cambria Math"/>
                  <a:ea typeface="+mn-ea"/>
                  <a:cs typeface="+mn-cs"/>
                </a:rPr>
                <a:t>𝑇𝑎𝑠𝑎 𝑑𝑒 𝑂𝑏𝑠𝑡𝑒𝑡𝑟í𝑐𝑒𝑠=</a:t>
              </a:r>
              <a:r>
                <a:rPr lang="es-EC" sz="1050" b="0" i="0">
                  <a:solidFill>
                    <a:schemeClr val="tx1"/>
                  </a:solidFill>
                  <a:latin typeface="Cambria Math" panose="02040503050406030204" pitchFamily="18" charset="0"/>
                  <a:ea typeface="+mn-ea"/>
                  <a:cs typeface="+mn-cs"/>
                </a:rPr>
                <a:t>(</a:t>
              </a:r>
              <a:r>
                <a:rPr lang="es-EC" sz="1050" b="0" i="0">
                  <a:solidFill>
                    <a:schemeClr val="tx1"/>
                  </a:solidFill>
                  <a:latin typeface="Cambria Math"/>
                  <a:ea typeface="+mn-ea"/>
                  <a:cs typeface="+mn-cs"/>
                </a:rPr>
                <a:t>𝑁ú𝑚𝑒𝑟𝑜 𝑑𝑒 𝑂𝑏𝑠𝑡𝑒𝑡𝑟í𝑐𝑒𝑠</a:t>
              </a:r>
              <a:r>
                <a:rPr lang="es-EC" sz="1050" b="0" i="0">
                  <a:solidFill>
                    <a:schemeClr val="tx1"/>
                  </a:solidFill>
                  <a:latin typeface="Cambria Math" panose="02040503050406030204" pitchFamily="18" charset="0"/>
                  <a:ea typeface="+mn-ea"/>
                  <a:cs typeface="+mn-cs"/>
                </a:rPr>
                <a:t>)/(</a:t>
              </a:r>
              <a:r>
                <a:rPr lang="es-EC" sz="1050" b="0" i="0">
                  <a:solidFill>
                    <a:schemeClr val="tx1"/>
                  </a:solidFill>
                  <a:latin typeface="Cambria Math"/>
                  <a:ea typeface="+mn-ea"/>
                  <a:cs typeface="+mn-cs"/>
                </a:rPr>
                <a:t>𝑃𝑜𝑏𝑙𝑎𝑐𝑖ó𝑛 𝑡𝑜𝑡𝑎𝑙 𝑎 𝑗𝑢𝑛𝑖𝑜 𝑑𝑒𝑙 𝑎ñ𝑜 𝑞𝑢𝑒 𝑠𝑒 𝑟𝑒𝑓𝑖𝑒𝑟𝑒 𝑙𝑜𝑠 𝑂𝑏𝑠𝑡𝑒𝑡𝑟í𝑐𝑒𝑠 </a:t>
              </a:r>
              <a:r>
                <a:rPr lang="es-EC" sz="1050" b="0" i="0">
                  <a:solidFill>
                    <a:schemeClr val="tx1"/>
                  </a:solidFill>
                  <a:latin typeface="Cambria Math" panose="02040503050406030204" pitchFamily="18" charset="0"/>
                  <a:ea typeface="+mn-ea"/>
                  <a:cs typeface="+mn-cs"/>
                </a:rPr>
                <a:t>)</a:t>
              </a:r>
              <a:r>
                <a:rPr lang="es-EC" sz="1050" b="0" i="0">
                  <a:solidFill>
                    <a:schemeClr val="tx1"/>
                  </a:solidFill>
                  <a:latin typeface="Cambria Math"/>
                  <a:ea typeface="+mn-ea"/>
                  <a:cs typeface="+mn-cs"/>
                </a:rPr>
                <a:t>∗10.000</a:t>
              </a:r>
              <a:endParaRPr lang="es-EC" sz="1050" b="0" i="1">
                <a:solidFill>
                  <a:schemeClr val="tx1"/>
                </a:solidFill>
                <a:latin typeface="Cambria Math"/>
                <a:ea typeface="+mn-ea"/>
                <a:cs typeface="+mn-cs"/>
              </a:endParaRPr>
            </a:p>
          </xdr:txBody>
        </xdr:sp>
      </mc:Fallback>
    </mc:AlternateContent>
    <xdr:clientData/>
  </xdr:oneCellAnchor>
  <xdr:oneCellAnchor>
    <xdr:from>
      <xdr:col>0</xdr:col>
      <xdr:colOff>19050</xdr:colOff>
      <xdr:row>100</xdr:row>
      <xdr:rowOff>161925</xdr:rowOff>
    </xdr:from>
    <xdr:ext cx="6305550" cy="571500"/>
    <mc:AlternateContent xmlns:mc="http://schemas.openxmlformats.org/markup-compatibility/2006" xmlns:a14="http://schemas.microsoft.com/office/drawing/2010/main">
      <mc:Choice Requires="a14">
        <xdr:sp macro="" textlink="">
          <xdr:nvSpPr>
            <xdr:cNvPr id="12" name="11 CuadroTexto"/>
            <xdr:cNvSpPr txBox="1"/>
          </xdr:nvSpPr>
          <xdr:spPr>
            <a:xfrm>
              <a:off x="19050" y="28232100"/>
              <a:ext cx="6305550"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l"/>
              <a14:m>
                <m:oMathPara xmlns:m="http://schemas.openxmlformats.org/officeDocument/2006/math">
                  <m:oMathParaPr>
                    <m:jc m:val="centerGroup"/>
                  </m:oMathParaPr>
                  <m:oMath xmlns:m="http://schemas.openxmlformats.org/officeDocument/2006/math">
                    <m:r>
                      <a:rPr lang="es-EC" sz="1050" b="0" i="1">
                        <a:solidFill>
                          <a:schemeClr val="tx1"/>
                        </a:solidFill>
                        <a:latin typeface="Cambria Math"/>
                        <a:ea typeface="+mn-ea"/>
                        <a:cs typeface="+mn-cs"/>
                      </a:rPr>
                      <m:t>𝑇𝑎𝑠𝑎</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𝑑𝑒</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𝑂𝑑𝑜𝑛𝑡</m:t>
                    </m:r>
                    <m:r>
                      <a:rPr lang="es-EC" sz="1050" b="0" i="1">
                        <a:solidFill>
                          <a:schemeClr val="tx1"/>
                        </a:solidFill>
                        <a:latin typeface="Cambria Math"/>
                        <a:ea typeface="+mn-ea"/>
                        <a:cs typeface="+mn-cs"/>
                      </a:rPr>
                      <m:t>ó</m:t>
                    </m:r>
                    <m:r>
                      <a:rPr lang="es-EC" sz="1050" b="0" i="1">
                        <a:solidFill>
                          <a:schemeClr val="tx1"/>
                        </a:solidFill>
                        <a:latin typeface="Cambria Math"/>
                        <a:ea typeface="+mn-ea"/>
                        <a:cs typeface="+mn-cs"/>
                      </a:rPr>
                      <m:t>𝑙𝑜𝑔𝑜𝑠</m:t>
                    </m:r>
                    <m:r>
                      <a:rPr lang="es-EC" sz="1050" b="0" i="1">
                        <a:solidFill>
                          <a:schemeClr val="tx1"/>
                        </a:solidFill>
                        <a:latin typeface="Cambria Math"/>
                        <a:ea typeface="+mn-ea"/>
                        <a:cs typeface="+mn-cs"/>
                      </a:rPr>
                      <m:t>=</m:t>
                    </m:r>
                    <m:f>
                      <m:fPr>
                        <m:ctrlPr>
                          <a:rPr lang="es-EC" sz="1050" b="0" i="1">
                            <a:solidFill>
                              <a:schemeClr val="tx1"/>
                            </a:solidFill>
                            <a:latin typeface="Cambria Math" panose="02040503050406030204" pitchFamily="18" charset="0"/>
                            <a:ea typeface="+mn-ea"/>
                            <a:cs typeface="+mn-cs"/>
                          </a:rPr>
                        </m:ctrlPr>
                      </m:fPr>
                      <m:num>
                        <m:r>
                          <a:rPr lang="es-EC" sz="1050" b="0" i="1">
                            <a:solidFill>
                              <a:schemeClr val="tx1"/>
                            </a:solidFill>
                            <a:latin typeface="Cambria Math"/>
                            <a:ea typeface="+mn-ea"/>
                            <a:cs typeface="+mn-cs"/>
                          </a:rPr>
                          <m:t>𝑁</m:t>
                        </m:r>
                        <m:r>
                          <a:rPr lang="es-EC" sz="1050" b="0" i="1">
                            <a:solidFill>
                              <a:schemeClr val="tx1"/>
                            </a:solidFill>
                            <a:latin typeface="Cambria Math"/>
                            <a:ea typeface="+mn-ea"/>
                            <a:cs typeface="+mn-cs"/>
                          </a:rPr>
                          <m:t>ú</m:t>
                        </m:r>
                        <m:r>
                          <a:rPr lang="es-EC" sz="1050" b="0" i="1">
                            <a:solidFill>
                              <a:schemeClr val="tx1"/>
                            </a:solidFill>
                            <a:latin typeface="Cambria Math"/>
                            <a:ea typeface="+mn-ea"/>
                            <a:cs typeface="+mn-cs"/>
                          </a:rPr>
                          <m:t>𝑚𝑒𝑟𝑜</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𝑑𝑒</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𝑂𝑑𝑜𝑛𝑡</m:t>
                        </m:r>
                        <m:r>
                          <a:rPr lang="es-EC" sz="1050" b="0" i="1">
                            <a:solidFill>
                              <a:schemeClr val="tx1"/>
                            </a:solidFill>
                            <a:latin typeface="Cambria Math"/>
                            <a:ea typeface="+mn-ea"/>
                            <a:cs typeface="+mn-cs"/>
                          </a:rPr>
                          <m:t>ó</m:t>
                        </m:r>
                        <m:r>
                          <a:rPr lang="es-EC" sz="1050" b="0" i="1">
                            <a:solidFill>
                              <a:schemeClr val="tx1"/>
                            </a:solidFill>
                            <a:latin typeface="Cambria Math"/>
                            <a:ea typeface="+mn-ea"/>
                            <a:cs typeface="+mn-cs"/>
                          </a:rPr>
                          <m:t>𝑙𝑜𝑔𝑜𝑠</m:t>
                        </m:r>
                      </m:num>
                      <m:den>
                        <m:r>
                          <a:rPr lang="es-EC" sz="1050" b="0" i="1">
                            <a:solidFill>
                              <a:schemeClr val="tx1"/>
                            </a:solidFill>
                            <a:latin typeface="Cambria Math"/>
                            <a:ea typeface="+mn-ea"/>
                            <a:cs typeface="+mn-cs"/>
                          </a:rPr>
                          <m:t>𝑃𝑜𝑏𝑙𝑎𝑐𝑖</m:t>
                        </m:r>
                        <m:r>
                          <a:rPr lang="es-EC" sz="1050" b="0" i="1">
                            <a:solidFill>
                              <a:schemeClr val="tx1"/>
                            </a:solidFill>
                            <a:latin typeface="Cambria Math"/>
                            <a:ea typeface="+mn-ea"/>
                            <a:cs typeface="+mn-cs"/>
                          </a:rPr>
                          <m:t>ó</m:t>
                        </m:r>
                        <m:r>
                          <a:rPr lang="es-EC" sz="1050" b="0" i="1">
                            <a:solidFill>
                              <a:schemeClr val="tx1"/>
                            </a:solidFill>
                            <a:latin typeface="Cambria Math"/>
                            <a:ea typeface="+mn-ea"/>
                            <a:cs typeface="+mn-cs"/>
                          </a:rPr>
                          <m:t>𝑛</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𝑡𝑜𝑡𝑎𝑙</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𝑎</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𝑗𝑢𝑛𝑖𝑜</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𝑑𝑒𝑙</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𝑎</m:t>
                        </m:r>
                        <m:r>
                          <a:rPr lang="es-EC" sz="1050" b="0" i="1">
                            <a:solidFill>
                              <a:schemeClr val="tx1"/>
                            </a:solidFill>
                            <a:latin typeface="Cambria Math"/>
                            <a:ea typeface="+mn-ea"/>
                            <a:cs typeface="+mn-cs"/>
                          </a:rPr>
                          <m:t>ñ</m:t>
                        </m:r>
                        <m:r>
                          <a:rPr lang="es-EC" sz="1050" b="0" i="1">
                            <a:solidFill>
                              <a:schemeClr val="tx1"/>
                            </a:solidFill>
                            <a:latin typeface="Cambria Math"/>
                            <a:ea typeface="+mn-ea"/>
                            <a:cs typeface="+mn-cs"/>
                          </a:rPr>
                          <m:t>𝑜</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𝑞𝑢𝑒</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𝑠𝑒</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𝑟𝑒𝑓𝑖𝑒𝑟𝑒</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𝑙𝑜𝑠</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𝑂𝑑𝑜𝑛𝑡</m:t>
                        </m:r>
                        <m:r>
                          <a:rPr lang="es-EC" sz="1050" b="0" i="1">
                            <a:solidFill>
                              <a:schemeClr val="tx1"/>
                            </a:solidFill>
                            <a:latin typeface="Cambria Math"/>
                            <a:ea typeface="+mn-ea"/>
                            <a:cs typeface="+mn-cs"/>
                          </a:rPr>
                          <m:t>ó</m:t>
                        </m:r>
                        <m:r>
                          <a:rPr lang="es-EC" sz="1050" b="0" i="1">
                            <a:solidFill>
                              <a:schemeClr val="tx1"/>
                            </a:solidFill>
                            <a:latin typeface="Cambria Math"/>
                            <a:ea typeface="+mn-ea"/>
                            <a:cs typeface="+mn-cs"/>
                          </a:rPr>
                          <m:t>𝑙𝑜𝑔𝑜𝑠</m:t>
                        </m:r>
                      </m:den>
                    </m:f>
                    <m:r>
                      <a:rPr lang="es-EC" sz="1050" b="0" i="1">
                        <a:solidFill>
                          <a:schemeClr val="tx1"/>
                        </a:solidFill>
                        <a:latin typeface="Cambria Math"/>
                        <a:ea typeface="+mn-ea"/>
                        <a:cs typeface="+mn-cs"/>
                      </a:rPr>
                      <m:t>∗10.000</m:t>
                    </m:r>
                  </m:oMath>
                </m:oMathPara>
              </a14:m>
              <a:endParaRPr lang="es-EC" sz="1050" b="0" i="1">
                <a:solidFill>
                  <a:schemeClr val="tx1"/>
                </a:solidFill>
                <a:latin typeface="Cambria Math"/>
                <a:ea typeface="+mn-ea"/>
                <a:cs typeface="+mn-cs"/>
              </a:endParaRPr>
            </a:p>
            <a:p>
              <a:pPr marL="0" indent="0" algn="l"/>
              <a:endParaRPr lang="es-EC" sz="1050" b="0" i="1">
                <a:solidFill>
                  <a:schemeClr val="tx1"/>
                </a:solidFill>
                <a:latin typeface="Cambria Math"/>
                <a:ea typeface="+mn-ea"/>
                <a:cs typeface="+mn-cs"/>
              </a:endParaRPr>
            </a:p>
            <a:p>
              <a:pPr marL="0" indent="0" algn="l"/>
              <a:endParaRPr lang="es-EC" sz="1050" b="0" i="1">
                <a:solidFill>
                  <a:schemeClr val="tx1"/>
                </a:solidFill>
                <a:latin typeface="Cambria Math"/>
                <a:ea typeface="+mn-ea"/>
                <a:cs typeface="+mn-cs"/>
              </a:endParaRPr>
            </a:p>
          </xdr:txBody>
        </xdr:sp>
      </mc:Choice>
      <mc:Fallback xmlns="">
        <xdr:sp macro="" textlink="">
          <xdr:nvSpPr>
            <xdr:cNvPr id="12" name="11 CuadroTexto"/>
            <xdr:cNvSpPr txBox="1"/>
          </xdr:nvSpPr>
          <xdr:spPr>
            <a:xfrm>
              <a:off x="19050" y="28232100"/>
              <a:ext cx="6305550"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l"/>
              <a:r>
                <a:rPr lang="es-EC" sz="1050" b="0" i="0">
                  <a:solidFill>
                    <a:schemeClr val="tx1"/>
                  </a:solidFill>
                  <a:latin typeface="Cambria Math"/>
                  <a:ea typeface="+mn-ea"/>
                  <a:cs typeface="+mn-cs"/>
                </a:rPr>
                <a:t>𝑇𝑎𝑠𝑎 𝑑𝑒 𝑂𝑑𝑜𝑛𝑡ó𝑙𝑜𝑔𝑜𝑠=</a:t>
              </a:r>
              <a:r>
                <a:rPr lang="es-EC" sz="1050" b="0" i="0">
                  <a:solidFill>
                    <a:schemeClr val="tx1"/>
                  </a:solidFill>
                  <a:latin typeface="Cambria Math" panose="02040503050406030204" pitchFamily="18" charset="0"/>
                  <a:ea typeface="+mn-ea"/>
                  <a:cs typeface="+mn-cs"/>
                </a:rPr>
                <a:t>(</a:t>
              </a:r>
              <a:r>
                <a:rPr lang="es-EC" sz="1050" b="0" i="0">
                  <a:solidFill>
                    <a:schemeClr val="tx1"/>
                  </a:solidFill>
                  <a:latin typeface="Cambria Math"/>
                  <a:ea typeface="+mn-ea"/>
                  <a:cs typeface="+mn-cs"/>
                </a:rPr>
                <a:t>𝑁ú𝑚𝑒𝑟𝑜 𝑑𝑒 𝑂𝑑𝑜𝑛𝑡ó𝑙𝑜𝑔𝑜𝑠</a:t>
              </a:r>
              <a:r>
                <a:rPr lang="es-EC" sz="1050" b="0" i="0">
                  <a:solidFill>
                    <a:schemeClr val="tx1"/>
                  </a:solidFill>
                  <a:latin typeface="Cambria Math" panose="02040503050406030204" pitchFamily="18" charset="0"/>
                  <a:ea typeface="+mn-ea"/>
                  <a:cs typeface="+mn-cs"/>
                </a:rPr>
                <a:t>)/(</a:t>
              </a:r>
              <a:r>
                <a:rPr lang="es-EC" sz="1050" b="0" i="0">
                  <a:solidFill>
                    <a:schemeClr val="tx1"/>
                  </a:solidFill>
                  <a:latin typeface="Cambria Math"/>
                  <a:ea typeface="+mn-ea"/>
                  <a:cs typeface="+mn-cs"/>
                </a:rPr>
                <a:t>𝑃𝑜𝑏𝑙𝑎𝑐𝑖ó𝑛 𝑡𝑜𝑡𝑎𝑙 𝑎 𝑗𝑢𝑛𝑖𝑜 𝑑𝑒𝑙 𝑎ñ𝑜 𝑞𝑢𝑒 𝑠𝑒 𝑟𝑒𝑓𝑖𝑒𝑟𝑒 𝑙𝑜𝑠 𝑂𝑑𝑜𝑛𝑡ó𝑙𝑜𝑔𝑜𝑠</a:t>
              </a:r>
              <a:r>
                <a:rPr lang="es-EC" sz="1050" b="0" i="0">
                  <a:solidFill>
                    <a:schemeClr val="tx1"/>
                  </a:solidFill>
                  <a:latin typeface="Cambria Math" panose="02040503050406030204" pitchFamily="18" charset="0"/>
                  <a:ea typeface="+mn-ea"/>
                  <a:cs typeface="+mn-cs"/>
                </a:rPr>
                <a:t>)</a:t>
              </a:r>
              <a:r>
                <a:rPr lang="es-EC" sz="1050" b="0" i="0">
                  <a:solidFill>
                    <a:schemeClr val="tx1"/>
                  </a:solidFill>
                  <a:latin typeface="Cambria Math"/>
                  <a:ea typeface="+mn-ea"/>
                  <a:cs typeface="+mn-cs"/>
                </a:rPr>
                <a:t>∗10.000</a:t>
              </a:r>
              <a:endParaRPr lang="es-EC" sz="1050" b="0" i="1">
                <a:solidFill>
                  <a:schemeClr val="tx1"/>
                </a:solidFill>
                <a:latin typeface="Cambria Math"/>
                <a:ea typeface="+mn-ea"/>
                <a:cs typeface="+mn-cs"/>
              </a:endParaRPr>
            </a:p>
            <a:p>
              <a:pPr marL="0" indent="0" algn="l"/>
              <a:endParaRPr lang="es-EC" sz="1050" b="0" i="1">
                <a:solidFill>
                  <a:schemeClr val="tx1"/>
                </a:solidFill>
                <a:latin typeface="Cambria Math"/>
                <a:ea typeface="+mn-ea"/>
                <a:cs typeface="+mn-cs"/>
              </a:endParaRPr>
            </a:p>
            <a:p>
              <a:pPr marL="0" indent="0" algn="l"/>
              <a:endParaRPr lang="es-EC" sz="1050" b="0" i="1">
                <a:solidFill>
                  <a:schemeClr val="tx1"/>
                </a:solidFill>
                <a:latin typeface="Cambria Math"/>
                <a:ea typeface="+mn-ea"/>
                <a:cs typeface="+mn-cs"/>
              </a:endParaRPr>
            </a:p>
          </xdr:txBody>
        </xdr:sp>
      </mc:Fallback>
    </mc:AlternateContent>
    <xdr:clientData/>
  </xdr:oneCellAnchor>
  <xdr:oneCellAnchor>
    <xdr:from>
      <xdr:col>0</xdr:col>
      <xdr:colOff>0</xdr:colOff>
      <xdr:row>117</xdr:row>
      <xdr:rowOff>85725</xdr:rowOff>
    </xdr:from>
    <xdr:ext cx="6598712" cy="619125"/>
    <mc:AlternateContent xmlns:mc="http://schemas.openxmlformats.org/markup-compatibility/2006" xmlns:a14="http://schemas.microsoft.com/office/drawing/2010/main">
      <mc:Choice Requires="a14">
        <xdr:sp macro="" textlink="">
          <xdr:nvSpPr>
            <xdr:cNvPr id="9" name="8 CuadroTexto"/>
            <xdr:cNvSpPr txBox="1"/>
          </xdr:nvSpPr>
          <xdr:spPr>
            <a:xfrm>
              <a:off x="0" y="31908750"/>
              <a:ext cx="6581775" cy="619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l"/>
              <a14:m>
                <m:oMathPara xmlns:m="http://schemas.openxmlformats.org/officeDocument/2006/math">
                  <m:oMathParaPr>
                    <m:jc m:val="centerGroup"/>
                  </m:oMathParaPr>
                  <m:oMath xmlns:m="http://schemas.openxmlformats.org/officeDocument/2006/math">
                    <m:r>
                      <a:rPr lang="es-EC" sz="1050" b="0" i="1">
                        <a:solidFill>
                          <a:schemeClr val="tx1"/>
                        </a:solidFill>
                        <a:latin typeface="Cambria Math"/>
                        <a:ea typeface="+mn-ea"/>
                        <a:cs typeface="+mn-cs"/>
                      </a:rPr>
                      <m:t>𝑇𝑎𝑠𝑎</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𝑑𝑒</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𝐴𝑢𝑥</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𝐸𝑛𝑓𝑒𝑟𝑚𝑒𝑟𝑖𝑎</m:t>
                    </m:r>
                    <m:r>
                      <a:rPr lang="es-EC" sz="1050" b="0" i="1">
                        <a:solidFill>
                          <a:schemeClr val="tx1"/>
                        </a:solidFill>
                        <a:latin typeface="Cambria Math"/>
                        <a:ea typeface="+mn-ea"/>
                        <a:cs typeface="+mn-cs"/>
                      </a:rPr>
                      <m:t>=</m:t>
                    </m:r>
                    <m:f>
                      <m:fPr>
                        <m:ctrlPr>
                          <a:rPr lang="es-EC" sz="1050" b="0" i="1">
                            <a:solidFill>
                              <a:schemeClr val="tx1"/>
                            </a:solidFill>
                            <a:latin typeface="Cambria Math" panose="02040503050406030204" pitchFamily="18" charset="0"/>
                            <a:ea typeface="+mn-ea"/>
                            <a:cs typeface="+mn-cs"/>
                          </a:rPr>
                        </m:ctrlPr>
                      </m:fPr>
                      <m:num>
                        <m:r>
                          <a:rPr lang="es-EC" sz="1050" b="0" i="1">
                            <a:solidFill>
                              <a:schemeClr val="tx1"/>
                            </a:solidFill>
                            <a:latin typeface="Cambria Math"/>
                            <a:ea typeface="+mn-ea"/>
                            <a:cs typeface="+mn-cs"/>
                          </a:rPr>
                          <m:t>𝑁</m:t>
                        </m:r>
                        <m:r>
                          <a:rPr lang="es-EC" sz="1050" b="0" i="1">
                            <a:solidFill>
                              <a:schemeClr val="tx1"/>
                            </a:solidFill>
                            <a:latin typeface="Cambria Math"/>
                            <a:ea typeface="+mn-ea"/>
                            <a:cs typeface="+mn-cs"/>
                          </a:rPr>
                          <m:t>ú</m:t>
                        </m:r>
                        <m:r>
                          <a:rPr lang="es-EC" sz="1050" b="0" i="1">
                            <a:solidFill>
                              <a:schemeClr val="tx1"/>
                            </a:solidFill>
                            <a:latin typeface="Cambria Math"/>
                            <a:ea typeface="+mn-ea"/>
                            <a:cs typeface="+mn-cs"/>
                          </a:rPr>
                          <m:t>𝑚𝑒𝑟𝑜</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𝑑𝑒</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𝐴𝑢𝑥</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𝐸𝑛𝑓𝑒𝑟𝑚𝑒𝑟</m:t>
                        </m:r>
                        <m:r>
                          <a:rPr lang="es-EC" sz="1050" b="0" i="1">
                            <a:solidFill>
                              <a:schemeClr val="tx1"/>
                            </a:solidFill>
                            <a:latin typeface="Cambria Math"/>
                            <a:ea typeface="+mn-ea"/>
                            <a:cs typeface="+mn-cs"/>
                          </a:rPr>
                          <m:t>í</m:t>
                        </m:r>
                        <m:r>
                          <a:rPr lang="es-EC" sz="1050" b="0" i="1">
                            <a:solidFill>
                              <a:schemeClr val="tx1"/>
                            </a:solidFill>
                            <a:latin typeface="Cambria Math"/>
                            <a:ea typeface="+mn-ea"/>
                            <a:cs typeface="+mn-cs"/>
                          </a:rPr>
                          <m:t>𝑎</m:t>
                        </m:r>
                      </m:num>
                      <m:den>
                        <m:r>
                          <a:rPr lang="es-EC" sz="1050" b="0" i="1">
                            <a:solidFill>
                              <a:schemeClr val="tx1"/>
                            </a:solidFill>
                            <a:latin typeface="Cambria Math"/>
                            <a:ea typeface="+mn-ea"/>
                            <a:cs typeface="+mn-cs"/>
                          </a:rPr>
                          <m:t>𝑃𝑜𝑏𝑙𝑎𝑐𝑖</m:t>
                        </m:r>
                        <m:r>
                          <a:rPr lang="es-EC" sz="1050" b="0" i="1">
                            <a:solidFill>
                              <a:schemeClr val="tx1"/>
                            </a:solidFill>
                            <a:latin typeface="Cambria Math"/>
                            <a:ea typeface="+mn-ea"/>
                            <a:cs typeface="+mn-cs"/>
                          </a:rPr>
                          <m:t>ó</m:t>
                        </m:r>
                        <m:r>
                          <a:rPr lang="es-EC" sz="1050" b="0" i="1">
                            <a:solidFill>
                              <a:schemeClr val="tx1"/>
                            </a:solidFill>
                            <a:latin typeface="Cambria Math"/>
                            <a:ea typeface="+mn-ea"/>
                            <a:cs typeface="+mn-cs"/>
                          </a:rPr>
                          <m:t>𝑛</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𝑡𝑜𝑡𝑎𝑙</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𝑎</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𝑗𝑢𝑛𝑖𝑜</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𝑑𝑒𝑙</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𝑎</m:t>
                        </m:r>
                        <m:r>
                          <a:rPr lang="es-EC" sz="1050" b="0" i="1">
                            <a:solidFill>
                              <a:schemeClr val="tx1"/>
                            </a:solidFill>
                            <a:latin typeface="Cambria Math"/>
                            <a:ea typeface="+mn-ea"/>
                            <a:cs typeface="+mn-cs"/>
                          </a:rPr>
                          <m:t>ñ</m:t>
                        </m:r>
                        <m:r>
                          <a:rPr lang="es-EC" sz="1050" b="0" i="1">
                            <a:solidFill>
                              <a:schemeClr val="tx1"/>
                            </a:solidFill>
                            <a:latin typeface="Cambria Math"/>
                            <a:ea typeface="+mn-ea"/>
                            <a:cs typeface="+mn-cs"/>
                          </a:rPr>
                          <m:t>𝑜</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𝑞𝑢𝑒</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𝑠𝑒</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𝑟𝑒𝑓𝑖𝑒𝑟𝑒</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𝑙𝑎𝑠</m:t>
                        </m:r>
                        <m:r>
                          <a:rPr lang="es-EC" sz="1050" b="0" i="1">
                            <a:solidFill>
                              <a:schemeClr val="tx1"/>
                            </a:solidFill>
                            <a:latin typeface="Cambria Math"/>
                            <a:ea typeface="+mn-ea"/>
                            <a:cs typeface="+mn-cs"/>
                          </a:rPr>
                          <m:t> </m:t>
                        </m:r>
                        <m:r>
                          <a:rPr lang="es-EC" sz="1100" b="0" i="1">
                            <a:solidFill>
                              <a:schemeClr val="tx1"/>
                            </a:solidFill>
                            <a:effectLst/>
                            <a:latin typeface="Cambria Math"/>
                            <a:ea typeface="+mn-ea"/>
                            <a:cs typeface="+mn-cs"/>
                          </a:rPr>
                          <m:t>𝐴𝑢𝑥</m:t>
                        </m:r>
                        <m:r>
                          <a:rPr lang="es-EC" sz="1100" b="0" i="1">
                            <a:solidFill>
                              <a:schemeClr val="tx1"/>
                            </a:solidFill>
                            <a:effectLst/>
                            <a:latin typeface="Cambria Math"/>
                            <a:ea typeface="+mn-ea"/>
                            <a:cs typeface="+mn-cs"/>
                          </a:rPr>
                          <m:t>. </m:t>
                        </m:r>
                        <m:r>
                          <a:rPr lang="es-EC" sz="1100" b="0" i="1">
                            <a:solidFill>
                              <a:schemeClr val="tx1"/>
                            </a:solidFill>
                            <a:effectLst/>
                            <a:latin typeface="Cambria Math"/>
                            <a:ea typeface="+mn-ea"/>
                            <a:cs typeface="+mn-cs"/>
                          </a:rPr>
                          <m:t>𝐸𝑛𝑓𝑒𝑟𝑚𝑒𝑟</m:t>
                        </m:r>
                        <m:r>
                          <a:rPr lang="es-EC" sz="1100" b="0" i="1">
                            <a:solidFill>
                              <a:schemeClr val="tx1"/>
                            </a:solidFill>
                            <a:effectLst/>
                            <a:latin typeface="Cambria Math"/>
                            <a:ea typeface="+mn-ea"/>
                            <a:cs typeface="+mn-cs"/>
                          </a:rPr>
                          <m:t>í</m:t>
                        </m:r>
                        <m:r>
                          <a:rPr lang="es-EC" sz="1100" b="0" i="1">
                            <a:solidFill>
                              <a:schemeClr val="tx1"/>
                            </a:solidFill>
                            <a:effectLst/>
                            <a:latin typeface="Cambria Math"/>
                            <a:ea typeface="+mn-ea"/>
                            <a:cs typeface="+mn-cs"/>
                          </a:rPr>
                          <m:t>𝑎</m:t>
                        </m:r>
                        <m:r>
                          <a:rPr lang="es-EC" sz="1050" b="0" i="1">
                            <a:solidFill>
                              <a:schemeClr val="tx1"/>
                            </a:solidFill>
                            <a:latin typeface="Cambria Math"/>
                            <a:ea typeface="+mn-ea"/>
                            <a:cs typeface="+mn-cs"/>
                          </a:rPr>
                          <m:t> </m:t>
                        </m:r>
                      </m:den>
                    </m:f>
                    <m:r>
                      <a:rPr lang="es-EC" sz="1050" b="0" i="1">
                        <a:solidFill>
                          <a:schemeClr val="tx1"/>
                        </a:solidFill>
                        <a:latin typeface="Cambria Math"/>
                        <a:ea typeface="+mn-ea"/>
                        <a:cs typeface="+mn-cs"/>
                      </a:rPr>
                      <m:t>∗10.000</m:t>
                    </m:r>
                  </m:oMath>
                </m:oMathPara>
              </a14:m>
              <a:endParaRPr lang="es-EC" sz="1050" b="0" i="1">
                <a:solidFill>
                  <a:schemeClr val="tx1"/>
                </a:solidFill>
                <a:latin typeface="Cambria Math"/>
                <a:ea typeface="+mn-ea"/>
                <a:cs typeface="+mn-cs"/>
              </a:endParaRPr>
            </a:p>
          </xdr:txBody>
        </xdr:sp>
      </mc:Choice>
      <mc:Fallback xmlns="">
        <xdr:sp macro="" textlink="">
          <xdr:nvSpPr>
            <xdr:cNvPr id="9" name="8 CuadroTexto"/>
            <xdr:cNvSpPr txBox="1"/>
          </xdr:nvSpPr>
          <xdr:spPr>
            <a:xfrm xmlns:a="http://schemas.openxmlformats.org/drawingml/2006/main">
              <a:off x="0" y="31908750"/>
              <a:ext cx="6581775" cy="619125"/>
            </a:xfrm>
            <a:prstGeom xmlns:a="http://schemas.openxmlformats.org/drawingml/2006/main" prst="rect">
              <a:avLst/>
            </a:prstGeom>
            <a:noFill xmlns:a="http://schemas.openxmlformats.org/drawingml/2006/main"/>
          </xdr:spPr>
          <x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xdr:style>
          <xdr:txBody>
            <a:bodyPr xmlns:a="http://schemas.openxmlformats.org/drawingml/2006/main" vertOverflow="clip" horzOverflow="clip" wrap="square" rtlCol="0" anchor="t">
              <a:noAutofit/>
            </a:bodyPr>
            <a:lstStyle xmlns:a="http://schemas.openxmlformats.org/drawingml/2006/main"/>
            <a:p xmlns:a="http://schemas.openxmlformats.org/drawingml/2006/main">
              <a:pPr marL="0" indent="0" algn="l"/>
              <a:r>
                <a:rPr lang="es-EC" sz="1050" b="0" i="0">
                  <a:solidFill>
                    <a:schemeClr val="tx1"/>
                  </a:solidFill>
                  <a:latin typeface="Cambria Math"/>
                  <a:ea typeface="+mn-ea"/>
                  <a:cs typeface="+mn-cs"/>
                </a:rPr>
                <a:t>𝑇𝑎𝑠𝑎 𝑑𝑒 𝐴𝑢𝑥. 𝐸𝑛𝑓𝑒𝑟𝑚𝑒𝑟𝑖𝑎=(𝑁ú𝑚𝑒𝑟𝑜 𝑑𝑒 𝐴𝑢𝑥. 𝐸𝑛𝑓𝑒𝑟𝑚𝑒𝑟í𝑎)/(𝑃𝑜𝑏𝑙𝑎𝑐𝑖ó𝑛 𝑡𝑜𝑡𝑎𝑙 𝑎 𝑗𝑢𝑛𝑖𝑜 𝑑𝑒𝑙 𝑎ñ𝑜 𝑞𝑢𝑒 𝑠𝑒 𝑟𝑒𝑓𝑖𝑒𝑟𝑒 𝑙𝑎𝑠 </a:t>
              </a:r>
              <a:r>
                <a:rPr lang="es-EC" sz="1100" b="0" i="0">
                  <a:solidFill>
                    <a:schemeClr val="tx1"/>
                  </a:solidFill>
                  <a:effectLst/>
                  <a:latin typeface="Cambria Math"/>
                  <a:ea typeface="+mn-ea"/>
                  <a:cs typeface="+mn-cs"/>
                </a:rPr>
                <a:t>𝐴𝑢𝑥. 𝐸𝑛𝑓𝑒𝑟𝑚𝑒𝑟í𝑎</a:t>
              </a:r>
              <a:r>
                <a:rPr lang="es-EC" sz="1050" b="0" i="0">
                  <a:solidFill>
                    <a:schemeClr val="tx1"/>
                  </a:solidFill>
                  <a:latin typeface="Cambria Math"/>
                  <a:ea typeface="+mn-ea"/>
                  <a:cs typeface="+mn-cs"/>
                </a:rPr>
                <a:t> )∗10.000</a:t>
              </a:r>
              <a:endParaRPr lang="es-EC" sz="1050" b="0" i="1">
                <a:solidFill>
                  <a:schemeClr val="tx1"/>
                </a:solidFill>
                <a:latin typeface="Cambria Math"/>
                <a:ea typeface="+mn-ea"/>
                <a:cs typeface="+mn-cs"/>
              </a:endParaRPr>
            </a:p>
          </xdr:txBody>
        </xdr:sp>
      </mc:Fallback>
    </mc:AlternateContent>
    <xdr:clientData/>
  </xdr:oneCellAnchor>
  <xdr:oneCellAnchor>
    <xdr:from>
      <xdr:col>0</xdr:col>
      <xdr:colOff>0</xdr:colOff>
      <xdr:row>106</xdr:row>
      <xdr:rowOff>0</xdr:rowOff>
    </xdr:from>
    <xdr:ext cx="6219824" cy="611386"/>
    <mc:AlternateContent xmlns:mc="http://schemas.openxmlformats.org/markup-compatibility/2006" xmlns:a14="http://schemas.microsoft.com/office/drawing/2010/main">
      <mc:Choice Requires="a14">
        <xdr:sp macro="" textlink="">
          <xdr:nvSpPr>
            <xdr:cNvPr id="13" name="12 CuadroTexto"/>
            <xdr:cNvSpPr txBox="1"/>
          </xdr:nvSpPr>
          <xdr:spPr>
            <a:xfrm>
              <a:off x="0" y="29517975"/>
              <a:ext cx="6219824" cy="6113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l"/>
              <a14:m>
                <m:oMathPara xmlns:m="http://schemas.openxmlformats.org/officeDocument/2006/math">
                  <m:oMathParaPr>
                    <m:jc m:val="centerGroup"/>
                  </m:oMathParaPr>
                  <m:oMath xmlns:m="http://schemas.openxmlformats.org/officeDocument/2006/math">
                    <m:r>
                      <a:rPr lang="es-EC" sz="1050" b="0" i="1">
                        <a:solidFill>
                          <a:schemeClr val="tx1"/>
                        </a:solidFill>
                        <a:latin typeface="Cambria Math"/>
                        <a:ea typeface="+mn-ea"/>
                        <a:cs typeface="+mn-cs"/>
                      </a:rPr>
                      <m:t>𝑇𝑎𝑠𝑎</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𝑑𝑒</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𝐸𝑛𝑓𝑒𝑟𝑚𝑒𝑟𝑎𝑠</m:t>
                    </m:r>
                    <m:r>
                      <a:rPr lang="es-EC" sz="1050" b="0" i="1">
                        <a:solidFill>
                          <a:schemeClr val="tx1"/>
                        </a:solidFill>
                        <a:latin typeface="Cambria Math"/>
                        <a:ea typeface="+mn-ea"/>
                        <a:cs typeface="+mn-cs"/>
                      </a:rPr>
                      <m:t>=</m:t>
                    </m:r>
                    <m:f>
                      <m:fPr>
                        <m:ctrlPr>
                          <a:rPr lang="es-EC" sz="1050" b="0" i="1">
                            <a:solidFill>
                              <a:schemeClr val="tx1"/>
                            </a:solidFill>
                            <a:latin typeface="Cambria Math" panose="02040503050406030204" pitchFamily="18" charset="0"/>
                            <a:ea typeface="+mn-ea"/>
                            <a:cs typeface="+mn-cs"/>
                          </a:rPr>
                        </m:ctrlPr>
                      </m:fPr>
                      <m:num>
                        <m:r>
                          <a:rPr lang="es-EC" sz="1050" b="0" i="1">
                            <a:solidFill>
                              <a:schemeClr val="tx1"/>
                            </a:solidFill>
                            <a:latin typeface="Cambria Math"/>
                            <a:ea typeface="+mn-ea"/>
                            <a:cs typeface="+mn-cs"/>
                          </a:rPr>
                          <m:t>𝑁</m:t>
                        </m:r>
                        <m:r>
                          <a:rPr lang="es-EC" sz="1050" b="0" i="1">
                            <a:solidFill>
                              <a:schemeClr val="tx1"/>
                            </a:solidFill>
                            <a:latin typeface="Cambria Math"/>
                            <a:ea typeface="+mn-ea"/>
                            <a:cs typeface="+mn-cs"/>
                          </a:rPr>
                          <m:t>ú</m:t>
                        </m:r>
                        <m:r>
                          <a:rPr lang="es-EC" sz="1050" b="0" i="1">
                            <a:solidFill>
                              <a:schemeClr val="tx1"/>
                            </a:solidFill>
                            <a:latin typeface="Cambria Math"/>
                            <a:ea typeface="+mn-ea"/>
                            <a:cs typeface="+mn-cs"/>
                          </a:rPr>
                          <m:t>𝑚𝑒𝑟𝑜</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𝑑𝑒</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𝐸𝑛𝑓𝑒𝑟𝑚𝑒𝑟𝑎𝑠</m:t>
                        </m:r>
                      </m:num>
                      <m:den>
                        <m:r>
                          <a:rPr lang="es-EC" sz="1050" b="0" i="1">
                            <a:solidFill>
                              <a:schemeClr val="tx1"/>
                            </a:solidFill>
                            <a:latin typeface="Cambria Math"/>
                            <a:ea typeface="+mn-ea"/>
                            <a:cs typeface="+mn-cs"/>
                          </a:rPr>
                          <m:t>𝑃𝑜𝑏𝑙𝑎𝑐𝑖</m:t>
                        </m:r>
                        <m:r>
                          <a:rPr lang="es-EC" sz="1050" b="0" i="1">
                            <a:solidFill>
                              <a:schemeClr val="tx1"/>
                            </a:solidFill>
                            <a:latin typeface="Cambria Math"/>
                            <a:ea typeface="+mn-ea"/>
                            <a:cs typeface="+mn-cs"/>
                          </a:rPr>
                          <m:t>ó</m:t>
                        </m:r>
                        <m:r>
                          <a:rPr lang="es-EC" sz="1050" b="0" i="1">
                            <a:solidFill>
                              <a:schemeClr val="tx1"/>
                            </a:solidFill>
                            <a:latin typeface="Cambria Math"/>
                            <a:ea typeface="+mn-ea"/>
                            <a:cs typeface="+mn-cs"/>
                          </a:rPr>
                          <m:t>𝑛</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𝑡𝑜𝑡𝑎𝑙</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𝑎</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𝑗𝑢𝑛𝑖𝑜</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𝑑𝑒𝑙</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𝑎</m:t>
                        </m:r>
                        <m:r>
                          <a:rPr lang="es-EC" sz="1050" b="0" i="1">
                            <a:solidFill>
                              <a:schemeClr val="tx1"/>
                            </a:solidFill>
                            <a:latin typeface="Cambria Math"/>
                            <a:ea typeface="+mn-ea"/>
                            <a:cs typeface="+mn-cs"/>
                          </a:rPr>
                          <m:t>ñ</m:t>
                        </m:r>
                        <m:r>
                          <a:rPr lang="es-EC" sz="1050" b="0" i="1">
                            <a:solidFill>
                              <a:schemeClr val="tx1"/>
                            </a:solidFill>
                            <a:latin typeface="Cambria Math"/>
                            <a:ea typeface="+mn-ea"/>
                            <a:cs typeface="+mn-cs"/>
                          </a:rPr>
                          <m:t>𝑜</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𝑞𝑢𝑒</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𝑠𝑒</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𝑟𝑒𝑓𝑖𝑒𝑟𝑒</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𝑙𝑎𝑠</m:t>
                        </m:r>
                        <m:r>
                          <a:rPr lang="es-EC" sz="1050" b="0" i="1">
                            <a:solidFill>
                              <a:schemeClr val="tx1"/>
                            </a:solidFill>
                            <a:latin typeface="Cambria Math"/>
                            <a:ea typeface="+mn-ea"/>
                            <a:cs typeface="+mn-cs"/>
                          </a:rPr>
                          <m:t> </m:t>
                        </m:r>
                        <m:r>
                          <a:rPr lang="es-EC" sz="1050" b="0" i="1">
                            <a:solidFill>
                              <a:schemeClr val="tx1"/>
                            </a:solidFill>
                            <a:latin typeface="Cambria Math"/>
                            <a:ea typeface="+mn-ea"/>
                            <a:cs typeface="+mn-cs"/>
                          </a:rPr>
                          <m:t>𝐸𝑛𝑓𝑒𝑟𝑚𝑒𝑟𝑎𝑠</m:t>
                        </m:r>
                        <m:r>
                          <a:rPr lang="es-EC" sz="1050" b="0" i="1">
                            <a:solidFill>
                              <a:schemeClr val="tx1"/>
                            </a:solidFill>
                            <a:latin typeface="Cambria Math"/>
                            <a:ea typeface="+mn-ea"/>
                            <a:cs typeface="+mn-cs"/>
                          </a:rPr>
                          <m:t> </m:t>
                        </m:r>
                      </m:den>
                    </m:f>
                    <m:r>
                      <a:rPr lang="es-EC" sz="1050" b="0" i="1">
                        <a:solidFill>
                          <a:schemeClr val="tx1"/>
                        </a:solidFill>
                        <a:latin typeface="Cambria Math"/>
                        <a:ea typeface="+mn-ea"/>
                        <a:cs typeface="+mn-cs"/>
                      </a:rPr>
                      <m:t>∗10.000</m:t>
                    </m:r>
                  </m:oMath>
                </m:oMathPara>
              </a14:m>
              <a:endParaRPr lang="es-EC" sz="1050" b="0" i="1">
                <a:solidFill>
                  <a:schemeClr val="tx1"/>
                </a:solidFill>
                <a:latin typeface="Cambria Math"/>
                <a:ea typeface="+mn-ea"/>
                <a:cs typeface="+mn-cs"/>
              </a:endParaRPr>
            </a:p>
          </xdr:txBody>
        </xdr:sp>
      </mc:Choice>
      <mc:Fallback xmlns="">
        <xdr:sp macro="" textlink="">
          <xdr:nvSpPr>
            <xdr:cNvPr id="13" name="12 CuadroTexto"/>
            <xdr:cNvSpPr txBox="1"/>
          </xdr:nvSpPr>
          <xdr:spPr>
            <a:xfrm>
              <a:off x="0" y="29517975"/>
              <a:ext cx="6219824" cy="6113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l"/>
              <a:r>
                <a:rPr lang="es-EC" sz="1050" b="0" i="0">
                  <a:solidFill>
                    <a:schemeClr val="tx1"/>
                  </a:solidFill>
                  <a:latin typeface="Cambria Math"/>
                  <a:ea typeface="+mn-ea"/>
                  <a:cs typeface="+mn-cs"/>
                </a:rPr>
                <a:t>𝑇𝑎𝑠𝑎 𝑑𝑒 𝐸𝑛𝑓𝑒𝑟𝑚𝑒𝑟𝑎𝑠=</a:t>
              </a:r>
              <a:r>
                <a:rPr lang="es-EC" sz="1050" b="0" i="0">
                  <a:solidFill>
                    <a:schemeClr val="tx1"/>
                  </a:solidFill>
                  <a:latin typeface="Cambria Math" panose="02040503050406030204" pitchFamily="18" charset="0"/>
                  <a:ea typeface="+mn-ea"/>
                  <a:cs typeface="+mn-cs"/>
                </a:rPr>
                <a:t>(</a:t>
              </a:r>
              <a:r>
                <a:rPr lang="es-EC" sz="1050" b="0" i="0">
                  <a:solidFill>
                    <a:schemeClr val="tx1"/>
                  </a:solidFill>
                  <a:latin typeface="Cambria Math"/>
                  <a:ea typeface="+mn-ea"/>
                  <a:cs typeface="+mn-cs"/>
                </a:rPr>
                <a:t>𝑁ú𝑚𝑒𝑟𝑜 𝑑𝑒 𝐸𝑛𝑓𝑒𝑟𝑚𝑒𝑟𝑎𝑠</a:t>
              </a:r>
              <a:r>
                <a:rPr lang="es-EC" sz="1050" b="0" i="0">
                  <a:solidFill>
                    <a:schemeClr val="tx1"/>
                  </a:solidFill>
                  <a:latin typeface="Cambria Math" panose="02040503050406030204" pitchFamily="18" charset="0"/>
                  <a:ea typeface="+mn-ea"/>
                  <a:cs typeface="+mn-cs"/>
                </a:rPr>
                <a:t>)/(</a:t>
              </a:r>
              <a:r>
                <a:rPr lang="es-EC" sz="1050" b="0" i="0">
                  <a:solidFill>
                    <a:schemeClr val="tx1"/>
                  </a:solidFill>
                  <a:latin typeface="Cambria Math"/>
                  <a:ea typeface="+mn-ea"/>
                  <a:cs typeface="+mn-cs"/>
                </a:rPr>
                <a:t>𝑃𝑜𝑏𝑙𝑎𝑐𝑖ó𝑛 𝑡𝑜𝑡𝑎𝑙 𝑎 𝑗𝑢𝑛𝑖𝑜 𝑑𝑒𝑙 𝑎ñ𝑜 𝑞𝑢𝑒 𝑠𝑒 𝑟𝑒𝑓𝑖𝑒𝑟𝑒 𝑙𝑎𝑠 𝐸𝑛𝑓𝑒𝑟𝑚𝑒𝑟𝑎𝑠 </a:t>
              </a:r>
              <a:r>
                <a:rPr lang="es-EC" sz="1050" b="0" i="0">
                  <a:solidFill>
                    <a:schemeClr val="tx1"/>
                  </a:solidFill>
                  <a:latin typeface="Cambria Math" panose="02040503050406030204" pitchFamily="18" charset="0"/>
                  <a:ea typeface="+mn-ea"/>
                  <a:cs typeface="+mn-cs"/>
                </a:rPr>
                <a:t>)</a:t>
              </a:r>
              <a:r>
                <a:rPr lang="es-EC" sz="1050" b="0" i="0">
                  <a:solidFill>
                    <a:schemeClr val="tx1"/>
                  </a:solidFill>
                  <a:latin typeface="Cambria Math"/>
                  <a:ea typeface="+mn-ea"/>
                  <a:cs typeface="+mn-cs"/>
                </a:rPr>
                <a:t>∗10.000</a:t>
              </a:r>
              <a:endParaRPr lang="es-EC" sz="1050" b="0" i="1">
                <a:solidFill>
                  <a:schemeClr val="tx1"/>
                </a:solidFill>
                <a:latin typeface="Cambria Math"/>
                <a:ea typeface="+mn-ea"/>
                <a:cs typeface="+mn-cs"/>
              </a:endParaRPr>
            </a:p>
          </xdr:txBody>
        </xdr:sp>
      </mc:Fallback>
    </mc:AlternateContent>
    <xdr:clientData/>
  </xdr:oneCellAnchor>
</xdr:wsDr>
</file>

<file path=xl/drawings/drawing3.xml><?xml version="1.0" encoding="utf-8"?>
<xdr:wsDr xmlns:xdr="http://schemas.openxmlformats.org/drawingml/2006/spreadsheetDrawing" xmlns:a="http://schemas.openxmlformats.org/drawingml/2006/main">
  <xdr:twoCellAnchor>
    <xdr:from>
      <xdr:col>0</xdr:col>
      <xdr:colOff>66675</xdr:colOff>
      <xdr:row>11</xdr:row>
      <xdr:rowOff>38100</xdr:rowOff>
    </xdr:from>
    <xdr:to>
      <xdr:col>5</xdr:col>
      <xdr:colOff>169333</xdr:colOff>
      <xdr:row>28</xdr:row>
      <xdr:rowOff>238125</xdr:rowOff>
    </xdr:to>
    <xdr:graphicFrame macro="">
      <xdr:nvGraphicFramePr>
        <xdr:cNvPr id="6649" name="Gráfico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666750</xdr:colOff>
      <xdr:row>20</xdr:row>
      <xdr:rowOff>114300</xdr:rowOff>
    </xdr:from>
    <xdr:to>
      <xdr:col>5</xdr:col>
      <xdr:colOff>28575</xdr:colOff>
      <xdr:row>27</xdr:row>
      <xdr:rowOff>400050</xdr:rowOff>
    </xdr:to>
    <xdr:graphicFrame macro="">
      <xdr:nvGraphicFramePr>
        <xdr:cNvPr id="5273065" name="Gráfico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495300</xdr:colOff>
      <xdr:row>20</xdr:row>
      <xdr:rowOff>57150</xdr:rowOff>
    </xdr:from>
    <xdr:to>
      <xdr:col>10</xdr:col>
      <xdr:colOff>504825</xdr:colOff>
      <xdr:row>27</xdr:row>
      <xdr:rowOff>790575</xdr:rowOff>
    </xdr:to>
    <xdr:graphicFrame macro="">
      <xdr:nvGraphicFramePr>
        <xdr:cNvPr id="5273066"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561975</xdr:colOff>
      <xdr:row>2</xdr:row>
      <xdr:rowOff>76200</xdr:rowOff>
    </xdr:from>
    <xdr:to>
      <xdr:col>9</xdr:col>
      <xdr:colOff>361950</xdr:colOff>
      <xdr:row>17</xdr:row>
      <xdr:rowOff>114300</xdr:rowOff>
    </xdr:to>
    <xdr:graphicFrame macro="">
      <xdr:nvGraphicFramePr>
        <xdr:cNvPr id="5273067" name="Gráfico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171450</xdr:colOff>
      <xdr:row>2</xdr:row>
      <xdr:rowOff>85725</xdr:rowOff>
    </xdr:from>
    <xdr:to>
      <xdr:col>9</xdr:col>
      <xdr:colOff>38100</xdr:colOff>
      <xdr:row>17</xdr:row>
      <xdr:rowOff>161925</xdr:rowOff>
    </xdr:to>
    <xdr:graphicFrame macro="">
      <xdr:nvGraphicFramePr>
        <xdr:cNvPr id="5279209" name="Gráfico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38100</xdr:colOff>
      <xdr:row>26</xdr:row>
      <xdr:rowOff>95250</xdr:rowOff>
    </xdr:from>
    <xdr:to>
      <xdr:col>3</xdr:col>
      <xdr:colOff>28575</xdr:colOff>
      <xdr:row>42</xdr:row>
      <xdr:rowOff>152400</xdr:rowOff>
    </xdr:to>
    <xdr:graphicFrame macro="">
      <xdr:nvGraphicFramePr>
        <xdr:cNvPr id="5279210" name="Gráfico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85725</xdr:colOff>
      <xdr:row>27</xdr:row>
      <xdr:rowOff>57150</xdr:rowOff>
    </xdr:from>
    <xdr:to>
      <xdr:col>8</xdr:col>
      <xdr:colOff>733425</xdr:colOff>
      <xdr:row>43</xdr:row>
      <xdr:rowOff>114300</xdr:rowOff>
    </xdr:to>
    <xdr:graphicFrame macro="">
      <xdr:nvGraphicFramePr>
        <xdr:cNvPr id="5279211" name="Gráfico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428625</xdr:colOff>
      <xdr:row>1</xdr:row>
      <xdr:rowOff>171450</xdr:rowOff>
    </xdr:from>
    <xdr:to>
      <xdr:col>11</xdr:col>
      <xdr:colOff>123825</xdr:colOff>
      <xdr:row>19</xdr:row>
      <xdr:rowOff>47625</xdr:rowOff>
    </xdr:to>
    <xdr:graphicFrame macro="">
      <xdr:nvGraphicFramePr>
        <xdr:cNvPr id="5284328" name="Gráfico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20</xdr:row>
      <xdr:rowOff>0</xdr:rowOff>
    </xdr:from>
    <xdr:to>
      <xdr:col>6</xdr:col>
      <xdr:colOff>390525</xdr:colOff>
      <xdr:row>40</xdr:row>
      <xdr:rowOff>47625</xdr:rowOff>
    </xdr:to>
    <xdr:graphicFrame macro="">
      <xdr:nvGraphicFramePr>
        <xdr:cNvPr id="5284329"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19050</xdr:colOff>
      <xdr:row>20</xdr:row>
      <xdr:rowOff>114300</xdr:rowOff>
    </xdr:from>
    <xdr:to>
      <xdr:col>14</xdr:col>
      <xdr:colOff>190500</xdr:colOff>
      <xdr:row>40</xdr:row>
      <xdr:rowOff>133350</xdr:rowOff>
    </xdr:to>
    <xdr:graphicFrame macro="">
      <xdr:nvGraphicFramePr>
        <xdr:cNvPr id="5284330" name="Gráfico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685800</xdr:colOff>
      <xdr:row>2</xdr:row>
      <xdr:rowOff>123825</xdr:rowOff>
    </xdr:from>
    <xdr:to>
      <xdr:col>11</xdr:col>
      <xdr:colOff>523875</xdr:colOff>
      <xdr:row>24</xdr:row>
      <xdr:rowOff>133350</xdr:rowOff>
    </xdr:to>
    <xdr:pic>
      <xdr:nvPicPr>
        <xdr:cNvPr id="5287401" name="1 Imagen"/>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57525" y="485775"/>
          <a:ext cx="6162675" cy="399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24</xdr:row>
      <xdr:rowOff>85725</xdr:rowOff>
    </xdr:from>
    <xdr:to>
      <xdr:col>7</xdr:col>
      <xdr:colOff>647700</xdr:colOff>
      <xdr:row>46</xdr:row>
      <xdr:rowOff>123825</xdr:rowOff>
    </xdr:to>
    <xdr:pic>
      <xdr:nvPicPr>
        <xdr:cNvPr id="5287402" name="2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4657725"/>
          <a:ext cx="5981700" cy="422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447675</xdr:colOff>
      <xdr:row>24</xdr:row>
      <xdr:rowOff>47625</xdr:rowOff>
    </xdr:from>
    <xdr:to>
      <xdr:col>16</xdr:col>
      <xdr:colOff>381000</xdr:colOff>
      <xdr:row>46</xdr:row>
      <xdr:rowOff>123825</xdr:rowOff>
    </xdr:to>
    <xdr:pic>
      <xdr:nvPicPr>
        <xdr:cNvPr id="5287403" name="3 Imagen"/>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543675" y="4619625"/>
          <a:ext cx="6029325" cy="426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504825</xdr:colOff>
      <xdr:row>4</xdr:row>
      <xdr:rowOff>57150</xdr:rowOff>
    </xdr:from>
    <xdr:to>
      <xdr:col>16</xdr:col>
      <xdr:colOff>457200</xdr:colOff>
      <xdr:row>26</xdr:row>
      <xdr:rowOff>152400</xdr:rowOff>
    </xdr:to>
    <xdr:pic>
      <xdr:nvPicPr>
        <xdr:cNvPr id="13297" name="1 Imagen"/>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00825" y="819150"/>
          <a:ext cx="6048375" cy="428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57150</xdr:colOff>
      <xdr:row>4</xdr:row>
      <xdr:rowOff>47625</xdr:rowOff>
    </xdr:from>
    <xdr:to>
      <xdr:col>7</xdr:col>
      <xdr:colOff>752475</xdr:colOff>
      <xdr:row>26</xdr:row>
      <xdr:rowOff>123825</xdr:rowOff>
    </xdr:to>
    <xdr:pic>
      <xdr:nvPicPr>
        <xdr:cNvPr id="13298" name="2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150" y="809625"/>
          <a:ext cx="6029325" cy="426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57150</xdr:colOff>
      <xdr:row>4</xdr:row>
      <xdr:rowOff>104775</xdr:rowOff>
    </xdr:from>
    <xdr:to>
      <xdr:col>8</xdr:col>
      <xdr:colOff>38100</xdr:colOff>
      <xdr:row>27</xdr:row>
      <xdr:rowOff>28575</xdr:rowOff>
    </xdr:to>
    <xdr:pic>
      <xdr:nvPicPr>
        <xdr:cNvPr id="14321" name="1 Imagen"/>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0" y="866775"/>
          <a:ext cx="6076950" cy="430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523875</xdr:colOff>
      <xdr:row>4</xdr:row>
      <xdr:rowOff>85725</xdr:rowOff>
    </xdr:from>
    <xdr:to>
      <xdr:col>16</xdr:col>
      <xdr:colOff>514350</xdr:colOff>
      <xdr:row>27</xdr:row>
      <xdr:rowOff>9525</xdr:rowOff>
    </xdr:to>
    <xdr:pic>
      <xdr:nvPicPr>
        <xdr:cNvPr id="14322" name="2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19875" y="847725"/>
          <a:ext cx="6086475" cy="430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5</xdr:row>
      <xdr:rowOff>47625</xdr:rowOff>
    </xdr:from>
    <xdr:to>
      <xdr:col>8</xdr:col>
      <xdr:colOff>200025</xdr:colOff>
      <xdr:row>28</xdr:row>
      <xdr:rowOff>123825</xdr:rowOff>
    </xdr:to>
    <xdr:pic>
      <xdr:nvPicPr>
        <xdr:cNvPr id="15345" name="1 Imagen"/>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000125"/>
          <a:ext cx="6296025" cy="445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542925</xdr:colOff>
      <xdr:row>5</xdr:row>
      <xdr:rowOff>76200</xdr:rowOff>
    </xdr:from>
    <xdr:to>
      <xdr:col>16</xdr:col>
      <xdr:colOff>666750</xdr:colOff>
      <xdr:row>28</xdr:row>
      <xdr:rowOff>95250</xdr:rowOff>
    </xdr:to>
    <xdr:pic>
      <xdr:nvPicPr>
        <xdr:cNvPr id="15346" name="2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38925" y="1028700"/>
          <a:ext cx="6219825" cy="440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FINAL%20FINAL%20TABULADOS%2006-10-2016\graficos%20borrad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 val="Hoja3"/>
      <sheetName val="Hoja4"/>
    </sheetNames>
    <sheetDataSet>
      <sheetData sheetId="0"/>
      <sheetData sheetId="1">
        <row r="3">
          <cell r="B3" t="str">
            <v>Guayas</v>
          </cell>
          <cell r="C3">
            <v>592</v>
          </cell>
        </row>
        <row r="4">
          <cell r="B4" t="str">
            <v>Pichincha</v>
          </cell>
          <cell r="C4">
            <v>561</v>
          </cell>
        </row>
        <row r="5">
          <cell r="B5" t="str">
            <v>Manabí</v>
          </cell>
          <cell r="C5">
            <v>387</v>
          </cell>
        </row>
        <row r="6">
          <cell r="B6" t="str">
            <v>Azuay</v>
          </cell>
          <cell r="C6">
            <v>264</v>
          </cell>
        </row>
        <row r="7">
          <cell r="B7" t="str">
            <v>Loja</v>
          </cell>
          <cell r="C7">
            <v>245</v>
          </cell>
        </row>
        <row r="8">
          <cell r="B8" t="str">
            <v>Los Ríos</v>
          </cell>
          <cell r="C8">
            <v>192</v>
          </cell>
        </row>
        <row r="9">
          <cell r="B9" t="str">
            <v>El Oro</v>
          </cell>
          <cell r="C9">
            <v>189</v>
          </cell>
        </row>
        <row r="10">
          <cell r="B10" t="str">
            <v>Chimborazo</v>
          </cell>
          <cell r="C10">
            <v>183</v>
          </cell>
        </row>
        <row r="11">
          <cell r="B11" t="str">
            <v>Esmeraldas</v>
          </cell>
          <cell r="C11">
            <v>174</v>
          </cell>
        </row>
        <row r="12">
          <cell r="B12" t="str">
            <v>Tungurahua</v>
          </cell>
          <cell r="C12">
            <v>141</v>
          </cell>
        </row>
        <row r="13">
          <cell r="B13" t="str">
            <v>Cotopaxi</v>
          </cell>
          <cell r="C13">
            <v>129</v>
          </cell>
        </row>
        <row r="14">
          <cell r="B14" t="str">
            <v>Imbabura</v>
          </cell>
          <cell r="C14">
            <v>119</v>
          </cell>
        </row>
        <row r="15">
          <cell r="B15" t="str">
            <v>Morona Santiago</v>
          </cell>
          <cell r="C15">
            <v>117</v>
          </cell>
        </row>
        <row r="16">
          <cell r="B16" t="str">
            <v>Cañar</v>
          </cell>
          <cell r="C16">
            <v>110</v>
          </cell>
        </row>
        <row r="17">
          <cell r="B17" t="str">
            <v>Santo Domingo de los Tsáchilas</v>
          </cell>
          <cell r="C17">
            <v>102</v>
          </cell>
        </row>
        <row r="18">
          <cell r="B18" t="str">
            <v>Carchi</v>
          </cell>
          <cell r="C18">
            <v>88</v>
          </cell>
        </row>
        <row r="19">
          <cell r="B19" t="str">
            <v>Bolívar</v>
          </cell>
          <cell r="C19">
            <v>86</v>
          </cell>
        </row>
        <row r="20">
          <cell r="B20" t="str">
            <v>Sucumbíos</v>
          </cell>
          <cell r="C20">
            <v>72</v>
          </cell>
        </row>
        <row r="21">
          <cell r="B21" t="str">
            <v>Santa Elena</v>
          </cell>
          <cell r="C21">
            <v>72</v>
          </cell>
        </row>
        <row r="22">
          <cell r="B22" t="str">
            <v>Zamora Chinchipe</v>
          </cell>
          <cell r="C22">
            <v>68</v>
          </cell>
        </row>
        <row r="23">
          <cell r="B23" t="str">
            <v>Pastaza</v>
          </cell>
          <cell r="C23">
            <v>64</v>
          </cell>
        </row>
        <row r="24">
          <cell r="B24" t="str">
            <v>Orellana</v>
          </cell>
          <cell r="C24">
            <v>56</v>
          </cell>
        </row>
        <row r="25">
          <cell r="B25" t="str">
            <v>Napo</v>
          </cell>
          <cell r="C25">
            <v>48</v>
          </cell>
        </row>
        <row r="26">
          <cell r="B26" t="str">
            <v>Galápagos</v>
          </cell>
          <cell r="C26">
            <v>13</v>
          </cell>
        </row>
        <row r="27">
          <cell r="B27" t="str">
            <v>Zonas no delimitadas</v>
          </cell>
          <cell r="C27">
            <v>9</v>
          </cell>
        </row>
      </sheetData>
      <sheetData sheetId="2">
        <row r="3">
          <cell r="A3" t="str">
            <v>Guayas</v>
          </cell>
          <cell r="B3">
            <v>154</v>
          </cell>
        </row>
        <row r="4">
          <cell r="A4" t="str">
            <v>Pichincha</v>
          </cell>
          <cell r="B4">
            <v>113</v>
          </cell>
        </row>
        <row r="5">
          <cell r="A5" t="str">
            <v>Los Ríos</v>
          </cell>
          <cell r="B5">
            <v>57</v>
          </cell>
        </row>
        <row r="6">
          <cell r="A6" t="str">
            <v>El Oro</v>
          </cell>
          <cell r="B6">
            <v>46</v>
          </cell>
        </row>
        <row r="7">
          <cell r="A7" t="str">
            <v>Manabí</v>
          </cell>
          <cell r="B7">
            <v>43</v>
          </cell>
        </row>
        <row r="8">
          <cell r="A8" t="str">
            <v>Azuay</v>
          </cell>
          <cell r="B8">
            <v>40</v>
          </cell>
        </row>
        <row r="9">
          <cell r="A9" t="str">
            <v>Santo Domingo de los Tsáchilas</v>
          </cell>
          <cell r="B9">
            <v>35</v>
          </cell>
        </row>
        <row r="10">
          <cell r="A10" t="str">
            <v>Tungurahua</v>
          </cell>
          <cell r="B10">
            <v>27</v>
          </cell>
        </row>
        <row r="11">
          <cell r="A11" t="str">
            <v>Loja</v>
          </cell>
          <cell r="B11">
            <v>26</v>
          </cell>
        </row>
        <row r="12">
          <cell r="A12" t="str">
            <v>Cotopaxi</v>
          </cell>
          <cell r="B12">
            <v>19</v>
          </cell>
        </row>
        <row r="13">
          <cell r="A13" t="str">
            <v>Chimborazo</v>
          </cell>
          <cell r="B13">
            <v>15</v>
          </cell>
        </row>
        <row r="14">
          <cell r="A14" t="str">
            <v>Imbabura</v>
          </cell>
          <cell r="B14">
            <v>15</v>
          </cell>
        </row>
        <row r="15">
          <cell r="A15" t="str">
            <v>Esmeraldas</v>
          </cell>
          <cell r="B15">
            <v>14</v>
          </cell>
        </row>
        <row r="16">
          <cell r="A16" t="str">
            <v>Santa Elena</v>
          </cell>
          <cell r="B16">
            <v>14</v>
          </cell>
        </row>
        <row r="17">
          <cell r="A17" t="str">
            <v>Cañar</v>
          </cell>
          <cell r="B17">
            <v>9</v>
          </cell>
        </row>
        <row r="18">
          <cell r="A18" t="str">
            <v>Sucumbíos</v>
          </cell>
          <cell r="B18">
            <v>8</v>
          </cell>
        </row>
        <row r="19">
          <cell r="A19" t="str">
            <v>Bolívar</v>
          </cell>
          <cell r="B19">
            <v>7</v>
          </cell>
        </row>
        <row r="20">
          <cell r="A20" t="str">
            <v>Morona Santiago</v>
          </cell>
          <cell r="B20">
            <v>7</v>
          </cell>
        </row>
        <row r="21">
          <cell r="A21" t="str">
            <v>Carchi</v>
          </cell>
          <cell r="B21">
            <v>4</v>
          </cell>
        </row>
        <row r="22">
          <cell r="A22" t="str">
            <v>Pastaza</v>
          </cell>
          <cell r="B22">
            <v>3</v>
          </cell>
        </row>
        <row r="23">
          <cell r="A23" t="str">
            <v>Zamora Chinchipe</v>
          </cell>
          <cell r="B23">
            <v>3</v>
          </cell>
        </row>
        <row r="24">
          <cell r="A24" t="str">
            <v>Napo</v>
          </cell>
          <cell r="B24">
            <v>2</v>
          </cell>
        </row>
        <row r="25">
          <cell r="A25" t="str">
            <v>Galápagos</v>
          </cell>
          <cell r="B25">
            <v>2</v>
          </cell>
        </row>
        <row r="26">
          <cell r="A26" t="str">
            <v>Orellana</v>
          </cell>
          <cell r="B26">
            <v>2</v>
          </cell>
        </row>
      </sheetData>
      <sheetData sheetId="3">
        <row r="2">
          <cell r="C2" t="str">
            <v>Frecuencia</v>
          </cell>
        </row>
        <row r="3">
          <cell r="B3" t="str">
            <v>Pichincha</v>
          </cell>
          <cell r="C3">
            <v>448</v>
          </cell>
        </row>
        <row r="4">
          <cell r="B4" t="str">
            <v>Guayas</v>
          </cell>
          <cell r="C4">
            <v>438</v>
          </cell>
        </row>
        <row r="5">
          <cell r="B5" t="str">
            <v>Manabí</v>
          </cell>
          <cell r="C5">
            <v>344</v>
          </cell>
        </row>
        <row r="6">
          <cell r="B6" t="str">
            <v>Azuay</v>
          </cell>
          <cell r="C6">
            <v>224</v>
          </cell>
        </row>
        <row r="7">
          <cell r="B7" t="str">
            <v>Loja</v>
          </cell>
          <cell r="C7">
            <v>219</v>
          </cell>
        </row>
        <row r="8">
          <cell r="B8" t="str">
            <v>Chimborazo</v>
          </cell>
          <cell r="C8">
            <v>168</v>
          </cell>
        </row>
        <row r="9">
          <cell r="B9" t="str">
            <v>Esmeraldas</v>
          </cell>
          <cell r="C9">
            <v>160</v>
          </cell>
        </row>
        <row r="10">
          <cell r="B10" t="str">
            <v>El Oro</v>
          </cell>
          <cell r="C10">
            <v>143</v>
          </cell>
        </row>
        <row r="11">
          <cell r="B11" t="str">
            <v>Los Ríos</v>
          </cell>
          <cell r="C11">
            <v>135</v>
          </cell>
        </row>
        <row r="12">
          <cell r="B12" t="str">
            <v>Tungurahua</v>
          </cell>
          <cell r="C12">
            <v>114</v>
          </cell>
        </row>
        <row r="13">
          <cell r="B13" t="str">
            <v>Cotopaxi</v>
          </cell>
          <cell r="C13">
            <v>110</v>
          </cell>
        </row>
        <row r="14">
          <cell r="B14" t="str">
            <v>Morona Santiago</v>
          </cell>
          <cell r="C14">
            <v>110</v>
          </cell>
        </row>
        <row r="15">
          <cell r="B15" t="str">
            <v>Imbabura</v>
          </cell>
          <cell r="C15">
            <v>104</v>
          </cell>
        </row>
        <row r="16">
          <cell r="B16" t="str">
            <v>Cañar</v>
          </cell>
          <cell r="C16">
            <v>101</v>
          </cell>
        </row>
        <row r="17">
          <cell r="B17" t="str">
            <v>Carchi</v>
          </cell>
          <cell r="C17">
            <v>84</v>
          </cell>
        </row>
        <row r="18">
          <cell r="B18" t="str">
            <v>Bolívar</v>
          </cell>
          <cell r="C18">
            <v>79</v>
          </cell>
        </row>
        <row r="19">
          <cell r="B19" t="str">
            <v>Santo Domingo de los Tsáchilas</v>
          </cell>
          <cell r="C19">
            <v>67</v>
          </cell>
        </row>
        <row r="20">
          <cell r="B20" t="str">
            <v>Zamora Chinchipe</v>
          </cell>
          <cell r="C20">
            <v>65</v>
          </cell>
        </row>
        <row r="21">
          <cell r="B21" t="str">
            <v>Sucumbíos</v>
          </cell>
          <cell r="C21">
            <v>64</v>
          </cell>
        </row>
        <row r="22">
          <cell r="B22" t="str">
            <v>Pastaza</v>
          </cell>
          <cell r="C22">
            <v>61</v>
          </cell>
        </row>
        <row r="23">
          <cell r="B23" t="str">
            <v>Santa Elena</v>
          </cell>
          <cell r="C23">
            <v>58</v>
          </cell>
        </row>
        <row r="24">
          <cell r="B24" t="str">
            <v>Orellana</v>
          </cell>
          <cell r="C24">
            <v>54</v>
          </cell>
        </row>
        <row r="25">
          <cell r="B25" t="str">
            <v>Napo</v>
          </cell>
          <cell r="C25">
            <v>46</v>
          </cell>
        </row>
        <row r="26">
          <cell r="B26" t="str">
            <v>Galápagos</v>
          </cell>
          <cell r="C26">
            <v>11</v>
          </cell>
        </row>
        <row r="27">
          <cell r="B27" t="str">
            <v>Zonas no delimitadas</v>
          </cell>
          <cell r="C27">
            <v>9</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Users/scarrera/AppData/Local/Microsoft/Windows/scarrera/AppData/Local/Microsoft/Windows/Temporary%20Internet%20Files/Content.Outlook/AppData/Local/Microsoft/Windows/Temporary%20Internet%20Files/Content.Outlook/5X4RY9HG/Anuario%20de%20Recursos%20y%20Actividades%20de%20Salud%202015%20-10-10-2016.xls" TargetMode="External"/><Relationship Id="rId1" Type="http://schemas.openxmlformats.org/officeDocument/2006/relationships/hyperlink" Target="../../../../../../Users/scarrera/AppData/Local/Microsoft/Windows/scarrera/AppData/Local/Microsoft/Windows/Temporary%20Internet%20Files/Content.Outlook/AppData/Local/Microsoft/Windows/Temporary%20Internet%20Files/Content.Outlook/5X4RY9HG/Anuario%20de%20Recursos%20y%20Actividades%20de%20Salud%202015%20-10-10-2016.xls"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vmlDrawing" Target="../drawings/vmlDrawing15.v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16.v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vmlDrawing" Target="../drawings/vmlDrawing17.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vmlDrawing" Target="../drawings/vmlDrawing18.v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vmlDrawing" Target="../drawings/vmlDrawing19.v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vmlDrawing" Target="../drawings/vmlDrawing20.v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vmlDrawing" Target="../drawings/vmlDrawing21.v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vmlDrawing" Target="../drawings/vmlDrawing22.v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vmlDrawing" Target="../drawings/vmlDrawing23.v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vmlDrawing" Target="../drawings/vmlDrawing24.v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vmlDrawing" Target="../drawings/vmlDrawing25.v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vmlDrawing" Target="../drawings/vmlDrawing26.v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vmlDrawing" Target="../drawings/vmlDrawing27.v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28.v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2" Type="http://schemas.openxmlformats.org/officeDocument/2006/relationships/vmlDrawing" Target="../drawings/vmlDrawing29.v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vmlDrawing" Target="../drawings/vmlDrawing30.v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vmlDrawing" Target="../drawings/vmlDrawing31.vml"/><Relationship Id="rId1" Type="http://schemas.openxmlformats.org/officeDocument/2006/relationships/printerSettings" Target="../printerSettings/printerSettings35.bin"/><Relationship Id="rId4" Type="http://schemas.openxmlformats.org/officeDocument/2006/relationships/comments" Target="../comments1.xml"/></Relationships>
</file>

<file path=xl/worksheets/_rels/sheet37.xml.rels><?xml version="1.0" encoding="UTF-8" standalone="yes"?>
<Relationships xmlns="http://schemas.openxmlformats.org/package/2006/relationships"><Relationship Id="rId2" Type="http://schemas.openxmlformats.org/officeDocument/2006/relationships/vmlDrawing" Target="../drawings/vmlDrawing33.v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vmlDrawing" Target="../drawings/vmlDrawing34.v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vmlDrawing" Target="../drawings/vmlDrawing35.v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2" Type="http://schemas.openxmlformats.org/officeDocument/2006/relationships/vmlDrawing" Target="../drawings/vmlDrawing36.v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2" Type="http://schemas.openxmlformats.org/officeDocument/2006/relationships/vmlDrawing" Target="../drawings/vmlDrawing37.vml"/><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2" Type="http://schemas.openxmlformats.org/officeDocument/2006/relationships/vmlDrawing" Target="../drawings/vmlDrawing38.vml"/><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2" Type="http://schemas.openxmlformats.org/officeDocument/2006/relationships/vmlDrawing" Target="../drawings/vmlDrawing39.vml"/><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vmlDrawing" Target="../drawings/vmlDrawing40.vml"/><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2" Type="http://schemas.openxmlformats.org/officeDocument/2006/relationships/vmlDrawing" Target="../drawings/vmlDrawing41.vml"/><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2" Type="http://schemas.openxmlformats.org/officeDocument/2006/relationships/vmlDrawing" Target="../drawings/vmlDrawing42.vml"/><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2" Type="http://schemas.openxmlformats.org/officeDocument/2006/relationships/vmlDrawing" Target="../drawings/vmlDrawing43.vml"/><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2" Type="http://schemas.openxmlformats.org/officeDocument/2006/relationships/vmlDrawing" Target="../drawings/vmlDrawing44.vml"/><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2" Type="http://schemas.openxmlformats.org/officeDocument/2006/relationships/vmlDrawing" Target="../drawings/vmlDrawing45.vml"/><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2" Type="http://schemas.openxmlformats.org/officeDocument/2006/relationships/vmlDrawing" Target="../drawings/vmlDrawing46.vml"/><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2" Type="http://schemas.openxmlformats.org/officeDocument/2006/relationships/vmlDrawing" Target="../drawings/vmlDrawing47.vml"/><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2" Type="http://schemas.openxmlformats.org/officeDocument/2006/relationships/vmlDrawing" Target="../drawings/vmlDrawing48.vml"/><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2" Type="http://schemas.openxmlformats.org/officeDocument/2006/relationships/vmlDrawing" Target="../drawings/vmlDrawing49.vml"/><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2" Type="http://schemas.openxmlformats.org/officeDocument/2006/relationships/vmlDrawing" Target="../drawings/vmlDrawing50.vml"/><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2" Type="http://schemas.openxmlformats.org/officeDocument/2006/relationships/vmlDrawing" Target="../drawings/vmlDrawing51.vml"/><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2" Type="http://schemas.openxmlformats.org/officeDocument/2006/relationships/vmlDrawing" Target="../drawings/vmlDrawing52.v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3" Type="http://schemas.openxmlformats.org/officeDocument/2006/relationships/vmlDrawing" Target="../drawings/vmlDrawing53.vml"/><Relationship Id="rId2" Type="http://schemas.openxmlformats.org/officeDocument/2006/relationships/drawing" Target="../drawings/drawing7.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3" Type="http://schemas.openxmlformats.org/officeDocument/2006/relationships/vmlDrawing" Target="../drawings/vmlDrawing54.vml"/><Relationship Id="rId2" Type="http://schemas.openxmlformats.org/officeDocument/2006/relationships/drawing" Target="../drawings/drawing8.xml"/><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3" Type="http://schemas.openxmlformats.org/officeDocument/2006/relationships/vmlDrawing" Target="../drawings/vmlDrawing55.vml"/><Relationship Id="rId2" Type="http://schemas.openxmlformats.org/officeDocument/2006/relationships/drawing" Target="../drawings/drawing9.xml"/><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3" Type="http://schemas.openxmlformats.org/officeDocument/2006/relationships/vmlDrawing" Target="../drawings/vmlDrawing56.vml"/><Relationship Id="rId2" Type="http://schemas.openxmlformats.org/officeDocument/2006/relationships/drawing" Target="../drawings/drawing10.xml"/><Relationship Id="rId1" Type="http://schemas.openxmlformats.org/officeDocument/2006/relationships/printerSettings" Target="../printerSettings/printerSettings6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5:O93"/>
  <sheetViews>
    <sheetView showGridLines="0" tabSelected="1" zoomScaleNormal="100" workbookViewId="0">
      <selection activeCell="A7" sqref="A7:N7"/>
    </sheetView>
  </sheetViews>
  <sheetFormatPr baseColWidth="10" defaultColWidth="11.44140625" defaultRowHeight="13.2"/>
  <cols>
    <col min="1" max="1" width="6.88671875" style="476" customWidth="1"/>
    <col min="2" max="2" width="14.33203125" style="494" customWidth="1"/>
    <col min="3" max="14" width="11.44140625" style="476"/>
    <col min="15" max="15" width="11.44140625" style="479"/>
    <col min="16" max="16384" width="11.44140625" style="476"/>
  </cols>
  <sheetData>
    <row r="5" spans="1:15">
      <c r="B5" s="477"/>
      <c r="C5" s="477"/>
      <c r="D5" s="477"/>
      <c r="E5" s="477"/>
      <c r="F5" s="477"/>
      <c r="G5" s="477"/>
      <c r="H5" s="477"/>
      <c r="I5" s="477"/>
      <c r="J5" s="477"/>
      <c r="K5" s="477"/>
      <c r="L5" s="477"/>
      <c r="M5" s="477"/>
      <c r="N5" s="477"/>
      <c r="O5" s="478"/>
    </row>
    <row r="6" spans="1:15">
      <c r="B6" s="668"/>
      <c r="C6" s="668"/>
      <c r="D6" s="668"/>
      <c r="E6" s="668"/>
      <c r="F6" s="668"/>
      <c r="G6" s="668"/>
      <c r="H6" s="668"/>
      <c r="I6" s="668"/>
      <c r="J6" s="668"/>
      <c r="K6" s="668"/>
      <c r="L6" s="668"/>
      <c r="M6" s="668"/>
      <c r="N6" s="668"/>
      <c r="O6" s="668"/>
    </row>
    <row r="7" spans="1:15" ht="36.75" customHeight="1">
      <c r="A7" s="669" t="s">
        <v>772</v>
      </c>
      <c r="B7" s="670"/>
      <c r="C7" s="670"/>
      <c r="D7" s="670"/>
      <c r="E7" s="670"/>
      <c r="F7" s="670"/>
      <c r="G7" s="670"/>
      <c r="H7" s="670"/>
      <c r="I7" s="670"/>
      <c r="J7" s="670"/>
      <c r="K7" s="670"/>
      <c r="L7" s="670"/>
      <c r="M7" s="670"/>
      <c r="N7" s="670"/>
    </row>
    <row r="8" spans="1:15">
      <c r="A8" s="480" t="s">
        <v>312</v>
      </c>
      <c r="B8" s="671" t="s">
        <v>558</v>
      </c>
      <c r="C8" s="671"/>
      <c r="D8" s="671"/>
      <c r="E8" s="671"/>
      <c r="F8" s="671"/>
      <c r="G8" s="671"/>
      <c r="H8" s="671"/>
      <c r="I8" s="671"/>
      <c r="J8" s="671"/>
      <c r="K8" s="671"/>
      <c r="L8" s="671"/>
      <c r="M8" s="671"/>
      <c r="N8" s="671"/>
    </row>
    <row r="9" spans="1:15" ht="14.4">
      <c r="A9" s="481" t="s">
        <v>313</v>
      </c>
      <c r="B9" s="673" t="s">
        <v>614</v>
      </c>
      <c r="C9" s="673"/>
      <c r="D9" s="673"/>
      <c r="E9" s="673"/>
      <c r="F9" s="673"/>
      <c r="G9" s="673"/>
      <c r="H9" s="673"/>
      <c r="I9" s="673"/>
      <c r="J9" s="673"/>
      <c r="K9" s="673"/>
      <c r="L9" s="673"/>
      <c r="M9" s="673"/>
      <c r="N9" s="673"/>
    </row>
    <row r="10" spans="1:15" ht="14.4">
      <c r="A10" s="476" t="s">
        <v>314</v>
      </c>
      <c r="B10" s="672" t="s">
        <v>879</v>
      </c>
      <c r="C10" s="672"/>
      <c r="D10" s="672"/>
      <c r="E10" s="672"/>
      <c r="F10" s="672"/>
      <c r="G10" s="672"/>
      <c r="H10" s="672"/>
      <c r="I10" s="672"/>
      <c r="J10" s="672"/>
      <c r="K10" s="672"/>
      <c r="L10" s="672"/>
      <c r="M10" s="672"/>
      <c r="N10" s="672"/>
    </row>
    <row r="11" spans="1:15" ht="14.4">
      <c r="A11" s="481" t="s">
        <v>700</v>
      </c>
      <c r="B11" s="673" t="s">
        <v>492</v>
      </c>
      <c r="C11" s="673"/>
      <c r="D11" s="673"/>
      <c r="E11" s="673"/>
      <c r="F11" s="673"/>
      <c r="G11" s="673"/>
      <c r="H11" s="673"/>
      <c r="I11" s="673"/>
      <c r="J11" s="673"/>
      <c r="K11" s="673"/>
      <c r="L11" s="673"/>
      <c r="M11" s="673"/>
      <c r="N11" s="673"/>
    </row>
    <row r="12" spans="1:15" ht="12.75" customHeight="1">
      <c r="A12" s="476" t="s">
        <v>866</v>
      </c>
      <c r="B12" s="672" t="s">
        <v>869</v>
      </c>
      <c r="C12" s="672"/>
      <c r="D12" s="672"/>
      <c r="E12" s="672"/>
      <c r="F12" s="672"/>
      <c r="G12" s="672"/>
      <c r="H12" s="672"/>
      <c r="I12" s="672"/>
      <c r="J12" s="672"/>
      <c r="K12" s="672"/>
      <c r="L12" s="672"/>
      <c r="M12" s="672"/>
      <c r="N12" s="672"/>
    </row>
    <row r="13" spans="1:15" ht="12.75" customHeight="1">
      <c r="A13" s="90" t="s">
        <v>877</v>
      </c>
      <c r="B13" s="672" t="s">
        <v>685</v>
      </c>
      <c r="C13" s="672"/>
      <c r="D13" s="672"/>
      <c r="E13" s="672"/>
      <c r="F13" s="672"/>
      <c r="G13" s="672"/>
      <c r="H13" s="672"/>
      <c r="I13" s="672"/>
      <c r="J13" s="672"/>
      <c r="K13" s="672"/>
      <c r="L13" s="672"/>
      <c r="M13" s="672"/>
      <c r="N13" s="672"/>
    </row>
    <row r="14" spans="1:15" ht="12.75" customHeight="1">
      <c r="B14" s="491"/>
      <c r="C14" s="491"/>
      <c r="D14" s="491"/>
      <c r="E14" s="491"/>
      <c r="F14" s="491"/>
      <c r="G14" s="491"/>
      <c r="H14" s="491"/>
      <c r="I14" s="491"/>
      <c r="J14" s="491"/>
      <c r="K14" s="491"/>
      <c r="L14" s="491"/>
      <c r="M14" s="491"/>
      <c r="N14" s="491"/>
    </row>
    <row r="15" spans="1:15">
      <c r="A15" s="480" t="s">
        <v>543</v>
      </c>
      <c r="B15" s="671" t="s">
        <v>559</v>
      </c>
      <c r="C15" s="671"/>
      <c r="D15" s="671"/>
      <c r="E15" s="671"/>
      <c r="F15" s="671"/>
      <c r="G15" s="671"/>
      <c r="H15" s="671"/>
      <c r="I15" s="671"/>
      <c r="J15" s="671"/>
      <c r="K15" s="671"/>
      <c r="L15" s="671"/>
      <c r="M15" s="671"/>
      <c r="N15" s="671"/>
    </row>
    <row r="16" spans="1:15">
      <c r="A16" s="476" t="s">
        <v>560</v>
      </c>
      <c r="B16" s="666" t="s">
        <v>597</v>
      </c>
      <c r="C16" s="666"/>
      <c r="D16" s="666"/>
      <c r="E16" s="666"/>
      <c r="F16" s="666"/>
      <c r="G16" s="666"/>
      <c r="H16" s="666"/>
      <c r="I16" s="666"/>
      <c r="J16" s="666"/>
      <c r="K16" s="666"/>
      <c r="L16" s="666"/>
      <c r="M16" s="666"/>
      <c r="N16" s="666"/>
    </row>
    <row r="17" spans="1:15">
      <c r="A17" s="482" t="s">
        <v>561</v>
      </c>
      <c r="B17" s="666" t="s">
        <v>694</v>
      </c>
      <c r="C17" s="666"/>
      <c r="D17" s="666"/>
      <c r="E17" s="666"/>
      <c r="F17" s="666"/>
      <c r="G17" s="666"/>
      <c r="H17" s="666"/>
      <c r="I17" s="666"/>
      <c r="J17" s="666"/>
      <c r="K17" s="666"/>
      <c r="L17" s="666"/>
      <c r="M17" s="666"/>
      <c r="N17" s="666"/>
    </row>
    <row r="18" spans="1:15">
      <c r="A18" s="482" t="s">
        <v>562</v>
      </c>
      <c r="B18" s="666" t="s">
        <v>695</v>
      </c>
      <c r="C18" s="666"/>
      <c r="D18" s="666"/>
      <c r="E18" s="666"/>
      <c r="F18" s="666"/>
      <c r="G18" s="666"/>
      <c r="H18" s="666"/>
      <c r="I18" s="666"/>
      <c r="J18" s="666"/>
      <c r="K18" s="666"/>
      <c r="L18" s="666"/>
      <c r="M18" s="666"/>
      <c r="N18" s="666"/>
    </row>
    <row r="19" spans="1:15" ht="14.4" customHeight="1">
      <c r="A19" s="482" t="s">
        <v>563</v>
      </c>
      <c r="B19" s="666" t="s">
        <v>696</v>
      </c>
      <c r="C19" s="666"/>
      <c r="D19" s="666"/>
      <c r="E19" s="666"/>
      <c r="F19" s="666"/>
      <c r="G19" s="666"/>
      <c r="H19" s="666"/>
      <c r="I19" s="666"/>
      <c r="J19" s="666"/>
      <c r="K19" s="666"/>
      <c r="L19" s="666"/>
      <c r="M19" s="666"/>
      <c r="N19" s="666"/>
    </row>
    <row r="20" spans="1:15" ht="14.4" customHeight="1">
      <c r="A20" s="482" t="s">
        <v>564</v>
      </c>
      <c r="B20" s="666" t="s">
        <v>697</v>
      </c>
      <c r="C20" s="666"/>
      <c r="D20" s="666"/>
      <c r="E20" s="666"/>
      <c r="F20" s="666"/>
      <c r="G20" s="666"/>
      <c r="H20" s="666"/>
      <c r="I20" s="666"/>
      <c r="J20" s="666"/>
      <c r="K20" s="666"/>
      <c r="L20" s="666"/>
      <c r="M20" s="666"/>
      <c r="N20" s="666"/>
    </row>
    <row r="21" spans="1:15" ht="14.4" customHeight="1">
      <c r="A21" s="482" t="s">
        <v>565</v>
      </c>
      <c r="B21" s="666" t="s">
        <v>698</v>
      </c>
      <c r="C21" s="666"/>
      <c r="D21" s="666"/>
      <c r="E21" s="666"/>
      <c r="F21" s="666"/>
      <c r="G21" s="666"/>
      <c r="H21" s="666"/>
      <c r="I21" s="666"/>
      <c r="J21" s="666"/>
      <c r="K21" s="666"/>
      <c r="L21" s="666"/>
      <c r="M21" s="666"/>
      <c r="N21" s="666"/>
    </row>
    <row r="22" spans="1:15" s="483" customFormat="1" ht="14.4" customHeight="1">
      <c r="A22" s="482"/>
      <c r="B22" s="666"/>
      <c r="C22" s="666"/>
      <c r="D22" s="666"/>
      <c r="E22" s="666"/>
      <c r="F22" s="666"/>
      <c r="G22" s="666"/>
      <c r="H22" s="666"/>
      <c r="I22" s="666"/>
      <c r="J22" s="666"/>
      <c r="K22" s="666"/>
      <c r="L22" s="666"/>
      <c r="M22" s="666"/>
      <c r="N22" s="666"/>
    </row>
    <row r="23" spans="1:15">
      <c r="A23" s="484">
        <v>2</v>
      </c>
      <c r="B23" s="484" t="s">
        <v>569</v>
      </c>
      <c r="C23" s="485"/>
      <c r="D23" s="485"/>
      <c r="E23" s="485"/>
      <c r="F23" s="485"/>
      <c r="G23" s="485"/>
      <c r="H23" s="485"/>
      <c r="I23" s="485"/>
      <c r="J23" s="485"/>
      <c r="K23" s="485"/>
      <c r="L23" s="485"/>
      <c r="M23" s="485"/>
      <c r="N23" s="485"/>
    </row>
    <row r="24" spans="1:15" s="483" customFormat="1" ht="15" customHeight="1">
      <c r="A24" s="486" t="s">
        <v>544</v>
      </c>
      <c r="B24" s="666" t="s">
        <v>872</v>
      </c>
      <c r="C24" s="666"/>
      <c r="D24" s="666"/>
      <c r="E24" s="666"/>
      <c r="F24" s="666"/>
      <c r="G24" s="666"/>
      <c r="H24" s="666"/>
      <c r="I24" s="666"/>
      <c r="J24" s="666"/>
      <c r="K24" s="666"/>
      <c r="L24" s="666"/>
      <c r="M24" s="666"/>
      <c r="N24" s="666"/>
      <c r="O24" s="479"/>
    </row>
    <row r="25" spans="1:15" s="483" customFormat="1" ht="15" customHeight="1">
      <c r="A25" s="486" t="s">
        <v>546</v>
      </c>
      <c r="B25" s="666" t="s">
        <v>493</v>
      </c>
      <c r="C25" s="666"/>
      <c r="D25" s="666"/>
      <c r="E25" s="666"/>
      <c r="F25" s="666"/>
      <c r="G25" s="666"/>
      <c r="H25" s="666"/>
      <c r="I25" s="666"/>
      <c r="J25" s="666"/>
      <c r="K25" s="666"/>
      <c r="L25" s="666"/>
      <c r="M25" s="666"/>
      <c r="N25" s="666"/>
      <c r="O25" s="479"/>
    </row>
    <row r="26" spans="1:15" s="483" customFormat="1" ht="15" customHeight="1">
      <c r="A26" s="486" t="s">
        <v>545</v>
      </c>
      <c r="B26" s="666" t="s">
        <v>687</v>
      </c>
      <c r="C26" s="666"/>
      <c r="D26" s="666"/>
      <c r="E26" s="666"/>
      <c r="F26" s="666"/>
      <c r="G26" s="666"/>
      <c r="H26" s="666"/>
      <c r="I26" s="666"/>
      <c r="J26" s="666"/>
      <c r="K26" s="666"/>
      <c r="L26" s="666"/>
      <c r="M26" s="666"/>
      <c r="N26" s="666"/>
      <c r="O26" s="479"/>
    </row>
    <row r="27" spans="1:15" s="483" customFormat="1" ht="15" customHeight="1">
      <c r="A27" s="486" t="s">
        <v>547</v>
      </c>
      <c r="B27" s="666" t="s">
        <v>873</v>
      </c>
      <c r="C27" s="666"/>
      <c r="D27" s="666"/>
      <c r="E27" s="666"/>
      <c r="F27" s="666"/>
      <c r="G27" s="666"/>
      <c r="H27" s="666"/>
      <c r="I27" s="666"/>
      <c r="J27" s="666"/>
      <c r="K27" s="666"/>
      <c r="L27" s="666"/>
      <c r="M27" s="666"/>
      <c r="N27" s="666"/>
      <c r="O27" s="479"/>
    </row>
    <row r="28" spans="1:15" s="483" customFormat="1" ht="15" customHeight="1">
      <c r="A28" s="486"/>
      <c r="B28" s="491"/>
      <c r="C28" s="491"/>
      <c r="D28" s="491"/>
      <c r="E28" s="491"/>
      <c r="F28" s="491"/>
      <c r="G28" s="491"/>
      <c r="H28" s="491"/>
      <c r="I28" s="491"/>
      <c r="J28" s="491"/>
      <c r="K28" s="491"/>
      <c r="L28" s="491"/>
      <c r="M28" s="491"/>
      <c r="N28" s="491"/>
      <c r="O28" s="479"/>
    </row>
    <row r="29" spans="1:15" s="483" customFormat="1">
      <c r="A29" s="484">
        <v>3</v>
      </c>
      <c r="B29" s="484" t="s">
        <v>494</v>
      </c>
      <c r="C29" s="485"/>
      <c r="D29" s="485"/>
      <c r="E29" s="485"/>
      <c r="F29" s="485"/>
      <c r="G29" s="485"/>
      <c r="H29" s="485"/>
      <c r="I29" s="485"/>
      <c r="J29" s="485"/>
      <c r="K29" s="485"/>
      <c r="L29" s="485"/>
      <c r="M29" s="485"/>
      <c r="N29" s="485"/>
      <c r="O29" s="479"/>
    </row>
    <row r="30" spans="1:15" ht="14.4">
      <c r="A30" s="482" t="s">
        <v>477</v>
      </c>
      <c r="B30" s="665" t="s">
        <v>842</v>
      </c>
      <c r="C30" s="665"/>
      <c r="D30" s="665"/>
      <c r="E30" s="665"/>
      <c r="F30" s="665"/>
      <c r="G30" s="665"/>
      <c r="H30" s="665"/>
      <c r="I30" s="665"/>
      <c r="J30" s="665"/>
      <c r="K30" s="665"/>
      <c r="L30" s="665"/>
      <c r="M30" s="665"/>
      <c r="N30" s="665"/>
    </row>
    <row r="31" spans="1:15" s="488" customFormat="1" ht="29.25" customHeight="1">
      <c r="A31" s="482" t="s">
        <v>548</v>
      </c>
      <c r="B31" s="665" t="s">
        <v>843</v>
      </c>
      <c r="C31" s="665"/>
      <c r="D31" s="665"/>
      <c r="E31" s="665"/>
      <c r="F31" s="665"/>
      <c r="G31" s="665"/>
      <c r="H31" s="665"/>
      <c r="I31" s="665"/>
      <c r="J31" s="665"/>
      <c r="K31" s="665"/>
      <c r="L31" s="665"/>
      <c r="M31" s="665"/>
      <c r="N31" s="665"/>
      <c r="O31" s="487"/>
    </row>
    <row r="32" spans="1:15" ht="12.75" customHeight="1">
      <c r="A32" s="482" t="s">
        <v>549</v>
      </c>
      <c r="B32" s="666" t="s">
        <v>495</v>
      </c>
      <c r="C32" s="666"/>
      <c r="D32" s="666"/>
      <c r="E32" s="666"/>
      <c r="F32" s="666"/>
      <c r="G32" s="666"/>
      <c r="H32" s="666"/>
      <c r="I32" s="666"/>
      <c r="J32" s="666"/>
      <c r="K32" s="666"/>
      <c r="L32" s="666"/>
      <c r="M32" s="666"/>
      <c r="N32" s="666"/>
    </row>
    <row r="33" spans="1:15" ht="12.75" customHeight="1">
      <c r="A33" s="482" t="s">
        <v>550</v>
      </c>
      <c r="B33" s="666" t="s">
        <v>496</v>
      </c>
      <c r="C33" s="666"/>
      <c r="D33" s="666"/>
      <c r="E33" s="666"/>
      <c r="F33" s="666"/>
      <c r="G33" s="666"/>
      <c r="H33" s="666"/>
      <c r="I33" s="666"/>
      <c r="J33" s="666"/>
      <c r="K33" s="666"/>
      <c r="L33" s="666"/>
      <c r="M33" s="666"/>
      <c r="N33" s="666"/>
    </row>
    <row r="34" spans="1:15" ht="12.75" customHeight="1">
      <c r="A34" s="482" t="s">
        <v>551</v>
      </c>
      <c r="B34" s="666" t="s">
        <v>721</v>
      </c>
      <c r="C34" s="666"/>
      <c r="D34" s="666"/>
      <c r="E34" s="666"/>
      <c r="F34" s="666"/>
      <c r="G34" s="666"/>
      <c r="H34" s="666"/>
      <c r="I34" s="666"/>
      <c r="J34" s="666"/>
      <c r="K34" s="666"/>
      <c r="L34" s="666"/>
      <c r="M34" s="666"/>
      <c r="N34" s="666"/>
    </row>
    <row r="35" spans="1:15" ht="12.75" customHeight="1">
      <c r="A35" s="482" t="s">
        <v>552</v>
      </c>
      <c r="B35" s="666" t="s">
        <v>497</v>
      </c>
      <c r="C35" s="666"/>
      <c r="D35" s="666"/>
      <c r="E35" s="666"/>
      <c r="F35" s="666"/>
      <c r="G35" s="666"/>
      <c r="H35" s="666"/>
      <c r="I35" s="666"/>
      <c r="J35" s="666"/>
      <c r="K35" s="666"/>
      <c r="L35" s="666"/>
      <c r="M35" s="666"/>
      <c r="N35" s="666"/>
    </row>
    <row r="36" spans="1:15" ht="12.75" customHeight="1">
      <c r="A36" s="482" t="s">
        <v>553</v>
      </c>
      <c r="B36" s="666" t="s">
        <v>498</v>
      </c>
      <c r="C36" s="666"/>
      <c r="D36" s="666"/>
      <c r="E36" s="666"/>
      <c r="F36" s="666"/>
      <c r="G36" s="666"/>
      <c r="H36" s="666"/>
      <c r="I36" s="666"/>
      <c r="J36" s="666"/>
      <c r="K36" s="666"/>
      <c r="L36" s="666"/>
      <c r="M36" s="666"/>
      <c r="N36" s="666"/>
    </row>
    <row r="37" spans="1:15" ht="12.75" customHeight="1">
      <c r="A37" s="482" t="s">
        <v>554</v>
      </c>
      <c r="B37" s="666" t="s">
        <v>499</v>
      </c>
      <c r="C37" s="666"/>
      <c r="D37" s="666"/>
      <c r="E37" s="666"/>
      <c r="F37" s="666"/>
      <c r="G37" s="666"/>
      <c r="H37" s="666"/>
      <c r="I37" s="666"/>
      <c r="J37" s="666"/>
      <c r="K37" s="666"/>
      <c r="L37" s="666"/>
      <c r="M37" s="666"/>
      <c r="N37" s="666"/>
    </row>
    <row r="38" spans="1:15" ht="12.75" customHeight="1">
      <c r="A38" s="482" t="s">
        <v>555</v>
      </c>
      <c r="B38" s="666" t="s">
        <v>500</v>
      </c>
      <c r="C38" s="666"/>
      <c r="D38" s="666"/>
      <c r="E38" s="666"/>
      <c r="F38" s="666"/>
      <c r="G38" s="666"/>
      <c r="H38" s="666"/>
      <c r="I38" s="666"/>
      <c r="J38" s="666"/>
      <c r="K38" s="666"/>
      <c r="L38" s="666"/>
      <c r="M38" s="666"/>
      <c r="N38" s="666"/>
    </row>
    <row r="39" spans="1:15" ht="12.75" customHeight="1">
      <c r="A39" s="482" t="s">
        <v>556</v>
      </c>
      <c r="B39" s="666" t="s">
        <v>501</v>
      </c>
      <c r="C39" s="666"/>
      <c r="D39" s="666"/>
      <c r="E39" s="666"/>
      <c r="F39" s="666"/>
      <c r="G39" s="666"/>
      <c r="H39" s="666"/>
      <c r="I39" s="666"/>
      <c r="J39" s="666"/>
      <c r="K39" s="666"/>
      <c r="L39" s="666"/>
      <c r="M39" s="666"/>
      <c r="N39" s="666"/>
    </row>
    <row r="40" spans="1:15">
      <c r="A40" s="479" t="s">
        <v>557</v>
      </c>
      <c r="B40" s="666" t="s">
        <v>502</v>
      </c>
      <c r="C40" s="666"/>
      <c r="D40" s="666"/>
      <c r="E40" s="666"/>
      <c r="F40" s="666"/>
      <c r="G40" s="666"/>
      <c r="H40" s="666"/>
      <c r="I40" s="666"/>
      <c r="J40" s="666"/>
      <c r="K40" s="666"/>
      <c r="L40" s="666"/>
      <c r="M40" s="666"/>
      <c r="N40" s="666"/>
      <c r="O40" s="489"/>
    </row>
    <row r="41" spans="1:15" ht="12.75" customHeight="1">
      <c r="A41" s="482" t="s">
        <v>744</v>
      </c>
      <c r="B41" s="666" t="s">
        <v>503</v>
      </c>
      <c r="C41" s="666"/>
      <c r="D41" s="666"/>
      <c r="E41" s="666"/>
      <c r="F41" s="666"/>
      <c r="G41" s="666"/>
      <c r="H41" s="666"/>
      <c r="I41" s="666"/>
      <c r="J41" s="666"/>
      <c r="K41" s="666"/>
      <c r="L41" s="666"/>
      <c r="M41" s="666"/>
      <c r="N41" s="666"/>
    </row>
    <row r="42" spans="1:15">
      <c r="A42" s="482" t="s">
        <v>745</v>
      </c>
      <c r="B42" s="666" t="s">
        <v>504</v>
      </c>
      <c r="C42" s="666"/>
      <c r="D42" s="666"/>
      <c r="E42" s="666"/>
      <c r="F42" s="666"/>
      <c r="G42" s="666"/>
      <c r="H42" s="666"/>
      <c r="I42" s="666"/>
      <c r="J42" s="666"/>
      <c r="K42" s="666"/>
      <c r="L42" s="666"/>
      <c r="M42" s="666"/>
      <c r="N42" s="666"/>
    </row>
    <row r="43" spans="1:15" ht="28.2" customHeight="1">
      <c r="A43" s="482" t="s">
        <v>746</v>
      </c>
      <c r="B43" s="666" t="s">
        <v>844</v>
      </c>
      <c r="C43" s="666"/>
      <c r="D43" s="666"/>
      <c r="E43" s="666"/>
      <c r="F43" s="666"/>
      <c r="G43" s="666"/>
      <c r="H43" s="666"/>
      <c r="I43" s="666"/>
      <c r="J43" s="666"/>
      <c r="K43" s="666"/>
      <c r="L43" s="666"/>
      <c r="M43" s="666"/>
      <c r="N43" s="666"/>
    </row>
    <row r="44" spans="1:15">
      <c r="A44" s="482" t="s">
        <v>747</v>
      </c>
      <c r="B44" s="666" t="s">
        <v>505</v>
      </c>
      <c r="C44" s="666"/>
      <c r="D44" s="666"/>
      <c r="E44" s="666"/>
      <c r="F44" s="666"/>
      <c r="G44" s="666"/>
      <c r="H44" s="666"/>
      <c r="I44" s="666"/>
      <c r="J44" s="666"/>
      <c r="K44" s="666"/>
      <c r="L44" s="666"/>
      <c r="M44" s="666"/>
      <c r="N44" s="666"/>
    </row>
    <row r="45" spans="1:15" ht="12.75" customHeight="1">
      <c r="A45" s="482" t="s">
        <v>748</v>
      </c>
      <c r="B45" s="666" t="s">
        <v>796</v>
      </c>
      <c r="C45" s="666"/>
      <c r="D45" s="666"/>
      <c r="E45" s="666"/>
      <c r="F45" s="666"/>
      <c r="G45" s="666"/>
      <c r="H45" s="666"/>
      <c r="I45" s="666"/>
      <c r="J45" s="666"/>
      <c r="K45" s="666"/>
      <c r="L45" s="666"/>
      <c r="M45" s="666"/>
      <c r="N45" s="666"/>
    </row>
    <row r="46" spans="1:15" ht="12.75" customHeight="1">
      <c r="A46" s="595" t="s">
        <v>749</v>
      </c>
      <c r="B46" s="665" t="s">
        <v>845</v>
      </c>
      <c r="C46" s="665"/>
      <c r="D46" s="665"/>
      <c r="E46" s="665"/>
      <c r="F46" s="665"/>
      <c r="G46" s="665"/>
      <c r="H46" s="665"/>
      <c r="I46" s="665"/>
      <c r="J46" s="665"/>
      <c r="K46" s="665"/>
      <c r="L46" s="665"/>
      <c r="M46" s="665"/>
      <c r="N46" s="665"/>
    </row>
    <row r="47" spans="1:15" ht="14.4">
      <c r="A47" s="90" t="s">
        <v>750</v>
      </c>
      <c r="B47" s="665" t="s">
        <v>840</v>
      </c>
      <c r="C47" s="665"/>
      <c r="D47" s="665"/>
      <c r="E47" s="665"/>
      <c r="F47" s="665"/>
      <c r="G47" s="665"/>
      <c r="H47" s="665"/>
      <c r="I47" s="665"/>
      <c r="J47" s="665"/>
      <c r="K47" s="665"/>
      <c r="L47" s="665"/>
      <c r="M47" s="665"/>
      <c r="N47" s="665"/>
    </row>
    <row r="48" spans="1:15" ht="14.4">
      <c r="A48" s="482" t="s">
        <v>751</v>
      </c>
      <c r="B48" s="665" t="s">
        <v>839</v>
      </c>
      <c r="C48" s="665"/>
      <c r="D48" s="665"/>
      <c r="E48" s="665"/>
      <c r="F48" s="665"/>
      <c r="G48" s="665"/>
      <c r="H48" s="665"/>
      <c r="I48" s="665"/>
      <c r="J48" s="665"/>
      <c r="K48" s="665"/>
      <c r="L48" s="665"/>
      <c r="M48" s="665"/>
      <c r="N48" s="665"/>
    </row>
    <row r="49" spans="1:14" ht="29.25" customHeight="1">
      <c r="A49" s="482" t="s">
        <v>752</v>
      </c>
      <c r="B49" s="665" t="s">
        <v>841</v>
      </c>
      <c r="C49" s="665"/>
      <c r="D49" s="665"/>
      <c r="E49" s="665"/>
      <c r="F49" s="665"/>
      <c r="G49" s="665"/>
      <c r="H49" s="665"/>
      <c r="I49" s="665"/>
      <c r="J49" s="665"/>
      <c r="K49" s="665"/>
      <c r="L49" s="665"/>
      <c r="M49" s="665"/>
      <c r="N49" s="665"/>
    </row>
    <row r="50" spans="1:14" ht="14.4">
      <c r="A50" s="490" t="s">
        <v>753</v>
      </c>
      <c r="B50" s="665" t="s">
        <v>846</v>
      </c>
      <c r="C50" s="665"/>
      <c r="D50" s="665"/>
      <c r="E50" s="665"/>
      <c r="F50" s="665"/>
      <c r="G50" s="665"/>
      <c r="H50" s="665"/>
      <c r="I50" s="665"/>
      <c r="J50" s="665"/>
      <c r="K50" s="665"/>
      <c r="L50" s="665"/>
      <c r="M50" s="665"/>
      <c r="N50" s="665"/>
    </row>
    <row r="51" spans="1:14" ht="14.4">
      <c r="A51" s="482" t="s">
        <v>794</v>
      </c>
      <c r="B51" s="665" t="s">
        <v>847</v>
      </c>
      <c r="C51" s="665"/>
      <c r="D51" s="665"/>
      <c r="E51" s="665"/>
      <c r="F51" s="665"/>
      <c r="G51" s="665"/>
      <c r="H51" s="665"/>
      <c r="I51" s="665"/>
      <c r="J51" s="665"/>
      <c r="K51" s="665"/>
      <c r="L51" s="665"/>
      <c r="M51" s="665"/>
      <c r="N51" s="665"/>
    </row>
    <row r="52" spans="1:14" ht="33.75" customHeight="1">
      <c r="A52" s="482" t="s">
        <v>956</v>
      </c>
      <c r="B52" s="665" t="s">
        <v>957</v>
      </c>
      <c r="C52" s="665"/>
      <c r="D52" s="665"/>
      <c r="E52" s="665"/>
      <c r="F52" s="665"/>
      <c r="G52" s="665"/>
      <c r="H52" s="665"/>
      <c r="I52" s="665"/>
      <c r="J52" s="665"/>
      <c r="K52" s="665"/>
      <c r="L52" s="665"/>
      <c r="M52" s="665"/>
      <c r="N52" s="665"/>
    </row>
    <row r="53" spans="1:14" ht="27.75" customHeight="1">
      <c r="A53" s="482" t="s">
        <v>754</v>
      </c>
      <c r="B53" s="665" t="s">
        <v>861</v>
      </c>
      <c r="C53" s="665"/>
      <c r="D53" s="665"/>
      <c r="E53" s="665"/>
      <c r="F53" s="665"/>
      <c r="G53" s="665"/>
      <c r="H53" s="665"/>
      <c r="I53" s="665"/>
      <c r="J53" s="665"/>
      <c r="K53" s="665"/>
      <c r="L53" s="665"/>
      <c r="M53" s="665"/>
      <c r="N53" s="665"/>
    </row>
    <row r="54" spans="1:14" ht="24.6" customHeight="1">
      <c r="A54" s="529" t="s">
        <v>755</v>
      </c>
      <c r="B54" s="665" t="s">
        <v>958</v>
      </c>
      <c r="C54" s="665"/>
      <c r="D54" s="665"/>
      <c r="E54" s="665"/>
      <c r="F54" s="665"/>
      <c r="G54" s="665"/>
      <c r="H54" s="665"/>
      <c r="I54" s="665"/>
      <c r="J54" s="665"/>
      <c r="K54" s="665"/>
      <c r="L54" s="665"/>
      <c r="M54" s="665"/>
      <c r="N54" s="665"/>
    </row>
    <row r="55" spans="1:14" ht="29.25" customHeight="1">
      <c r="A55" s="482" t="s">
        <v>756</v>
      </c>
      <c r="B55" s="665" t="s">
        <v>862</v>
      </c>
      <c r="C55" s="665"/>
      <c r="D55" s="665"/>
      <c r="E55" s="665"/>
      <c r="F55" s="665"/>
      <c r="G55" s="665"/>
      <c r="H55" s="665"/>
      <c r="I55" s="665"/>
      <c r="J55" s="665"/>
      <c r="K55" s="665"/>
      <c r="L55" s="665"/>
      <c r="M55" s="665"/>
      <c r="N55" s="665"/>
    </row>
    <row r="56" spans="1:14" ht="14.4">
      <c r="A56" s="482" t="s">
        <v>757</v>
      </c>
      <c r="B56" s="665" t="s">
        <v>699</v>
      </c>
      <c r="C56" s="665"/>
      <c r="D56" s="665"/>
      <c r="E56" s="665"/>
      <c r="F56" s="665"/>
      <c r="G56" s="665"/>
      <c r="H56" s="665"/>
      <c r="I56" s="665"/>
      <c r="J56" s="665"/>
      <c r="K56" s="665"/>
      <c r="L56" s="665"/>
      <c r="M56" s="665"/>
      <c r="N56" s="665"/>
    </row>
    <row r="57" spans="1:14" ht="14.4">
      <c r="A57" s="476" t="s">
        <v>758</v>
      </c>
      <c r="B57" s="667" t="s">
        <v>850</v>
      </c>
      <c r="C57" s="667"/>
      <c r="D57" s="667"/>
      <c r="E57" s="667"/>
      <c r="F57" s="667"/>
      <c r="G57" s="667"/>
      <c r="H57" s="667"/>
      <c r="I57" s="667"/>
      <c r="J57" s="667"/>
      <c r="K57" s="667"/>
      <c r="L57" s="667"/>
      <c r="M57" s="667"/>
      <c r="N57" s="667"/>
    </row>
    <row r="58" spans="1:14" ht="14.4">
      <c r="A58" s="482" t="s">
        <v>759</v>
      </c>
      <c r="B58" s="665" t="s">
        <v>852</v>
      </c>
      <c r="C58" s="665"/>
      <c r="D58" s="665"/>
      <c r="E58" s="665"/>
      <c r="F58" s="665"/>
      <c r="G58" s="665"/>
      <c r="H58" s="665"/>
      <c r="I58" s="665"/>
      <c r="J58" s="665"/>
      <c r="K58" s="665"/>
      <c r="L58" s="665"/>
      <c r="M58" s="665"/>
      <c r="N58" s="665"/>
    </row>
    <row r="59" spans="1:14" ht="14.4">
      <c r="A59" s="482" t="s">
        <v>760</v>
      </c>
      <c r="B59" s="665" t="s">
        <v>854</v>
      </c>
      <c r="C59" s="665"/>
      <c r="D59" s="665"/>
      <c r="E59" s="665"/>
      <c r="F59" s="665"/>
      <c r="G59" s="665"/>
      <c r="H59" s="665"/>
      <c r="I59" s="665"/>
      <c r="J59" s="665"/>
      <c r="K59" s="665"/>
      <c r="L59" s="665"/>
      <c r="M59" s="665"/>
      <c r="N59" s="665"/>
    </row>
    <row r="60" spans="1:14" ht="14.4">
      <c r="A60" s="490" t="s">
        <v>761</v>
      </c>
      <c r="B60" s="665" t="s">
        <v>856</v>
      </c>
      <c r="C60" s="665"/>
      <c r="D60" s="665"/>
      <c r="E60" s="665"/>
      <c r="F60" s="665"/>
      <c r="G60" s="665"/>
      <c r="H60" s="665"/>
      <c r="I60" s="665"/>
      <c r="J60" s="665"/>
      <c r="K60" s="665"/>
      <c r="L60" s="665"/>
      <c r="M60" s="665"/>
      <c r="N60" s="665"/>
    </row>
    <row r="61" spans="1:14" ht="14.4">
      <c r="A61" s="482" t="s">
        <v>762</v>
      </c>
      <c r="B61" s="665" t="s">
        <v>732</v>
      </c>
      <c r="C61" s="665"/>
      <c r="D61" s="665"/>
      <c r="E61" s="665"/>
      <c r="F61" s="665"/>
      <c r="G61" s="665"/>
      <c r="H61" s="665"/>
      <c r="I61" s="665"/>
      <c r="J61" s="665"/>
      <c r="K61" s="665"/>
      <c r="L61" s="665"/>
      <c r="M61" s="665"/>
      <c r="N61" s="665"/>
    </row>
    <row r="62" spans="1:14" ht="14.4">
      <c r="A62" s="482" t="s">
        <v>763</v>
      </c>
      <c r="B62" s="665" t="s">
        <v>733</v>
      </c>
      <c r="C62" s="665"/>
      <c r="D62" s="665"/>
      <c r="E62" s="665"/>
      <c r="F62" s="665"/>
      <c r="G62" s="665"/>
      <c r="H62" s="665"/>
      <c r="I62" s="665"/>
      <c r="J62" s="665"/>
      <c r="K62" s="665"/>
      <c r="L62" s="665"/>
      <c r="M62" s="665"/>
      <c r="N62" s="665"/>
    </row>
    <row r="63" spans="1:14" ht="31.5" customHeight="1">
      <c r="A63" s="482" t="s">
        <v>764</v>
      </c>
      <c r="B63" s="665" t="s">
        <v>857</v>
      </c>
      <c r="C63" s="665"/>
      <c r="D63" s="665"/>
      <c r="E63" s="665"/>
      <c r="F63" s="665"/>
      <c r="G63" s="665"/>
      <c r="H63" s="665"/>
      <c r="I63" s="665"/>
      <c r="J63" s="665"/>
      <c r="K63" s="665"/>
      <c r="L63" s="665"/>
      <c r="M63" s="665"/>
      <c r="N63" s="665"/>
    </row>
    <row r="64" spans="1:14" ht="27" customHeight="1">
      <c r="A64" s="482" t="s">
        <v>765</v>
      </c>
      <c r="B64" s="665" t="s">
        <v>859</v>
      </c>
      <c r="C64" s="665"/>
      <c r="D64" s="665"/>
      <c r="E64" s="665"/>
      <c r="F64" s="665"/>
      <c r="G64" s="665"/>
      <c r="H64" s="665"/>
      <c r="I64" s="665"/>
      <c r="J64" s="665"/>
      <c r="K64" s="665"/>
      <c r="L64" s="665"/>
      <c r="M64" s="665"/>
      <c r="N64" s="665"/>
    </row>
    <row r="65" spans="1:14" ht="14.4">
      <c r="A65" s="482" t="s">
        <v>766</v>
      </c>
      <c r="B65" s="665" t="s">
        <v>743</v>
      </c>
      <c r="C65" s="665"/>
      <c r="D65" s="665"/>
      <c r="E65" s="665"/>
      <c r="F65" s="665"/>
      <c r="G65" s="665"/>
      <c r="H65" s="665"/>
      <c r="I65" s="665"/>
      <c r="J65" s="665"/>
      <c r="K65" s="665"/>
      <c r="L65" s="665"/>
      <c r="M65" s="665"/>
      <c r="N65" s="665"/>
    </row>
    <row r="66" spans="1:14" ht="14.4">
      <c r="A66" s="482" t="s">
        <v>767</v>
      </c>
      <c r="B66" s="665" t="s">
        <v>734</v>
      </c>
      <c r="C66" s="665"/>
      <c r="D66" s="665"/>
      <c r="E66" s="665"/>
      <c r="F66" s="665"/>
      <c r="G66" s="665"/>
      <c r="H66" s="665"/>
      <c r="I66" s="665"/>
      <c r="J66" s="665"/>
      <c r="K66" s="665"/>
      <c r="L66" s="665"/>
      <c r="M66" s="665"/>
      <c r="N66" s="665"/>
    </row>
    <row r="67" spans="1:14" ht="14.4">
      <c r="A67" s="482" t="s">
        <v>768</v>
      </c>
      <c r="B67" s="665" t="s">
        <v>735</v>
      </c>
      <c r="C67" s="665"/>
      <c r="D67" s="665"/>
      <c r="E67" s="665"/>
      <c r="F67" s="665"/>
      <c r="G67" s="665"/>
      <c r="H67" s="665"/>
      <c r="I67" s="665"/>
      <c r="J67" s="665"/>
      <c r="K67" s="665"/>
      <c r="L67" s="665"/>
      <c r="M67" s="665"/>
      <c r="N67" s="665"/>
    </row>
    <row r="68" spans="1:14" ht="12.75" customHeight="1">
      <c r="A68" s="482" t="s">
        <v>769</v>
      </c>
      <c r="B68" s="665" t="s">
        <v>736</v>
      </c>
      <c r="C68" s="665"/>
      <c r="D68" s="665"/>
      <c r="E68" s="665"/>
      <c r="F68" s="665"/>
      <c r="G68" s="665"/>
      <c r="H68" s="665"/>
      <c r="I68" s="665"/>
      <c r="J68" s="665"/>
      <c r="K68" s="665"/>
      <c r="L68" s="665"/>
      <c r="M68" s="665"/>
      <c r="N68" s="665"/>
    </row>
    <row r="69" spans="1:14" ht="14.4">
      <c r="A69" s="482" t="s">
        <v>770</v>
      </c>
      <c r="B69" s="665" t="s">
        <v>737</v>
      </c>
      <c r="C69" s="665"/>
      <c r="D69" s="665"/>
      <c r="E69" s="665"/>
      <c r="F69" s="665"/>
      <c r="G69" s="665"/>
      <c r="H69" s="665"/>
      <c r="I69" s="665"/>
      <c r="J69" s="665"/>
      <c r="K69" s="665"/>
      <c r="L69" s="665"/>
      <c r="M69" s="665"/>
      <c r="N69" s="665"/>
    </row>
    <row r="70" spans="1:14" ht="12.75" customHeight="1">
      <c r="A70" s="490" t="s">
        <v>771</v>
      </c>
      <c r="B70" s="665" t="s">
        <v>738</v>
      </c>
      <c r="C70" s="665"/>
      <c r="D70" s="665"/>
      <c r="E70" s="665"/>
      <c r="F70" s="665"/>
      <c r="G70" s="665"/>
      <c r="H70" s="665"/>
      <c r="I70" s="665"/>
      <c r="J70" s="665"/>
      <c r="K70" s="665"/>
      <c r="L70" s="665"/>
      <c r="M70" s="665"/>
      <c r="N70" s="665"/>
    </row>
    <row r="71" spans="1:14" ht="14.4">
      <c r="A71" s="482" t="s">
        <v>795</v>
      </c>
      <c r="B71" s="665" t="s">
        <v>739</v>
      </c>
      <c r="C71" s="665"/>
      <c r="D71" s="665"/>
      <c r="E71" s="665"/>
      <c r="F71" s="665"/>
      <c r="G71" s="665"/>
      <c r="H71" s="665"/>
      <c r="I71" s="665"/>
      <c r="J71" s="665"/>
      <c r="K71" s="665"/>
      <c r="L71" s="665"/>
      <c r="M71" s="665"/>
      <c r="N71" s="665"/>
    </row>
    <row r="72" spans="1:14">
      <c r="A72" s="482"/>
      <c r="B72" s="491"/>
      <c r="C72" s="491"/>
      <c r="D72" s="491"/>
      <c r="E72" s="491"/>
      <c r="F72" s="491"/>
      <c r="G72" s="491"/>
      <c r="H72" s="491"/>
      <c r="I72" s="491"/>
      <c r="J72" s="491"/>
      <c r="K72" s="491"/>
      <c r="L72" s="491"/>
      <c r="M72" s="491"/>
      <c r="N72" s="491"/>
    </row>
    <row r="73" spans="1:14">
      <c r="A73" s="484">
        <v>4</v>
      </c>
      <c r="B73" s="484" t="s">
        <v>482</v>
      </c>
      <c r="C73" s="485"/>
      <c r="D73" s="485"/>
      <c r="E73" s="485"/>
      <c r="F73" s="485"/>
      <c r="G73" s="485"/>
      <c r="H73" s="485"/>
      <c r="I73" s="485"/>
      <c r="J73" s="485"/>
      <c r="K73" s="485"/>
      <c r="L73" s="485"/>
      <c r="M73" s="485"/>
      <c r="N73" s="485"/>
    </row>
    <row r="74" spans="1:14" ht="14.4">
      <c r="A74" s="482" t="s">
        <v>478</v>
      </c>
      <c r="B74" s="517" t="s">
        <v>479</v>
      </c>
      <c r="C74" s="491"/>
      <c r="D74" s="492"/>
      <c r="E74" s="492"/>
      <c r="F74" s="492"/>
      <c r="G74" s="492"/>
      <c r="H74" s="492"/>
      <c r="I74" s="492"/>
      <c r="J74" s="492"/>
      <c r="K74" s="492"/>
      <c r="L74" s="492"/>
      <c r="M74" s="492"/>
      <c r="N74" s="492"/>
    </row>
    <row r="75" spans="1:14" ht="14.4">
      <c r="A75" s="482" t="s">
        <v>566</v>
      </c>
      <c r="B75" s="517" t="s">
        <v>480</v>
      </c>
      <c r="C75" s="491"/>
      <c r="D75" s="492"/>
      <c r="E75" s="492"/>
      <c r="F75" s="492"/>
      <c r="G75" s="492"/>
      <c r="H75" s="492"/>
      <c r="I75" s="492"/>
      <c r="J75" s="492"/>
      <c r="K75" s="492"/>
      <c r="L75" s="492"/>
      <c r="M75" s="492"/>
      <c r="N75" s="492"/>
    </row>
    <row r="76" spans="1:14" ht="14.4">
      <c r="A76" s="482" t="s">
        <v>567</v>
      </c>
      <c r="B76" s="517" t="s">
        <v>490</v>
      </c>
      <c r="C76" s="491"/>
      <c r="D76" s="492"/>
      <c r="E76" s="492"/>
      <c r="F76" s="492"/>
      <c r="G76" s="492"/>
      <c r="H76" s="492"/>
      <c r="I76" s="492"/>
      <c r="J76" s="492"/>
      <c r="K76" s="492"/>
      <c r="L76" s="492"/>
      <c r="M76" s="492"/>
      <c r="N76" s="492"/>
    </row>
    <row r="77" spans="1:14" ht="14.4">
      <c r="A77" s="482" t="s">
        <v>568</v>
      </c>
      <c r="B77" s="528" t="s">
        <v>491</v>
      </c>
      <c r="C77" s="491"/>
      <c r="D77" s="492"/>
      <c r="E77" s="492"/>
      <c r="F77" s="492"/>
      <c r="G77" s="492"/>
      <c r="H77" s="492"/>
      <c r="I77" s="492"/>
      <c r="J77" s="492"/>
      <c r="K77" s="492"/>
      <c r="L77" s="492"/>
      <c r="M77" s="492"/>
      <c r="N77" s="492"/>
    </row>
    <row r="78" spans="1:14">
      <c r="B78" s="476"/>
    </row>
    <row r="79" spans="1:14">
      <c r="B79" s="476"/>
    </row>
    <row r="81" spans="2:2">
      <c r="B81" s="493"/>
    </row>
    <row r="93" spans="2:2">
      <c r="B93" s="493"/>
    </row>
  </sheetData>
  <mergeCells count="62">
    <mergeCell ref="B6:O6"/>
    <mergeCell ref="A7:N7"/>
    <mergeCell ref="B18:N18"/>
    <mergeCell ref="B8:N8"/>
    <mergeCell ref="B15:N15"/>
    <mergeCell ref="B17:N17"/>
    <mergeCell ref="B16:N16"/>
    <mergeCell ref="B12:N12"/>
    <mergeCell ref="B13:N13"/>
    <mergeCell ref="B11:N11"/>
    <mergeCell ref="B9:N9"/>
    <mergeCell ref="B10:N10"/>
    <mergeCell ref="B22:N22"/>
    <mergeCell ref="B19:N19"/>
    <mergeCell ref="B20:N20"/>
    <mergeCell ref="B21:N21"/>
    <mergeCell ref="B35:N35"/>
    <mergeCell ref="B24:N24"/>
    <mergeCell ref="B25:N25"/>
    <mergeCell ref="B26:N26"/>
    <mergeCell ref="B27:N27"/>
    <mergeCell ref="B31:N31"/>
    <mergeCell ref="B30:N30"/>
    <mergeCell ref="B32:N32"/>
    <mergeCell ref="B33:N33"/>
    <mergeCell ref="B53:N53"/>
    <mergeCell ref="B46:N46"/>
    <mergeCell ref="B36:N36"/>
    <mergeCell ref="B37:N37"/>
    <mergeCell ref="B38:N38"/>
    <mergeCell ref="B42:N42"/>
    <mergeCell ref="B43:N43"/>
    <mergeCell ref="B44:N44"/>
    <mergeCell ref="B39:N39"/>
    <mergeCell ref="B40:N40"/>
    <mergeCell ref="B41:N41"/>
    <mergeCell ref="B69:N69"/>
    <mergeCell ref="B70:N70"/>
    <mergeCell ref="B71:N71"/>
    <mergeCell ref="B67:N67"/>
    <mergeCell ref="B68:N68"/>
    <mergeCell ref="B34:N34"/>
    <mergeCell ref="B66:N66"/>
    <mergeCell ref="B45:N45"/>
    <mergeCell ref="B47:N47"/>
    <mergeCell ref="B48:N48"/>
    <mergeCell ref="B49:N49"/>
    <mergeCell ref="B50:N50"/>
    <mergeCell ref="B51:N51"/>
    <mergeCell ref="B57:N57"/>
    <mergeCell ref="B58:N58"/>
    <mergeCell ref="B59:N59"/>
    <mergeCell ref="B60:N60"/>
    <mergeCell ref="B55:N55"/>
    <mergeCell ref="B56:N56"/>
    <mergeCell ref="B52:N52"/>
    <mergeCell ref="B54:N54"/>
    <mergeCell ref="B61:N61"/>
    <mergeCell ref="B62:N62"/>
    <mergeCell ref="B63:N63"/>
    <mergeCell ref="B64:N64"/>
    <mergeCell ref="B65:N65"/>
  </mergeCells>
  <hyperlinks>
    <hyperlink ref="A31" location="'4.1.1'!A1" display="4.1.1"/>
    <hyperlink ref="A74" location="'6.1.1'!A1" display="6.1.1"/>
    <hyperlink ref="A24" location="'2.1.1'!A1" display="2.1.1"/>
    <hyperlink ref="A25:A31" location="GRAF1!A1" display="Gráfico N. 1: número de establecimientos de salud con internación y sin internación hospitalaria, período 2003 - 2012. "/>
    <hyperlink ref="A25" location="'2.1.2'!A1" display="2.1.2"/>
    <hyperlink ref="A26" location="'2.1.3'!A1" display="2.1.3"/>
    <hyperlink ref="A27" location="'2.1.4'!A1" display="2.1.4"/>
    <hyperlink ref="A11" location="'1.1.1'!A1" display="1.1.1"/>
    <hyperlink ref="A9" location="'1.1.2'!A1" display="1.1.2"/>
    <hyperlink ref="A30" location="'4.1.6'!A1" display="4.1.6"/>
    <hyperlink ref="A32" location="'4.1.9'!A1" display="4.1.9"/>
    <hyperlink ref="A33" location="'4.1.15'!A1" display="4.1.15"/>
    <hyperlink ref="A34" location="'4.1.16'!A1" display="4.1.16"/>
    <hyperlink ref="A35" location="'4.1.17'!A1" display="4.1.17"/>
    <hyperlink ref="A36" location="'4.1.18.1'!A1" display="4.1.18.1"/>
    <hyperlink ref="A37" location="'4.1.19'!A1" display="4.1.19"/>
    <hyperlink ref="A38" location="'4.1.20'!A1" display="4.1.20"/>
    <hyperlink ref="A39" location="'4.1.21'!A1" display="4.1.21"/>
    <hyperlink ref="A41" location="'4.1.23'!A1" display="4.1.23"/>
    <hyperlink ref="A42" location="'4.1.24'!A1" display="4.1.24"/>
    <hyperlink ref="A43" location="'4.1.25.1'!A1" display="4.1.25.1"/>
    <hyperlink ref="A44" location="'4.1.26'!A1" display="4.1.26"/>
    <hyperlink ref="A45" location="'4.1.27'!A1" display="4.1.27"/>
    <hyperlink ref="A48" location="'4.1.29'!A1" display="4.1.29"/>
    <hyperlink ref="A49" location="'4.1.30'!A1" display="4.1.30"/>
    <hyperlink ref="A50" location="'4.1.31'!A1" display="4.1.31"/>
    <hyperlink ref="A51" location="'4.1.32'!A1" display="4.1.32"/>
    <hyperlink ref="A52" location="'4.1.33'!A1" display="4.1.33"/>
    <hyperlink ref="A53" location="'4.1.35'!A1" display="4.1.35"/>
    <hyperlink ref="A54" location="'4.1.36'!A1" display="4.1.36"/>
    <hyperlink ref="A17" location="'5.1.3'!A1" display="5.1.3"/>
    <hyperlink ref="A18" location="'5.1.4'!A1" display="5.1.4"/>
    <hyperlink ref="A19" location="'5.1.5'!A1" display="5.1.5"/>
    <hyperlink ref="A20" location="'5.1.6'!A1" display="5.1.6"/>
    <hyperlink ref="A75" location="'6.1.2'!A1" display="6.1.2"/>
    <hyperlink ref="A76" location="'6.1.3'!A1" display="6.1.3"/>
    <hyperlink ref="A77" location="'6.1.4'!A1" display="6.1.4"/>
    <hyperlink ref="A21" location="'5.1.6'!A1" display="5.1.6"/>
    <hyperlink ref="B16:N16" location="'1.2.1'!A1" display="Número de médicos,que trabajan en establecimientos de salud y tasas según regiones y provincias. Año 2006 - 2015 "/>
    <hyperlink ref="B17:N17" location="'1.2.2'!A1" display="Número de odontólogos,  que trabajan en establecimientos de salud y tasas según regiones y provincias 2006 - 2015"/>
    <hyperlink ref="B18:N18" location="'1.2.3'!A1" display="Número de médicos, odontólogos, enfermeras, obstetrices, auxiliares de enfermería, que trabajan en establecimientos de salud y tasas según regiones y provincias. Año 2008."/>
    <hyperlink ref="B19:N19" location="'1.2.4'!A1" display="Número de médicos, odontólogos, enfermeras, obstetrices, auxiliares de enfermería, que trabajan en establecimientos de salud y tasas según regiones y provincias. Año 2009."/>
    <hyperlink ref="B20:N20" location="'1.2.5'!A1" display="Número de médicos, odontólogos, enfermeras, obstetrices, auxiliares de enfermería, que trabajan en establecimientos de salud y tasas según regiones y provincias. Año 2010."/>
    <hyperlink ref="B21:N21" location="'1.2.6'!A1" display="Número de médicos, odontólogos, enfermeras, obstetrices, auxiliares de enfermería, que trabajan en establecimientos de salud y tasas según regiones y provincias. Año 2011."/>
    <hyperlink ref="B24" location="'2.1'!A1" display="Número de establecimientos de salud con internación y sin internación hospitalaria, según regiones geográficas. Años 2005, 2009 y 2015."/>
    <hyperlink ref="B25" location="'2.2'!A1" display="Número de establecimientos de salud con internación hospitalaria, según sector al que pertenece y clase de establecimiento. Año 2015."/>
    <hyperlink ref="B26" location="'2.3'!A1" display="Número de establecimientos de salud sin internación hospitalaria, por regiones, según clase de establecimiento y área. Año 2015."/>
    <hyperlink ref="B27" location="'2.4'!A1" display="Número de establecimientos de salud con internación y sin internación hospitalaria, según provincias. Año 2015."/>
    <hyperlink ref="B74" location="'4.1'!A1" display="Número de establecimientos de salud con y sin internación por provincia."/>
    <hyperlink ref="B75" location="'4.2'!A1" display="Número de establecimientos de salud del sector público y privado por regiones."/>
    <hyperlink ref="B76" location="'4.3'!A1" display="Tasa de médicos, odontólogos por provincia."/>
    <hyperlink ref="B77" location="'4.4'!A1" display="Tasa de obstetrices, auxiliares de enfermería por provincia."/>
    <hyperlink ref="B32" location="'3.9'!A1" display="Personal que trabaja en establecimientos de salud, según regiones, provincias y área. Año 2015."/>
    <hyperlink ref="B33" location="'3.15'!A1" display="Personal médico que trabajan en establecimientos de salud, por tiempo, según regiones y provincias. Año 2015."/>
    <hyperlink ref="B34" location="'3.16'!A1" display="Odontólogos  que trabajan en establecimientos de salud, por tiempo, según regiones y provincias. Año 2015."/>
    <hyperlink ref="B35" location="'3.17'!A1" display="Otros profesionales  que trabajan en establecimientos de salud, por tiempo, según regiones y provincias. Año 2015."/>
    <hyperlink ref="B36" location="'3.18'!A1" display="Médicos generales y por especialidades, que trabajan en establecimientos de salud, según regiones y provincias. Año 2015."/>
    <hyperlink ref="B37" location="'3.19'!A1" display="Odontólogos que trabajan en establecimientos de salud, por especialización, según regiones y provincias. Año 2015."/>
    <hyperlink ref="B39" location="'3.21'!A1" display="Licenciados y/o tecnólogos que trabajan en establecimientos de salud, según regiones y provincias. Año 2015."/>
    <hyperlink ref="B41" location="'3.23'!A1" display="Personal de estadística, administrativo y de servicio, que trabaja en establecimientos de salud, según regiones y provincias. Año 2015."/>
    <hyperlink ref="B43" location="'3.25'!A1" display="Equipos de diagnóstico y tratamiento que disponen los establecimientos de salud, según regiones y provincias. Año 2015."/>
    <hyperlink ref="B45" location="'3.27'!A1" display="AmbienteS físicos y equipos que disponen los servicios estomatología de los establecimientos de salud, según regiones y provincias. Año 2015."/>
    <hyperlink ref="B51" location="'3.32'!A1" display="Consultas de emergencia, realizadas en los establecimientos de salud,  por sector y entidad,  según regiones y provincias. Año 2015."/>
    <hyperlink ref="B12:N12" location="'1.1.4'!A1" display="Número de médicos por sector público y privado a nivel nacional. Periodo 2000 - 2015."/>
    <hyperlink ref="B54:L54" location="'3.24'!A1" display="Consultas médicas de morbilidad y prevención, realizadas en los establecimientos del seguro social (iess): propios y anexos, según regiones y provincias. "/>
    <hyperlink ref="B55:L55" location="'3.25'!A1" display="'3.25'!A1"/>
    <hyperlink ref="B56:L56" location="'3.26'!A1" display="Consultas de prevención y gineco-obstétricas, realizadas en los establecimientos de salud  del seguro social campesino, por grupos de edad, según regiones y provincias Año 2015."/>
    <hyperlink ref="B58:L58" location="'3.28'!A1" display="Visitas domiciliarias , de médico, obstetriz y enfermera, realizadas por los establecimientos de salud, por clase de establecimiento, según regiones y provincias Año 2015."/>
    <hyperlink ref="B59:L59" location="'3.29'!A1" display="Consultas de morbilidad y prevención de estomatología, realizadas en los establecimientos de salud, por sector y entidad, según grupos programáticos Año 2015."/>
    <hyperlink ref="B60:L60" location="'3.30'!A1" display="Consultas de morbilidad de estomatología, realizadas por los establecimientos de salud, por grupos programáticos, según regiones, provincias Año 2015."/>
    <hyperlink ref="B61:L61" location="'3.31'!A1" display="Primeras consultas de prevención de estomatología, realizadas por los establecimientos de salud, por grupos programáticos, según regiones, provincias Año 2015."/>
    <hyperlink ref="B62:L62" location="'3.32'!A1" display="Consultas subsecuentes de prevención de estomatología, realizadas por los establecimientos de salud, por grupos programáticos, según regiones, provincias Año 2015."/>
    <hyperlink ref="B63:L63" location="'3.33'!A1" display="Actividades de estomatología, radiografías dentales y certificados odontológicos, realizadas por los establecimientos de salud, según regiones, provincias Año 2015."/>
    <hyperlink ref="B64:L64" location="'3.34'!A1" display="Actividades de estomatología, radiografías dentales y certificados odontológicos, realizadas por los establecimientos de salud, según sector y entidad Año 2015."/>
    <hyperlink ref="B65:L65" location="'3.35'!A1" display="'3.35'!A1"/>
    <hyperlink ref="B66:L66" location="'3.36'!A1" display="Consultas y actividades de estomatología, radiografías dentales y certificados odontológicos, realizadas por los establecimientos del seguro social: propios y anexos, según regiones y provincias Año 2015."/>
    <hyperlink ref="B67:L67" location="'3.37'!A1" display="Consultas y actividades de estomatología realizadas por los establecimientos del Seguro Social Campesino según  regiones y provincias Año 2015."/>
    <hyperlink ref="B68:L68" location="'3.38'!A1" display="Exámenes de imagenología, realizados en los establecimientos de salud, según regiones y provincias Año 2015."/>
    <hyperlink ref="B69:L69" location="'3.39'!A1" display="Exámenes de imagenología, realizados en los establecimientos de salud, según regiones y provincias Año 2015."/>
    <hyperlink ref="B70:L70" location="'3.40'!A1" display="Pruebas de diagnóstico, realizadas en los establecimientos de salud, según regiones y provincias Año 2015."/>
    <hyperlink ref="B71:L71" location="'3.41'!A1" display="Tratamientos de: fisioterapia, diálisis, radioisótopos y otros tratamientos, realizados en los establecimientos de salud, según regiones y provincias Año 2015."/>
    <hyperlink ref="B52:L52" location="'3.22.1'!A1" display="'3.22.1'!A1"/>
    <hyperlink ref="A55" location="'4.1.35'!A1" display="4.1.35"/>
    <hyperlink ref="A59" location="'4.1.35'!A1" display="4.1.35"/>
    <hyperlink ref="A61" location="'4.1.35'!A1" display="4.1.35"/>
    <hyperlink ref="A63" location="'4.1.35'!A1" display="4.1.35"/>
    <hyperlink ref="A65" location="'4.1.35'!A1" display="4.1.35"/>
    <hyperlink ref="A67" location="'4.1.35'!A1" display="4.1.35"/>
    <hyperlink ref="A69" location="'4.1.35'!A1" display="4.1.35"/>
    <hyperlink ref="A71" location="'4.1.35'!A1" display="4.1.35"/>
    <hyperlink ref="A56" location="'4.1.36'!A1" display="4.1.36"/>
    <hyperlink ref="A58" location="'4.1.36'!A1" display="4.1.36"/>
    <hyperlink ref="A60" location="'4.1.36'!A1" display="4.1.36"/>
    <hyperlink ref="A62" location="'4.1.36'!A1" display="4.1.36"/>
    <hyperlink ref="A64" location="'4.1.36'!A1" display="4.1.36"/>
    <hyperlink ref="A66" location="'4.1.36'!A1" display="4.1.36"/>
    <hyperlink ref="A68" location="'4.1.36'!A1" display="4.1.36"/>
    <hyperlink ref="A70" location="'4.1.36'!A1" display="4.1.36"/>
    <hyperlink ref="B57:L57" location="'3.27'!A1" display="Visitas domiciliarias , de médico, obstetriz y enfermera, realizadas por los establecimientos de salud, por grupos de edad, por sector y entidad a la que  pertenecen, según regiones y provincias año 2015"/>
    <hyperlink ref="B9" r:id="rId1" location="'1.1.2'!A1"/>
    <hyperlink ref="B11" r:id="rId2" location="'1.1.1'!A1"/>
    <hyperlink ref="B31:L31" location="'3.1'!A1" display="Número de médicos especialistas y generales, odontólogos, enfermeras, obstetrices, psicólogos y auxiliares de enfermería, que trabajan en establecimientos de salud y tasas según regiones y provincias. Año 2015."/>
    <hyperlink ref="B30:L30" location="'3.2'!A1" display="Número de establecimientos de salud con y sin internación hospitalaria, por sector y entidad a la que pertenecen, según regiones y provincias. Año 2015."/>
    <hyperlink ref="B32:L32" location="'3.3'!A1" display="Personal que trabaja en establecimientos de salud, según regiones, provincias y área. Año 2015."/>
    <hyperlink ref="B33:L33" location="'3.4'!A1" display="Personal médico que trabajan en establecimientos de salud, por tiempo, según regiones y provincias. Año 2015."/>
    <hyperlink ref="B34:L34" location="'3.5'!A1" display="Odontólogos  que trabajan en establecimientos de salud, por tiempo, según regiones y provincias. Año 2015."/>
    <hyperlink ref="B35:L35" location="'3.6'!A1" display="Otros profesionales  que trabajan en establecimientos de salud, por tiempo, según regiones y provincias. Año 2015."/>
    <hyperlink ref="B36:L36" location="'3.7'!A1" display="Médicos generales y por especialidades, que trabajan en establecimientos de salud, según regiones y provincias. Año 2015."/>
    <hyperlink ref="B37:L37" location="'3.8'!A1" display="Odontólogos que trabajan en establecimientos de salud, por especialización, según regiones y provincias. Año 2015."/>
    <hyperlink ref="B38:L38" location="'3.9'!A1" display="Otros profesionales  de la salud que trabajan en establecimientos de salud, por especialización, según regiones y provincias. Año 2015."/>
    <hyperlink ref="B40:L40" location="'3.11'!A1" display="Auxiliares de: enfermería, personal de servicio técnicos y personal sanitario de apoyo, que trabajan en los establecimientos de salud, según regiones y provincias. Año 2015."/>
    <hyperlink ref="B39:L39" location="'3.10'!A1" display="Licenciados y/o tecnólogos que trabajan en establecimientos de salud, según regiones y provincias. Año 2015."/>
    <hyperlink ref="B41:L41" location="'3.12'!A1" display="Personal de estadística, administrativo y de servicio, que trabaja en establecimientos de salud, según regiones y provincias. Año 2015."/>
    <hyperlink ref="B42:L42" location="'3.13'!A1" display="Ambientes físicos y equipos de cirugía, obstetricia y cuidados especiales, que disponen los establecimientos de salud según regiones y provincias. Año 2015."/>
    <hyperlink ref="B43:L43" location="'3.14'!A1" display="Equipos de diagnóstico y tratamiento que disponen los establecimientos de salud, según regiones y provincias. Año 2015."/>
    <hyperlink ref="B44:L44" location="'3.15'!A1" display="Farmacia, botiquín, laboratorios, equipos de esterilización y otros equipos, que disponen los establecimientos de salud, según regiones y provincias. Año 2015."/>
    <hyperlink ref="B45:L45" location="'3.16'!A1" display="AmbienteS físicos y equipos que disponen los servicios estomatología de los establecimientos de salud, según regiones y provincias. Año 2015."/>
    <hyperlink ref="B47:L47" location="'3.17'!A1" display="Consultas de morbilidad primeras y subsecuentes, de emergencia, realizadas en los establecimientos de salud, por grupos de edad, según regiones y provincias. Año 2015."/>
    <hyperlink ref="B48:L48" location="'3.18'!A1" display="Consultas de morbilidad primeras y subsecuentes, realizadas en los establecimientos de salud por sector y entidad, según regiones y provincias Año 2015."/>
    <hyperlink ref="B49:L49" location="'3.19'!A1" display="'3.19'!A1"/>
    <hyperlink ref="B50:L50" location="'3.20'!A1" display="Primeras consultas de prevención y gineco-obstétricas, certificados médicos, realizadas en los establecimientos de salud, por sector y entidad, según grupos programáticos Año 2015."/>
    <hyperlink ref="B51:L51" location="'3.21'!A1" display="Consultas subsecuentes de prevención y gineco-obstétricas, realizadas en los establecimientos de salud, por sector y entidad, según grupos programáticos Año 2015."/>
    <hyperlink ref="B53:L53" location="'3.23'!A1" display="Consultas médicas de morbilidad y prevención, realizadas en los establecimientos del seguro social (iess): propios y anexos, según regiones y provincias.  Año 2015."/>
    <hyperlink ref="B11:N11" location="'1.1.3'!A1" display="Número y Tasa de médicos, odontólogos, psicólogos (desde el año 2006), enfermeras,  obstetrices, auxiliares de enfermería. Período 2000 - 2015."/>
    <hyperlink ref="B9:N9" location="'1.1.1'!A1" display="Número de establecimientos de salud, según sector público y privado a nivel nacional, periodo 2000 - 2015"/>
    <hyperlink ref="A46" location="'4.1.27'!A1" display="4.1.27"/>
    <hyperlink ref="B46" location="'3.27'!A1" display="AmbienteS físicos y equipos que disponen los servicios estomatología de los establecimientos de salud, según regiones y provincias. Año 2015."/>
    <hyperlink ref="B46:L46" location="'3.16'!A1" display="AmbienteS físicos y equipos que disponen los servicios estomatología de los establecimientos de salud, según regiones y provincias. Año 2015."/>
    <hyperlink ref="B47:N47" location="'3.18'!A1" display="Consultas de morbilidad primeras y subsecuentes, de emergencia, realizadas en los establecimientos de salud, por grupos de edad, según regiones y provincias. Año 2015."/>
    <hyperlink ref="B48:N48" location="'3.19'!A1" display="Consultas de morbilidad primeras y subsecuentes, realizadas en los establecimientos de salud por sector y entidad, según regiones y provincias Año 2015."/>
    <hyperlink ref="B49:N49" location="'3.20'!A1" display="'3.20'!A1"/>
    <hyperlink ref="B50:N50" location="'3.21'!A1" display="Primeras consultas de prevención y gineco-obstétricas, certificados médicos, realizadas en los establecimientos de salud, por sector, según grupos programáticos Año 2015."/>
    <hyperlink ref="B51:N51" location="'3.22'!A1" display="Consultas subsecuentes de prevención y gineco-obstétricas, realizadas en los establecimientos de salud, por sector, según grupos programáticos Año 2015."/>
    <hyperlink ref="B52:N52" location="'3.23'!A1" display="Consultas de prevención de los establecimientos de salud   según regiones y provincias Año 2015."/>
    <hyperlink ref="B53:N53" location="'3.24'!A1" display="Consultas médicas de morbilidad y prevención, realizadas en los establecimientos del IESS y anexos, según regiones y provincias. "/>
    <hyperlink ref="B54:N54" location="'3.25'!A1" display="Consultas médicas de morbilidad y prevención, realizadas en los establecimientos del IESS y anexos, por tipo de seguro y edades según regiones y provincias. "/>
    <hyperlink ref="B55:N55" location="'3.26'!A1" display="'3.26'!A1"/>
    <hyperlink ref="B56:N56" location="'3.27'!A1" display="Consultas de prevención y gineco-obstétricas, realizadas en los establecimientos de salud  del seguro social campesino, por grupos de edad, según regiones y provincias Año 2015."/>
    <hyperlink ref="B57:N57" location="'3.28'!A1" display="Visitas domiciliarias , de médico, obstetriz y enfermera, realizadas por los establecimientos de salud, por clase de establecimiento, según regiones y provincias. Año 2015"/>
    <hyperlink ref="B58:N58" location="'3.29'!A1" display="Consultas de morbilidad de estomatología, realizadas por los establecimientos de salud, por grupos programáticos, según regiones, provincias.  Año 2015."/>
    <hyperlink ref="B59:N59" location="'3.30'!A1" display="Primeras consultas de prevención de estomatología, realizadas por los establecimientos de salud, por grupos programáticos, según regiones, provincias.  Año 2015."/>
    <hyperlink ref="B60:N60" location="'3.31'!A1" display="Consultas subsecuentes de prevención de estomatología, realizadas por los establecimientos de salud, por grupos programáticos, según regiones, provincias.   Año 2015."/>
    <hyperlink ref="B61:N61" location="'3.32'!A1" display="Actividades de estomatología, radiografías dentales y certificados odontológicos, realizadas por los establecimientos de salud, según regiones, provincias. Año 2015."/>
    <hyperlink ref="B62:N62" location="'3.33'!A1" display="Actividades de estomatología, radiografías dentales y certificados odontológicos, realizadas por los establecimientos de salud, según sector y entidad.  Año 2015."/>
    <hyperlink ref="B63:N63" location="'3.34'!A1" display="Consultas de estomatología, radiografías dentales y certificados odontológicos, realizadas por los establecimientos del seguro social: propios y anexos, según regiones y  provincias.  Año 2015."/>
    <hyperlink ref="B64:N64" location="'3.35'!A1" display="Consultas y actividades de estomatología, radiografías dentales y certificados odontológicos, realizadas por los establecimientos del seguro social: propios y anexos, según regiones y provincias.  Año 2015."/>
    <hyperlink ref="B65:N65" location="'3.36'!A1" display="Consultas y actividades de estomatología realizadas por los establecimientos del Seguro Social Campesino según  regiones y provincias.  Año 2015."/>
    <hyperlink ref="B66:N66" location="'3.37'!A1" display="Determinaciones de laboratorio, exámenes anatomía patológica y recetas despachadas en las farmacias de los establecimientos de salud, según regiones y provincias.  Año 2015."/>
    <hyperlink ref="B67:N67" location="'3.38'!A1" display="Exámenes de imagenología, realizados en los establecimientos de salud, según regiones y provincias. Año 2015."/>
    <hyperlink ref="B68:N68" location="'3.39'!A1" display="Pruebas de diagnóstico, realizadas en los establecimientos de salud, según regiones y provincias.  Año 2015."/>
    <hyperlink ref="B69:N69" location="'3.40'!A1" display="Tratamientos de: fisioterapia, diálisis, radioisótopos y otros tratamientos, realizados en los establecimientos de salud, según regiones y provincias.  Año 2015."/>
    <hyperlink ref="B70:N70" location="'3.41'!A1" display="Actividades de trabajo social, realizadas por los establecimientos de salud, según regiones y provincias.  Año 2015."/>
    <hyperlink ref="B71:N71" location="'3.42'!A1" display="Actividades de vigilancia sanitaria, realizadas por los establecimientos de salud, según regiones y provincias.  Año 2015."/>
    <hyperlink ref="B46:N46" location="'3.17'!A1" display="cosultas de morbilidad, de emergencia, de estamomatologìa de los establecimientos de salud, según regiones y provincias. Año 2015."/>
    <hyperlink ref="B30:N30" location="'3.1'!A1" display="Número de establecimientos de salud con y sin internación hospitalaria, por sector a la que pertenecen, según regiones y provincias. Año 2015."/>
    <hyperlink ref="B31:N31" location="'3.2'!A1" display="Número de Médicos, Odontólogos, Enfermeras, Obstetrices, Psicólogos, Auxiliares de Enfermería, que trabajan en establecimientos de salud y tasas según regiones y provincias Año 2015."/>
    <hyperlink ref="B13:N13" location="'1.1.5'!A1" display="Ambientes físicos que dispone el establecimiento de salud a nivel nacional, periodo 2000 - 2015."/>
    <hyperlink ref="B10:N10" location="'1.1.2'!A1" display="Número de establecimientos de salud por área de ubicación  a nivel nacional. Periodo 2000  - 2015"/>
  </hyperlinks>
  <printOptions horizontalCentered="1"/>
  <pageMargins left="0.19685039370078741" right="0.19685039370078741" top="0" bottom="0" header="0.11811023622047245" footer="0.23622047244094491"/>
  <pageSetup paperSize="9" scale="70" orientation="landscape" r:id="rId3"/>
  <headerFooter scaleWithDoc="0"/>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6:P124"/>
  <sheetViews>
    <sheetView showGridLines="0" workbookViewId="0">
      <selection activeCell="A6" sqref="A6"/>
    </sheetView>
  </sheetViews>
  <sheetFormatPr baseColWidth="10" defaultRowHeight="14.4"/>
  <sheetData>
    <row r="6" spans="1:16" ht="27.6">
      <c r="A6" s="383" t="s">
        <v>621</v>
      </c>
    </row>
    <row r="7" spans="1:16" ht="7.5" customHeight="1"/>
    <row r="8" spans="1:16" ht="15.6">
      <c r="A8" s="387" t="s">
        <v>620</v>
      </c>
    </row>
    <row r="9" spans="1:16" s="90" customFormat="1" ht="15.6">
      <c r="A9" s="387" t="s">
        <v>677</v>
      </c>
    </row>
    <row r="10" spans="1:16" s="90" customFormat="1">
      <c r="A10" s="382" t="s">
        <v>678</v>
      </c>
    </row>
    <row r="11" spans="1:16" s="90" customFormat="1" ht="33.75" customHeight="1">
      <c r="A11" s="678" t="s">
        <v>688</v>
      </c>
      <c r="B11" s="678"/>
      <c r="C11" s="678"/>
      <c r="D11" s="678"/>
      <c r="E11" s="678"/>
      <c r="F11" s="678"/>
      <c r="G11" s="678"/>
      <c r="H11" s="678"/>
      <c r="I11" s="678"/>
      <c r="J11" s="678"/>
      <c r="K11" s="678"/>
      <c r="L11" s="678"/>
      <c r="M11" s="678"/>
      <c r="N11" s="678"/>
      <c r="O11" s="678"/>
      <c r="P11" s="678"/>
    </row>
    <row r="12" spans="1:16" s="90" customFormat="1">
      <c r="A12" s="679" t="s">
        <v>776</v>
      </c>
      <c r="B12" s="679"/>
      <c r="C12" s="679"/>
      <c r="D12" s="679"/>
      <c r="E12" s="679"/>
      <c r="F12" s="679"/>
      <c r="G12" s="679"/>
      <c r="H12" s="679"/>
      <c r="I12" s="679"/>
      <c r="J12" s="679"/>
      <c r="K12" s="679"/>
      <c r="L12" s="679"/>
      <c r="M12" s="679"/>
      <c r="N12" s="679"/>
      <c r="O12" s="679"/>
      <c r="P12" s="679"/>
    </row>
    <row r="13" spans="1:16" s="90" customFormat="1" ht="21" customHeight="1">
      <c r="A13" s="387"/>
    </row>
    <row r="14" spans="1:16" ht="15.6">
      <c r="A14" s="387" t="s">
        <v>622</v>
      </c>
    </row>
    <row r="15" spans="1:16">
      <c r="A15" s="675" t="s">
        <v>623</v>
      </c>
      <c r="B15" s="675"/>
      <c r="C15" s="675"/>
      <c r="D15" s="675"/>
      <c r="E15" s="675"/>
      <c r="F15" s="675"/>
      <c r="G15" s="675"/>
      <c r="H15" s="675"/>
      <c r="I15" s="675"/>
      <c r="J15" s="675"/>
      <c r="K15" s="675"/>
      <c r="L15" s="675"/>
      <c r="M15" s="675"/>
      <c r="N15" s="675"/>
      <c r="O15" s="675"/>
      <c r="P15" s="675"/>
    </row>
    <row r="16" spans="1:16">
      <c r="A16" s="675" t="s">
        <v>624</v>
      </c>
      <c r="B16" s="675"/>
      <c r="C16" s="675"/>
      <c r="D16" s="675"/>
      <c r="E16" s="675"/>
      <c r="F16" s="675"/>
      <c r="G16" s="675"/>
      <c r="H16" s="675"/>
      <c r="I16" s="675"/>
      <c r="J16" s="675"/>
      <c r="K16" s="675"/>
      <c r="L16" s="675"/>
      <c r="M16" s="675"/>
      <c r="N16" s="675"/>
      <c r="O16" s="675"/>
      <c r="P16" s="675"/>
    </row>
    <row r="17" spans="1:16" s="90" customFormat="1" ht="4.5" customHeight="1">
      <c r="A17" s="388"/>
      <c r="B17" s="389"/>
    </row>
    <row r="18" spans="1:16">
      <c r="A18" s="384" t="s">
        <v>625</v>
      </c>
    </row>
    <row r="19" spans="1:16">
      <c r="A19" s="674" t="s">
        <v>626</v>
      </c>
      <c r="B19" s="674"/>
      <c r="C19" s="674"/>
      <c r="D19" s="674"/>
      <c r="E19" s="674"/>
      <c r="F19" s="674"/>
      <c r="G19" s="674"/>
      <c r="H19" s="674"/>
      <c r="I19" s="674"/>
      <c r="J19" s="674"/>
      <c r="K19" s="674"/>
      <c r="L19" s="674"/>
      <c r="M19" s="674"/>
      <c r="N19" s="674"/>
      <c r="O19" s="674"/>
      <c r="P19" s="674"/>
    </row>
    <row r="20" spans="1:16" s="90" customFormat="1" ht="6.75" customHeight="1">
      <c r="A20" s="382"/>
    </row>
    <row r="21" spans="1:16">
      <c r="A21" s="384" t="s">
        <v>627</v>
      </c>
    </row>
    <row r="22" spans="1:16" ht="36" customHeight="1">
      <c r="A22" s="676" t="s">
        <v>689</v>
      </c>
      <c r="B22" s="676"/>
      <c r="C22" s="676"/>
      <c r="D22" s="676"/>
      <c r="E22" s="676"/>
      <c r="F22" s="676"/>
      <c r="G22" s="676"/>
      <c r="H22" s="676"/>
      <c r="I22" s="676"/>
      <c r="J22" s="676"/>
      <c r="K22" s="676"/>
      <c r="L22" s="676"/>
      <c r="M22" s="676"/>
      <c r="N22" s="676"/>
      <c r="O22" s="676"/>
      <c r="P22" s="676"/>
    </row>
    <row r="23" spans="1:16" ht="8.25" customHeight="1">
      <c r="A23" s="382"/>
    </row>
    <row r="24" spans="1:16">
      <c r="A24" s="384" t="s">
        <v>628</v>
      </c>
    </row>
    <row r="25" spans="1:16">
      <c r="A25" s="674" t="s">
        <v>629</v>
      </c>
      <c r="B25" s="674"/>
      <c r="C25" s="674"/>
      <c r="D25" s="674"/>
      <c r="E25" s="674"/>
      <c r="F25" s="674"/>
      <c r="G25" s="674"/>
      <c r="H25" s="674"/>
      <c r="I25" s="674"/>
      <c r="J25" s="674"/>
      <c r="K25" s="674"/>
      <c r="L25" s="674"/>
      <c r="M25" s="674"/>
      <c r="N25" s="674"/>
      <c r="O25" s="674"/>
      <c r="P25" s="674"/>
    </row>
    <row r="26" spans="1:16" s="90" customFormat="1" ht="6.75" customHeight="1">
      <c r="A26" s="382"/>
    </row>
    <row r="27" spans="1:16">
      <c r="A27" s="384" t="s">
        <v>630</v>
      </c>
    </row>
    <row r="28" spans="1:16" ht="52.2" customHeight="1">
      <c r="A28" s="676" t="s">
        <v>948</v>
      </c>
      <c r="B28" s="676"/>
      <c r="C28" s="676"/>
      <c r="D28" s="676"/>
      <c r="E28" s="676"/>
      <c r="F28" s="676"/>
      <c r="G28" s="676"/>
      <c r="H28" s="676"/>
      <c r="I28" s="676"/>
      <c r="J28" s="676"/>
      <c r="K28" s="676"/>
      <c r="L28" s="676"/>
      <c r="M28" s="676"/>
      <c r="N28" s="676"/>
      <c r="O28" s="676"/>
      <c r="P28" s="676"/>
    </row>
    <row r="29" spans="1:16" s="90" customFormat="1" ht="7.5" customHeight="1">
      <c r="A29" s="378"/>
      <c r="B29" s="378"/>
      <c r="C29" s="378"/>
      <c r="D29" s="378"/>
      <c r="E29" s="378"/>
      <c r="F29" s="378"/>
      <c r="G29" s="378"/>
      <c r="H29" s="378"/>
      <c r="I29" s="378"/>
      <c r="J29" s="378"/>
      <c r="K29" s="378"/>
      <c r="L29" s="378"/>
      <c r="M29" s="378"/>
      <c r="N29" s="378"/>
      <c r="O29" s="378"/>
      <c r="P29" s="378"/>
    </row>
    <row r="30" spans="1:16">
      <c r="A30" s="384" t="s">
        <v>631</v>
      </c>
    </row>
    <row r="31" spans="1:16" s="90" customFormat="1" ht="7.5" customHeight="1">
      <c r="A31" s="384"/>
    </row>
    <row r="32" spans="1:16" ht="21.75" customHeight="1">
      <c r="A32" s="384" t="s">
        <v>632</v>
      </c>
    </row>
    <row r="33" spans="1:16">
      <c r="A33" s="674" t="s">
        <v>633</v>
      </c>
      <c r="B33" s="674"/>
      <c r="C33" s="674"/>
      <c r="D33" s="674"/>
      <c r="E33" s="674"/>
      <c r="F33" s="674"/>
      <c r="G33" s="674"/>
      <c r="H33" s="674"/>
      <c r="I33" s="674"/>
      <c r="J33" s="674"/>
      <c r="K33" s="674"/>
      <c r="L33" s="674"/>
      <c r="M33" s="674"/>
      <c r="N33" s="674"/>
      <c r="O33" s="674"/>
      <c r="P33" s="674"/>
    </row>
    <row r="34" spans="1:16" ht="18.75" customHeight="1">
      <c r="A34" s="384" t="s">
        <v>634</v>
      </c>
    </row>
    <row r="35" spans="1:16" ht="33.75" customHeight="1">
      <c r="A35" s="676" t="s">
        <v>635</v>
      </c>
      <c r="B35" s="676"/>
      <c r="C35" s="676"/>
      <c r="D35" s="676"/>
      <c r="E35" s="676"/>
      <c r="F35" s="676"/>
      <c r="G35" s="676"/>
      <c r="H35" s="676"/>
      <c r="I35" s="676"/>
      <c r="J35" s="676"/>
      <c r="K35" s="676"/>
      <c r="L35" s="676"/>
      <c r="M35" s="676"/>
      <c r="N35" s="676"/>
      <c r="O35" s="676"/>
      <c r="P35" s="676"/>
    </row>
    <row r="36" spans="1:16" ht="21" customHeight="1">
      <c r="A36" s="384" t="s">
        <v>636</v>
      </c>
    </row>
    <row r="37" spans="1:16" ht="37.5" customHeight="1">
      <c r="A37" s="676" t="s">
        <v>637</v>
      </c>
      <c r="B37" s="676"/>
      <c r="C37" s="676"/>
      <c r="D37" s="676"/>
      <c r="E37" s="676"/>
      <c r="F37" s="676"/>
      <c r="G37" s="676"/>
      <c r="H37" s="676"/>
      <c r="I37" s="676"/>
      <c r="J37" s="676"/>
      <c r="K37" s="676"/>
      <c r="L37" s="676"/>
      <c r="M37" s="676"/>
      <c r="N37" s="676"/>
      <c r="O37" s="676"/>
      <c r="P37" s="676"/>
    </row>
    <row r="38" spans="1:16">
      <c r="A38" s="384" t="s">
        <v>638</v>
      </c>
    </row>
    <row r="39" spans="1:16" ht="31.5" customHeight="1">
      <c r="A39" s="676" t="s">
        <v>639</v>
      </c>
      <c r="B39" s="676"/>
      <c r="C39" s="676"/>
      <c r="D39" s="676"/>
      <c r="E39" s="676"/>
      <c r="F39" s="676"/>
      <c r="G39" s="676"/>
      <c r="H39" s="676"/>
      <c r="I39" s="676"/>
      <c r="J39" s="676"/>
      <c r="K39" s="676"/>
      <c r="L39" s="676"/>
      <c r="M39" s="676"/>
      <c r="N39" s="676"/>
      <c r="O39" s="676"/>
      <c r="P39" s="676"/>
    </row>
    <row r="40" spans="1:16" ht="7.5" customHeight="1">
      <c r="A40" s="384"/>
    </row>
    <row r="41" spans="1:16" ht="15.6">
      <c r="A41" s="387" t="s">
        <v>640</v>
      </c>
    </row>
    <row r="42" spans="1:16" s="90" customFormat="1" ht="6" customHeight="1">
      <c r="A42" s="387"/>
    </row>
    <row r="43" spans="1:16">
      <c r="A43" s="606" t="s">
        <v>875</v>
      </c>
    </row>
    <row r="44" spans="1:16" ht="34.5" customHeight="1">
      <c r="A44" s="677" t="s">
        <v>641</v>
      </c>
      <c r="B44" s="677"/>
      <c r="C44" s="677"/>
      <c r="D44" s="677"/>
      <c r="E44" s="677"/>
      <c r="F44" s="677"/>
      <c r="G44" s="677"/>
      <c r="H44" s="677"/>
      <c r="I44" s="677"/>
      <c r="J44" s="677"/>
      <c r="K44" s="677"/>
      <c r="L44" s="677"/>
      <c r="M44" s="677"/>
      <c r="N44" s="677"/>
      <c r="O44" s="677"/>
      <c r="P44" s="677"/>
    </row>
    <row r="45" spans="1:16" ht="50.25" customHeight="1">
      <c r="A45" s="677" t="s">
        <v>642</v>
      </c>
      <c r="B45" s="677"/>
      <c r="C45" s="677"/>
      <c r="D45" s="677"/>
      <c r="E45" s="677"/>
      <c r="F45" s="677"/>
      <c r="G45" s="677"/>
      <c r="H45" s="677"/>
      <c r="I45" s="677"/>
      <c r="J45" s="677"/>
      <c r="K45" s="677"/>
      <c r="L45" s="677"/>
      <c r="M45" s="677"/>
      <c r="N45" s="677"/>
      <c r="O45" s="677"/>
      <c r="P45" s="677"/>
    </row>
    <row r="46" spans="1:16" ht="83.25" customHeight="1">
      <c r="A46" s="677" t="s">
        <v>643</v>
      </c>
      <c r="B46" s="677"/>
      <c r="C46" s="677"/>
      <c r="D46" s="677"/>
      <c r="E46" s="677"/>
      <c r="F46" s="677"/>
      <c r="G46" s="677"/>
      <c r="H46" s="677"/>
      <c r="I46" s="677"/>
      <c r="J46" s="677"/>
      <c r="K46" s="677"/>
      <c r="L46" s="677"/>
      <c r="M46" s="677"/>
      <c r="N46" s="677"/>
      <c r="O46" s="677"/>
      <c r="P46" s="677"/>
    </row>
    <row r="47" spans="1:16" ht="53.25" customHeight="1">
      <c r="A47" s="677" t="s">
        <v>644</v>
      </c>
      <c r="B47" s="677"/>
      <c r="C47" s="677"/>
      <c r="D47" s="677"/>
      <c r="E47" s="677"/>
      <c r="F47" s="677"/>
      <c r="G47" s="677"/>
      <c r="H47" s="677"/>
      <c r="I47" s="677"/>
      <c r="J47" s="677"/>
      <c r="K47" s="677"/>
      <c r="L47" s="677"/>
      <c r="M47" s="677"/>
      <c r="N47" s="677"/>
      <c r="O47" s="677"/>
      <c r="P47" s="677"/>
    </row>
    <row r="48" spans="1:16" ht="31.5" customHeight="1">
      <c r="A48" s="676" t="s">
        <v>645</v>
      </c>
      <c r="B48" s="676"/>
      <c r="C48" s="676"/>
      <c r="D48" s="676"/>
      <c r="E48" s="676"/>
      <c r="F48" s="676"/>
      <c r="G48" s="676"/>
      <c r="H48" s="676"/>
      <c r="I48" s="676"/>
      <c r="J48" s="676"/>
      <c r="K48" s="676"/>
      <c r="L48" s="676"/>
      <c r="M48" s="676"/>
      <c r="N48" s="676"/>
      <c r="O48" s="676"/>
      <c r="P48" s="676"/>
    </row>
    <row r="49" spans="1:16" ht="30" customHeight="1">
      <c r="A49" s="676" t="s">
        <v>646</v>
      </c>
      <c r="B49" s="676"/>
      <c r="C49" s="676"/>
      <c r="D49" s="676"/>
      <c r="E49" s="676"/>
      <c r="F49" s="676"/>
      <c r="G49" s="676"/>
      <c r="H49" s="676"/>
      <c r="I49" s="676"/>
      <c r="J49" s="676"/>
      <c r="K49" s="676"/>
      <c r="L49" s="676"/>
      <c r="M49" s="676"/>
      <c r="N49" s="676"/>
      <c r="O49" s="676"/>
      <c r="P49" s="676"/>
    </row>
    <row r="50" spans="1:16" ht="30.75" customHeight="1">
      <c r="A50" s="677" t="s">
        <v>647</v>
      </c>
      <c r="B50" s="677"/>
      <c r="C50" s="677"/>
      <c r="D50" s="677"/>
      <c r="E50" s="677"/>
      <c r="F50" s="677"/>
      <c r="G50" s="677"/>
      <c r="H50" s="677"/>
      <c r="I50" s="677"/>
      <c r="J50" s="677"/>
      <c r="K50" s="677"/>
      <c r="L50" s="677"/>
      <c r="M50" s="677"/>
      <c r="N50" s="677"/>
      <c r="O50" s="677"/>
      <c r="P50" s="677"/>
    </row>
    <row r="51" spans="1:16" ht="45.75" customHeight="1">
      <c r="A51" s="677" t="s">
        <v>648</v>
      </c>
      <c r="B51" s="677"/>
      <c r="C51" s="677"/>
      <c r="D51" s="677"/>
      <c r="E51" s="677"/>
      <c r="F51" s="677"/>
      <c r="G51" s="677"/>
      <c r="H51" s="677"/>
      <c r="I51" s="677"/>
      <c r="J51" s="677"/>
      <c r="K51" s="677"/>
      <c r="L51" s="677"/>
      <c r="M51" s="677"/>
      <c r="N51" s="677"/>
      <c r="O51" s="677"/>
      <c r="P51" s="677"/>
    </row>
    <row r="52" spans="1:16">
      <c r="A52" s="384" t="s">
        <v>874</v>
      </c>
    </row>
    <row r="53" spans="1:16" ht="36" customHeight="1">
      <c r="A53" s="677" t="s">
        <v>649</v>
      </c>
      <c r="B53" s="677"/>
      <c r="C53" s="677"/>
      <c r="D53" s="677"/>
      <c r="E53" s="677"/>
      <c r="F53" s="677"/>
      <c r="G53" s="677"/>
      <c r="H53" s="677"/>
      <c r="I53" s="677"/>
      <c r="J53" s="677"/>
      <c r="K53" s="677"/>
      <c r="L53" s="677"/>
      <c r="M53" s="677"/>
      <c r="N53" s="677"/>
      <c r="O53" s="677"/>
      <c r="P53" s="677"/>
    </row>
    <row r="54" spans="1:16">
      <c r="A54" s="382" t="s">
        <v>650</v>
      </c>
    </row>
    <row r="55" spans="1:16" ht="47.25" customHeight="1">
      <c r="A55" s="677" t="s">
        <v>651</v>
      </c>
      <c r="B55" s="677"/>
      <c r="C55" s="677"/>
      <c r="D55" s="677"/>
      <c r="E55" s="677"/>
      <c r="F55" s="677"/>
      <c r="G55" s="677"/>
      <c r="H55" s="677"/>
      <c r="I55" s="677"/>
      <c r="J55" s="677"/>
      <c r="K55" s="677"/>
      <c r="L55" s="677"/>
      <c r="M55" s="677"/>
      <c r="N55" s="677"/>
      <c r="O55" s="677"/>
      <c r="P55" s="677"/>
    </row>
    <row r="56" spans="1:16" ht="49.5" customHeight="1">
      <c r="A56" s="677" t="s">
        <v>652</v>
      </c>
      <c r="B56" s="677"/>
      <c r="C56" s="677"/>
      <c r="D56" s="677"/>
      <c r="E56" s="677"/>
      <c r="F56" s="677"/>
      <c r="G56" s="677"/>
      <c r="H56" s="677"/>
      <c r="I56" s="677"/>
      <c r="J56" s="677"/>
      <c r="K56" s="677"/>
      <c r="L56" s="677"/>
      <c r="M56" s="677"/>
      <c r="N56" s="677"/>
      <c r="O56" s="677"/>
      <c r="P56" s="677"/>
    </row>
    <row r="57" spans="1:16">
      <c r="A57" s="384" t="s">
        <v>780</v>
      </c>
    </row>
    <row r="58" spans="1:16" ht="38.25" customHeight="1">
      <c r="A58" s="677" t="s">
        <v>653</v>
      </c>
      <c r="B58" s="677"/>
      <c r="C58" s="677"/>
      <c r="D58" s="677"/>
      <c r="E58" s="677"/>
      <c r="F58" s="677"/>
      <c r="G58" s="677"/>
      <c r="H58" s="677"/>
      <c r="I58" s="677"/>
      <c r="J58" s="677"/>
      <c r="K58" s="677"/>
      <c r="L58" s="677"/>
      <c r="M58" s="677"/>
      <c r="N58" s="677"/>
      <c r="O58" s="677"/>
      <c r="P58" s="677"/>
    </row>
    <row r="59" spans="1:16" s="90" customFormat="1" ht="30" customHeight="1">
      <c r="A59" s="677" t="s">
        <v>781</v>
      </c>
      <c r="B59" s="677"/>
      <c r="C59" s="677"/>
      <c r="D59" s="677"/>
      <c r="E59" s="677"/>
      <c r="F59" s="677"/>
      <c r="G59" s="677"/>
      <c r="H59" s="677"/>
      <c r="I59" s="677"/>
      <c r="J59" s="677"/>
      <c r="K59" s="677"/>
      <c r="L59" s="677"/>
      <c r="M59" s="677"/>
      <c r="N59" s="677"/>
      <c r="O59" s="677"/>
      <c r="P59" s="677"/>
    </row>
    <row r="60" spans="1:16">
      <c r="A60" s="384" t="s">
        <v>654</v>
      </c>
    </row>
    <row r="61" spans="1:16">
      <c r="A61" s="384" t="s">
        <v>655</v>
      </c>
    </row>
    <row r="62" spans="1:16" ht="44.25" customHeight="1">
      <c r="A62" s="677" t="s">
        <v>656</v>
      </c>
      <c r="B62" s="677"/>
      <c r="C62" s="677"/>
      <c r="D62" s="677"/>
      <c r="E62" s="677"/>
      <c r="F62" s="677"/>
      <c r="G62" s="677"/>
      <c r="H62" s="677"/>
      <c r="I62" s="677"/>
      <c r="J62" s="677"/>
      <c r="K62" s="677"/>
      <c r="L62" s="677"/>
      <c r="M62" s="677"/>
      <c r="N62" s="677"/>
      <c r="O62" s="677"/>
      <c r="P62" s="677"/>
    </row>
    <row r="63" spans="1:16" ht="25.2" customHeight="1">
      <c r="A63" s="677" t="s">
        <v>657</v>
      </c>
      <c r="B63" s="677"/>
      <c r="C63" s="677"/>
      <c r="D63" s="677"/>
      <c r="E63" s="677"/>
      <c r="F63" s="677"/>
      <c r="G63" s="677"/>
      <c r="H63" s="677"/>
      <c r="I63" s="677"/>
      <c r="J63" s="677"/>
      <c r="K63" s="677"/>
      <c r="L63" s="677"/>
      <c r="M63" s="677"/>
      <c r="N63" s="677"/>
      <c r="O63" s="677"/>
      <c r="P63" s="677"/>
    </row>
    <row r="64" spans="1:16">
      <c r="A64" s="384" t="s">
        <v>658</v>
      </c>
    </row>
    <row r="65" spans="1:16" ht="30" customHeight="1">
      <c r="A65" s="677" t="s">
        <v>659</v>
      </c>
      <c r="B65" s="677"/>
      <c r="C65" s="677"/>
      <c r="D65" s="677"/>
      <c r="E65" s="677"/>
      <c r="F65" s="677"/>
      <c r="G65" s="677"/>
      <c r="H65" s="677"/>
      <c r="I65" s="677"/>
      <c r="J65" s="677"/>
      <c r="K65" s="677"/>
      <c r="L65" s="677"/>
      <c r="M65" s="677"/>
      <c r="N65" s="677"/>
      <c r="O65" s="677"/>
      <c r="P65" s="677"/>
    </row>
    <row r="66" spans="1:16" ht="29.25" customHeight="1">
      <c r="A66" s="677" t="s">
        <v>660</v>
      </c>
      <c r="B66" s="677"/>
      <c r="C66" s="677"/>
      <c r="D66" s="677"/>
      <c r="E66" s="677"/>
      <c r="F66" s="677"/>
      <c r="G66" s="677"/>
      <c r="H66" s="677"/>
      <c r="I66" s="677"/>
      <c r="J66" s="677"/>
      <c r="K66" s="677"/>
      <c r="L66" s="677"/>
      <c r="M66" s="677"/>
      <c r="N66" s="677"/>
      <c r="O66" s="677"/>
      <c r="P66" s="677"/>
    </row>
    <row r="67" spans="1:16">
      <c r="A67" s="384" t="s">
        <v>661</v>
      </c>
    </row>
    <row r="68" spans="1:16" s="90" customFormat="1">
      <c r="A68" s="680" t="s">
        <v>782</v>
      </c>
      <c r="B68" s="680"/>
      <c r="C68" s="680"/>
      <c r="D68" s="680"/>
      <c r="E68" s="680"/>
      <c r="F68" s="680"/>
      <c r="G68" s="680"/>
      <c r="H68" s="680"/>
      <c r="I68" s="680"/>
      <c r="J68" s="680"/>
      <c r="K68" s="680"/>
      <c r="L68" s="680"/>
      <c r="M68" s="680"/>
      <c r="N68" s="680"/>
      <c r="O68" s="680"/>
      <c r="P68" s="680"/>
    </row>
    <row r="69" spans="1:16">
      <c r="A69" s="384" t="s">
        <v>662</v>
      </c>
    </row>
    <row r="70" spans="1:16" s="90" customFormat="1">
      <c r="A70" s="384"/>
    </row>
    <row r="71" spans="1:16">
      <c r="A71" s="390" t="s">
        <v>690</v>
      </c>
    </row>
    <row r="72" spans="1:16" s="90" customFormat="1" ht="9" customHeight="1">
      <c r="A72" s="390"/>
    </row>
    <row r="73" spans="1:16">
      <c r="A73" s="674" t="s">
        <v>663</v>
      </c>
      <c r="B73" s="674"/>
      <c r="C73" s="674"/>
      <c r="D73" s="674"/>
      <c r="E73" s="674"/>
      <c r="F73" s="674"/>
      <c r="G73" s="674"/>
      <c r="H73" s="674"/>
      <c r="I73" s="674"/>
      <c r="J73" s="674"/>
      <c r="K73" s="674"/>
      <c r="L73" s="674"/>
      <c r="M73" s="674"/>
      <c r="N73" s="674"/>
      <c r="O73" s="674"/>
      <c r="P73" s="674"/>
    </row>
    <row r="74" spans="1:16">
      <c r="A74" s="674" t="s">
        <v>664</v>
      </c>
      <c r="B74" s="674"/>
      <c r="C74" s="674"/>
      <c r="D74" s="674"/>
      <c r="E74" s="674"/>
      <c r="F74" s="674"/>
      <c r="G74" s="674"/>
      <c r="H74" s="674"/>
      <c r="I74" s="674"/>
      <c r="J74" s="674"/>
      <c r="K74" s="674"/>
      <c r="L74" s="674"/>
      <c r="M74" s="674"/>
      <c r="N74" s="674"/>
      <c r="O74" s="674"/>
      <c r="P74" s="674"/>
    </row>
    <row r="75" spans="1:16">
      <c r="A75" s="674" t="s">
        <v>665</v>
      </c>
      <c r="B75" s="674"/>
      <c r="C75" s="674"/>
      <c r="D75" s="674"/>
      <c r="E75" s="674"/>
      <c r="F75" s="674"/>
      <c r="G75" s="674"/>
      <c r="H75" s="674"/>
      <c r="I75" s="674"/>
      <c r="J75" s="674"/>
      <c r="K75" s="674"/>
      <c r="L75" s="674"/>
      <c r="M75" s="674"/>
      <c r="N75" s="674"/>
      <c r="O75" s="674"/>
      <c r="P75" s="674"/>
    </row>
    <row r="76" spans="1:16">
      <c r="A76" s="674" t="s">
        <v>666</v>
      </c>
      <c r="B76" s="674"/>
      <c r="C76" s="674"/>
      <c r="D76" s="674"/>
      <c r="E76" s="674"/>
      <c r="F76" s="674"/>
      <c r="G76" s="674"/>
      <c r="H76" s="674"/>
      <c r="I76" s="674"/>
      <c r="J76" s="674"/>
      <c r="K76" s="674"/>
      <c r="L76" s="674"/>
      <c r="M76" s="674"/>
      <c r="N76" s="674"/>
      <c r="O76" s="674"/>
      <c r="P76" s="674"/>
    </row>
    <row r="77" spans="1:16">
      <c r="A77" s="674" t="s">
        <v>777</v>
      </c>
      <c r="B77" s="674"/>
      <c r="C77" s="674"/>
      <c r="D77" s="674"/>
      <c r="E77" s="674"/>
      <c r="F77" s="674"/>
      <c r="G77" s="674"/>
      <c r="H77" s="674"/>
      <c r="I77" s="674"/>
      <c r="J77" s="674"/>
      <c r="K77" s="674"/>
      <c r="L77" s="674"/>
      <c r="M77" s="674"/>
      <c r="N77" s="674"/>
      <c r="O77" s="674"/>
      <c r="P77" s="674"/>
    </row>
    <row r="78" spans="1:16">
      <c r="A78" s="674" t="s">
        <v>667</v>
      </c>
      <c r="B78" s="674"/>
      <c r="C78" s="674"/>
      <c r="D78" s="674"/>
      <c r="E78" s="674"/>
      <c r="F78" s="674"/>
      <c r="G78" s="674"/>
      <c r="H78" s="674"/>
      <c r="I78" s="674"/>
      <c r="J78" s="674"/>
      <c r="K78" s="674"/>
      <c r="L78" s="674"/>
      <c r="M78" s="674"/>
      <c r="N78" s="674"/>
      <c r="O78" s="674"/>
      <c r="P78" s="674"/>
    </row>
    <row r="79" spans="1:16">
      <c r="A79" s="674" t="s">
        <v>668</v>
      </c>
      <c r="B79" s="674"/>
      <c r="C79" s="674"/>
      <c r="D79" s="674"/>
      <c r="E79" s="674"/>
      <c r="F79" s="674"/>
      <c r="G79" s="674"/>
      <c r="H79" s="674"/>
      <c r="I79" s="674"/>
      <c r="J79" s="674"/>
      <c r="K79" s="674"/>
      <c r="L79" s="674"/>
      <c r="M79" s="674"/>
      <c r="N79" s="674"/>
      <c r="O79" s="674"/>
      <c r="P79" s="674"/>
    </row>
    <row r="80" spans="1:16">
      <c r="A80" s="384"/>
    </row>
    <row r="81" spans="1:16">
      <c r="A81" s="384" t="s">
        <v>669</v>
      </c>
    </row>
    <row r="82" spans="1:16" ht="65.25" customHeight="1">
      <c r="A82" s="676" t="s">
        <v>691</v>
      </c>
      <c r="B82" s="676"/>
      <c r="C82" s="676"/>
      <c r="D82" s="676"/>
      <c r="E82" s="676"/>
      <c r="F82" s="676"/>
      <c r="G82" s="676"/>
      <c r="H82" s="676"/>
      <c r="I82" s="676"/>
      <c r="J82" s="676"/>
      <c r="K82" s="676"/>
      <c r="L82" s="676"/>
      <c r="M82" s="676"/>
      <c r="N82" s="676"/>
      <c r="O82" s="676"/>
      <c r="P82" s="676"/>
    </row>
    <row r="83" spans="1:16">
      <c r="A83" s="384" t="s">
        <v>670</v>
      </c>
    </row>
    <row r="84" spans="1:16">
      <c r="A84" s="674" t="s">
        <v>671</v>
      </c>
      <c r="B84" s="674"/>
      <c r="C84" s="674"/>
      <c r="D84" s="674"/>
      <c r="E84" s="674"/>
      <c r="F84" s="674"/>
      <c r="G84" s="674"/>
      <c r="H84" s="674"/>
      <c r="I84" s="674"/>
      <c r="J84" s="674"/>
      <c r="K84" s="674"/>
      <c r="L84" s="674"/>
      <c r="M84" s="674"/>
      <c r="N84" s="674"/>
      <c r="O84" s="674"/>
      <c r="P84" s="674"/>
    </row>
    <row r="85" spans="1:16">
      <c r="A85" s="384" t="s">
        <v>672</v>
      </c>
    </row>
    <row r="86" spans="1:16" ht="33.75" customHeight="1">
      <c r="A86" s="676" t="s">
        <v>692</v>
      </c>
      <c r="B86" s="676"/>
      <c r="C86" s="676"/>
      <c r="D86" s="676"/>
      <c r="E86" s="676"/>
      <c r="F86" s="676"/>
      <c r="G86" s="676"/>
      <c r="H86" s="676"/>
      <c r="I86" s="676"/>
      <c r="J86" s="676"/>
      <c r="K86" s="676"/>
      <c r="L86" s="676"/>
      <c r="M86" s="676"/>
      <c r="N86" s="676"/>
      <c r="O86" s="676"/>
      <c r="P86" s="676"/>
    </row>
    <row r="87" spans="1:16">
      <c r="A87" s="677" t="s">
        <v>778</v>
      </c>
      <c r="B87" s="677"/>
      <c r="C87" s="677"/>
      <c r="D87" s="677"/>
      <c r="E87" s="677"/>
      <c r="F87" s="677"/>
      <c r="G87" s="677"/>
      <c r="H87" s="677"/>
      <c r="I87" s="677"/>
      <c r="J87" s="677"/>
      <c r="K87" s="677"/>
      <c r="L87" s="677"/>
      <c r="M87" s="677"/>
      <c r="N87" s="677"/>
      <c r="O87" s="677"/>
      <c r="P87" s="677"/>
    </row>
    <row r="88" spans="1:16" s="90" customFormat="1" ht="59.25" customHeight="1">
      <c r="A88" s="683" t="s">
        <v>779</v>
      </c>
      <c r="B88" s="683"/>
      <c r="C88" s="683"/>
      <c r="D88" s="683"/>
      <c r="E88" s="683"/>
      <c r="F88" s="683"/>
      <c r="G88" s="683"/>
      <c r="H88" s="683"/>
      <c r="I88" s="683"/>
      <c r="J88" s="683"/>
      <c r="K88" s="683"/>
      <c r="L88" s="683"/>
      <c r="M88" s="683"/>
      <c r="N88" s="683"/>
      <c r="O88" s="683"/>
      <c r="P88" s="683"/>
    </row>
    <row r="89" spans="1:16">
      <c r="A89" s="384" t="s">
        <v>673</v>
      </c>
    </row>
    <row r="90" spans="1:16" ht="34.5" customHeight="1">
      <c r="A90" s="676" t="s">
        <v>674</v>
      </c>
      <c r="B90" s="676"/>
      <c r="C90" s="676"/>
      <c r="D90" s="676"/>
      <c r="E90" s="676"/>
      <c r="F90" s="676"/>
      <c r="G90" s="676"/>
      <c r="H90" s="676"/>
      <c r="I90" s="676"/>
      <c r="J90" s="676"/>
      <c r="K90" s="676"/>
      <c r="L90" s="676"/>
      <c r="M90" s="676"/>
      <c r="N90" s="676"/>
      <c r="O90" s="676"/>
      <c r="P90" s="676"/>
    </row>
    <row r="91" spans="1:16" s="90" customFormat="1" ht="20.25" customHeight="1">
      <c r="A91" s="378"/>
      <c r="B91" s="378"/>
      <c r="C91" s="378"/>
      <c r="D91" s="378"/>
      <c r="E91" s="378"/>
      <c r="F91" s="378"/>
      <c r="G91" s="378"/>
      <c r="H91" s="378"/>
      <c r="I91" s="378"/>
      <c r="J91" s="378"/>
      <c r="K91" s="378"/>
      <c r="L91" s="378"/>
      <c r="M91" s="378"/>
      <c r="N91" s="378"/>
      <c r="O91" s="378"/>
      <c r="P91" s="378"/>
    </row>
    <row r="92" spans="1:16" ht="21" customHeight="1">
      <c r="A92" s="682" t="s">
        <v>675</v>
      </c>
      <c r="B92" s="682"/>
      <c r="C92" s="90"/>
      <c r="D92" s="90"/>
      <c r="E92" s="90"/>
      <c r="F92" s="90"/>
      <c r="G92" s="90"/>
      <c r="H92" s="90"/>
      <c r="I92" s="90"/>
      <c r="J92" s="90"/>
      <c r="K92" s="90"/>
      <c r="L92" s="90"/>
      <c r="M92" s="90"/>
      <c r="N92" s="90"/>
      <c r="O92" s="90"/>
      <c r="P92" s="90"/>
    </row>
    <row r="93" spans="1:16" s="90" customFormat="1" ht="21" customHeight="1">
      <c r="A93" s="382" t="s">
        <v>680</v>
      </c>
      <c r="B93" s="392"/>
    </row>
    <row r="94" spans="1:16" ht="21" customHeight="1">
      <c r="A94" s="382"/>
      <c r="B94" s="382"/>
      <c r="C94" s="382"/>
      <c r="D94" s="382"/>
      <c r="E94" s="382"/>
      <c r="F94" s="382"/>
      <c r="G94" s="382"/>
      <c r="H94" s="382"/>
      <c r="I94" s="382"/>
      <c r="J94" s="382"/>
      <c r="K94" s="382"/>
      <c r="L94" s="382"/>
      <c r="M94" s="382"/>
      <c r="N94" s="382"/>
      <c r="O94" s="382"/>
      <c r="P94" s="382"/>
    </row>
    <row r="95" spans="1:16" s="90" customFormat="1" ht="21" customHeight="1">
      <c r="A95" s="382"/>
      <c r="B95" s="382"/>
      <c r="C95" s="382"/>
      <c r="D95" s="382"/>
      <c r="E95" s="382"/>
      <c r="F95" s="382"/>
      <c r="G95" s="382"/>
      <c r="H95" s="382"/>
      <c r="I95" s="382"/>
      <c r="J95" s="382"/>
      <c r="K95" s="382"/>
      <c r="L95" s="382"/>
      <c r="M95" s="382"/>
      <c r="N95" s="382"/>
      <c r="O95" s="382"/>
      <c r="P95" s="382"/>
    </row>
    <row r="96" spans="1:16" s="90" customFormat="1" ht="21" customHeight="1">
      <c r="A96" s="382"/>
      <c r="B96" s="382"/>
      <c r="C96" s="382"/>
      <c r="D96" s="382"/>
      <c r="E96" s="382"/>
      <c r="F96" s="382"/>
      <c r="G96" s="382"/>
      <c r="H96" s="382"/>
      <c r="I96" s="382"/>
      <c r="J96" s="382"/>
      <c r="K96" s="382"/>
      <c r="L96" s="382"/>
      <c r="M96" s="382"/>
      <c r="N96" s="382"/>
      <c r="O96" s="382"/>
      <c r="P96" s="382"/>
    </row>
    <row r="97" spans="1:16" s="90" customFormat="1" ht="21" customHeight="1">
      <c r="A97" s="382"/>
      <c r="B97" s="382"/>
      <c r="C97" s="382"/>
      <c r="D97" s="382"/>
      <c r="E97" s="382"/>
      <c r="F97" s="382"/>
      <c r="G97" s="382"/>
      <c r="H97" s="382"/>
      <c r="I97" s="382"/>
      <c r="J97" s="382"/>
      <c r="K97" s="382"/>
      <c r="L97" s="382"/>
      <c r="M97" s="382"/>
      <c r="N97" s="382"/>
      <c r="O97" s="382"/>
      <c r="P97" s="382"/>
    </row>
    <row r="98" spans="1:16" s="90" customFormat="1" ht="21" customHeight="1">
      <c r="A98" s="382"/>
      <c r="B98" s="382"/>
      <c r="C98" s="382"/>
      <c r="D98" s="382"/>
      <c r="E98" s="382"/>
      <c r="F98" s="382"/>
      <c r="G98" s="382"/>
      <c r="H98" s="382"/>
      <c r="I98" s="382"/>
      <c r="J98" s="382"/>
      <c r="K98" s="382"/>
      <c r="L98" s="382"/>
      <c r="M98" s="382"/>
      <c r="N98" s="382"/>
      <c r="O98" s="382"/>
      <c r="P98" s="382"/>
    </row>
    <row r="99" spans="1:16" s="90" customFormat="1" ht="21" customHeight="1">
      <c r="A99" s="382"/>
      <c r="B99" s="382"/>
      <c r="C99" s="382"/>
      <c r="D99" s="382"/>
      <c r="E99" s="382"/>
      <c r="F99" s="382"/>
      <c r="G99" s="382"/>
      <c r="H99" s="382"/>
      <c r="I99" s="382"/>
      <c r="J99" s="382"/>
      <c r="K99" s="382"/>
      <c r="L99" s="382"/>
      <c r="M99" s="382"/>
      <c r="N99" s="382"/>
      <c r="O99" s="382"/>
      <c r="P99" s="382"/>
    </row>
    <row r="100" spans="1:16" ht="21" customHeight="1">
      <c r="A100" s="393" t="s">
        <v>679</v>
      </c>
    </row>
    <row r="101" spans="1:16" ht="21" customHeight="1">
      <c r="A101" s="386"/>
    </row>
    <row r="102" spans="1:16" s="90" customFormat="1" ht="21" customHeight="1">
      <c r="A102" s="386"/>
    </row>
    <row r="103" spans="1:16" s="90" customFormat="1" ht="21" customHeight="1">
      <c r="A103" s="386"/>
    </row>
    <row r="104" spans="1:16" s="90" customFormat="1" ht="21" customHeight="1">
      <c r="A104" s="386"/>
    </row>
    <row r="105" spans="1:16">
      <c r="A105" s="393" t="s">
        <v>684</v>
      </c>
    </row>
    <row r="106" spans="1:16" s="90" customFormat="1">
      <c r="A106" s="393"/>
    </row>
    <row r="107" spans="1:16" s="90" customFormat="1">
      <c r="A107" s="393"/>
    </row>
    <row r="108" spans="1:16" ht="26.25" customHeight="1">
      <c r="A108" s="386"/>
    </row>
    <row r="109" spans="1:16" s="90" customFormat="1" ht="26.25" customHeight="1">
      <c r="A109" s="386"/>
    </row>
    <row r="110" spans="1:16">
      <c r="A110" s="393" t="s">
        <v>683</v>
      </c>
    </row>
    <row r="111" spans="1:16" s="90" customFormat="1">
      <c r="A111" s="385"/>
    </row>
    <row r="112" spans="1:16" s="90" customFormat="1">
      <c r="A112" s="385"/>
    </row>
    <row r="113" spans="1:16" s="90" customFormat="1">
      <c r="A113" s="385"/>
    </row>
    <row r="114" spans="1:16" s="90" customFormat="1">
      <c r="A114" s="385"/>
    </row>
    <row r="115" spans="1:16" s="90" customFormat="1">
      <c r="A115" s="385"/>
    </row>
    <row r="116" spans="1:16" ht="21" customHeight="1">
      <c r="A116" s="386"/>
    </row>
    <row r="117" spans="1:16" ht="25.5" customHeight="1">
      <c r="A117" s="393" t="s">
        <v>682</v>
      </c>
    </row>
    <row r="118" spans="1:16" ht="38.25" customHeight="1">
      <c r="A118" s="386"/>
    </row>
    <row r="119" spans="1:16" s="90" customFormat="1" ht="22.5" customHeight="1">
      <c r="A119" s="386"/>
    </row>
    <row r="120" spans="1:16" s="365" customFormat="1" ht="21.75" customHeight="1">
      <c r="A120" s="681" t="s">
        <v>681</v>
      </c>
      <c r="B120" s="681"/>
      <c r="C120" s="681"/>
      <c r="D120" s="681"/>
      <c r="E120" s="681"/>
      <c r="F120" s="681"/>
      <c r="G120" s="681"/>
      <c r="H120" s="681"/>
      <c r="I120" s="681"/>
      <c r="J120" s="681"/>
      <c r="K120" s="681"/>
      <c r="L120" s="681"/>
      <c r="M120" s="681"/>
      <c r="N120" s="681"/>
      <c r="O120" s="681"/>
      <c r="P120" s="681"/>
    </row>
    <row r="121" spans="1:16" s="90" customFormat="1" ht="21.75" customHeight="1">
      <c r="A121" s="676" t="s">
        <v>676</v>
      </c>
      <c r="B121" s="676"/>
      <c r="C121" s="676"/>
      <c r="D121" s="676"/>
      <c r="E121" s="676"/>
      <c r="F121" s="676"/>
      <c r="G121" s="676"/>
      <c r="H121" s="391"/>
      <c r="I121" s="391"/>
      <c r="J121" s="391"/>
      <c r="K121" s="391"/>
      <c r="L121" s="391"/>
      <c r="M121" s="391"/>
      <c r="N121" s="391"/>
      <c r="O121" s="391"/>
      <c r="P121" s="391"/>
    </row>
    <row r="122" spans="1:16">
      <c r="A122" s="90" t="s">
        <v>693</v>
      </c>
    </row>
    <row r="124" spans="1:16">
      <c r="A124" s="418"/>
    </row>
  </sheetData>
  <mergeCells count="46">
    <mergeCell ref="A84:P84"/>
    <mergeCell ref="A88:P88"/>
    <mergeCell ref="A82:P82"/>
    <mergeCell ref="A74:P74"/>
    <mergeCell ref="A75:P75"/>
    <mergeCell ref="A76:P76"/>
    <mergeCell ref="A77:P77"/>
    <mergeCell ref="A78:P78"/>
    <mergeCell ref="A79:P79"/>
    <mergeCell ref="A121:G121"/>
    <mergeCell ref="A86:P86"/>
    <mergeCell ref="A87:P87"/>
    <mergeCell ref="A90:P90"/>
    <mergeCell ref="A120:P120"/>
    <mergeCell ref="A92:B92"/>
    <mergeCell ref="A63:P63"/>
    <mergeCell ref="A65:P65"/>
    <mergeCell ref="A66:P66"/>
    <mergeCell ref="A59:P59"/>
    <mergeCell ref="A68:P68"/>
    <mergeCell ref="A53:P53"/>
    <mergeCell ref="A55:P55"/>
    <mergeCell ref="A56:P56"/>
    <mergeCell ref="A58:P58"/>
    <mergeCell ref="A62:P62"/>
    <mergeCell ref="A11:P11"/>
    <mergeCell ref="A12:P12"/>
    <mergeCell ref="A19:P19"/>
    <mergeCell ref="A25:P25"/>
    <mergeCell ref="A33:P33"/>
    <mergeCell ref="A73:P73"/>
    <mergeCell ref="A15:P15"/>
    <mergeCell ref="A16:P16"/>
    <mergeCell ref="A22:P22"/>
    <mergeCell ref="A28:P28"/>
    <mergeCell ref="A35:P35"/>
    <mergeCell ref="A37:P37"/>
    <mergeCell ref="A44:P44"/>
    <mergeCell ref="A45:P45"/>
    <mergeCell ref="A39:P39"/>
    <mergeCell ref="A46:P46"/>
    <mergeCell ref="A47:P47"/>
    <mergeCell ref="A48:P48"/>
    <mergeCell ref="A49:P49"/>
    <mergeCell ref="A50:P50"/>
    <mergeCell ref="A51:P51"/>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pageSetUpPr fitToPage="1"/>
  </sheetPr>
  <dimension ref="A1:J25"/>
  <sheetViews>
    <sheetView showGridLines="0" zoomScale="87" zoomScaleNormal="87" workbookViewId="0">
      <selection activeCell="A2" sqref="A2:G2"/>
    </sheetView>
  </sheetViews>
  <sheetFormatPr baseColWidth="10" defaultColWidth="11.44140625" defaultRowHeight="14.4"/>
  <cols>
    <col min="1" max="1" width="7.5546875" style="90" customWidth="1"/>
    <col min="2" max="2" width="19.6640625" style="90" customWidth="1"/>
    <col min="3" max="5" width="16.6640625" style="90" customWidth="1"/>
    <col min="6" max="16384" width="11.44140625" style="90"/>
  </cols>
  <sheetData>
    <row r="1" spans="1:8" ht="27.75" customHeight="1">
      <c r="A1" s="685" t="s">
        <v>783</v>
      </c>
      <c r="B1" s="685"/>
      <c r="C1" s="685"/>
      <c r="D1" s="685"/>
      <c r="E1" s="685"/>
      <c r="F1" s="685"/>
      <c r="G1" s="685"/>
      <c r="H1" s="300" t="s">
        <v>271</v>
      </c>
    </row>
    <row r="2" spans="1:8" ht="27.75" customHeight="1">
      <c r="A2" s="682" t="s">
        <v>614</v>
      </c>
      <c r="B2" s="682"/>
      <c r="C2" s="682"/>
      <c r="D2" s="682"/>
      <c r="E2" s="682"/>
      <c r="F2" s="682"/>
      <c r="G2" s="682"/>
    </row>
    <row r="3" spans="1:8" ht="16.2" customHeight="1">
      <c r="A3" s="692" t="s">
        <v>256</v>
      </c>
      <c r="B3" s="691" t="s">
        <v>619</v>
      </c>
      <c r="C3" s="686" t="s">
        <v>807</v>
      </c>
      <c r="D3" s="687"/>
      <c r="E3" s="688"/>
      <c r="F3" s="689" t="s">
        <v>808</v>
      </c>
      <c r="G3" s="690"/>
    </row>
    <row r="4" spans="1:8" ht="43.5" customHeight="1">
      <c r="A4" s="693"/>
      <c r="B4" s="691"/>
      <c r="C4" s="601" t="s">
        <v>56</v>
      </c>
      <c r="D4" s="602" t="s">
        <v>612</v>
      </c>
      <c r="E4" s="602" t="s">
        <v>613</v>
      </c>
      <c r="F4" s="603" t="s">
        <v>276</v>
      </c>
      <c r="G4" s="603" t="s">
        <v>277</v>
      </c>
    </row>
    <row r="5" spans="1:8">
      <c r="A5" s="417">
        <v>2000</v>
      </c>
      <c r="B5" s="495">
        <v>3582</v>
      </c>
      <c r="C5" s="415">
        <v>3016</v>
      </c>
      <c r="D5" s="416">
        <v>384</v>
      </c>
      <c r="E5" s="416">
        <v>182</v>
      </c>
      <c r="F5" s="421">
        <v>583</v>
      </c>
      <c r="G5" s="421">
        <v>2999</v>
      </c>
      <c r="H5" s="414"/>
    </row>
    <row r="6" spans="1:8">
      <c r="A6" s="417">
        <v>2001</v>
      </c>
      <c r="B6" s="495">
        <v>3652</v>
      </c>
      <c r="C6" s="496">
        <v>3015</v>
      </c>
      <c r="D6" s="497">
        <v>425</v>
      </c>
      <c r="E6" s="416">
        <v>212</v>
      </c>
      <c r="F6" s="421">
        <v>623</v>
      </c>
      <c r="G6" s="421">
        <v>3029</v>
      </c>
      <c r="H6" s="414"/>
    </row>
    <row r="7" spans="1:8">
      <c r="A7" s="417">
        <v>2002</v>
      </c>
      <c r="B7" s="495">
        <v>3623</v>
      </c>
      <c r="C7" s="496">
        <v>2970</v>
      </c>
      <c r="D7" s="497">
        <v>448</v>
      </c>
      <c r="E7" s="416">
        <v>205</v>
      </c>
      <c r="F7" s="421">
        <v>642</v>
      </c>
      <c r="G7" s="421">
        <v>2981</v>
      </c>
      <c r="H7" s="414"/>
    </row>
    <row r="8" spans="1:8">
      <c r="A8" s="417">
        <v>2003</v>
      </c>
      <c r="B8" s="495">
        <v>3501</v>
      </c>
      <c r="C8" s="496">
        <v>2878</v>
      </c>
      <c r="D8" s="497">
        <v>448</v>
      </c>
      <c r="E8" s="416">
        <v>175</v>
      </c>
      <c r="F8" s="421">
        <v>628</v>
      </c>
      <c r="G8" s="421">
        <v>2873</v>
      </c>
      <c r="H8" s="414"/>
    </row>
    <row r="9" spans="1:8">
      <c r="A9" s="417">
        <v>2004</v>
      </c>
      <c r="B9" s="495">
        <v>3790</v>
      </c>
      <c r="C9" s="496">
        <v>3073</v>
      </c>
      <c r="D9" s="497">
        <v>490</v>
      </c>
      <c r="E9" s="416">
        <v>227</v>
      </c>
      <c r="F9" s="421">
        <v>700</v>
      </c>
      <c r="G9" s="421">
        <v>3090</v>
      </c>
      <c r="H9" s="414"/>
    </row>
    <row r="10" spans="1:8">
      <c r="A10" s="417">
        <v>2005</v>
      </c>
      <c r="B10" s="495">
        <v>3912</v>
      </c>
      <c r="C10" s="496">
        <v>3119</v>
      </c>
      <c r="D10" s="497">
        <v>527</v>
      </c>
      <c r="E10" s="416">
        <v>266</v>
      </c>
      <c r="F10" s="421">
        <v>743</v>
      </c>
      <c r="G10" s="421">
        <v>3169</v>
      </c>
      <c r="H10" s="414"/>
    </row>
    <row r="11" spans="1:8">
      <c r="A11" s="417">
        <v>2006</v>
      </c>
      <c r="B11" s="495">
        <v>3681</v>
      </c>
      <c r="C11" s="496">
        <v>2985</v>
      </c>
      <c r="D11" s="497">
        <v>483</v>
      </c>
      <c r="E11" s="416">
        <v>213</v>
      </c>
      <c r="F11" s="421">
        <v>683</v>
      </c>
      <c r="G11" s="421">
        <v>2998</v>
      </c>
      <c r="H11" s="414"/>
    </row>
    <row r="12" spans="1:8">
      <c r="A12" s="417">
        <v>2007</v>
      </c>
      <c r="B12" s="495">
        <v>3847</v>
      </c>
      <c r="C12" s="496">
        <v>3080</v>
      </c>
      <c r="D12" s="497">
        <v>536</v>
      </c>
      <c r="E12" s="416">
        <v>231</v>
      </c>
      <c r="F12" s="421">
        <v>729</v>
      </c>
      <c r="G12" s="421">
        <v>3118</v>
      </c>
      <c r="H12" s="414"/>
    </row>
    <row r="13" spans="1:8">
      <c r="A13" s="417">
        <v>2008</v>
      </c>
      <c r="B13" s="495">
        <v>3813</v>
      </c>
      <c r="C13" s="496">
        <v>3085</v>
      </c>
      <c r="D13" s="497">
        <v>542</v>
      </c>
      <c r="E13" s="416">
        <v>186</v>
      </c>
      <c r="F13" s="421">
        <v>714</v>
      </c>
      <c r="G13" s="421">
        <v>3099</v>
      </c>
      <c r="H13" s="414"/>
    </row>
    <row r="14" spans="1:8">
      <c r="A14" s="417">
        <v>2009</v>
      </c>
      <c r="B14" s="495">
        <v>3894</v>
      </c>
      <c r="C14" s="496">
        <v>3140</v>
      </c>
      <c r="D14" s="497">
        <v>560</v>
      </c>
      <c r="E14" s="416">
        <v>194</v>
      </c>
      <c r="F14" s="421">
        <v>728</v>
      </c>
      <c r="G14" s="421">
        <v>3166</v>
      </c>
      <c r="H14" s="414"/>
    </row>
    <row r="15" spans="1:8">
      <c r="A15" s="417">
        <v>2010</v>
      </c>
      <c r="B15" s="495">
        <v>3981</v>
      </c>
      <c r="C15" s="496">
        <v>3203</v>
      </c>
      <c r="D15" s="497">
        <v>576</v>
      </c>
      <c r="E15" s="416">
        <v>202</v>
      </c>
      <c r="F15" s="421">
        <v>743</v>
      </c>
      <c r="G15" s="421">
        <v>3238</v>
      </c>
      <c r="H15" s="414"/>
    </row>
    <row r="16" spans="1:8">
      <c r="A16" s="417">
        <v>2011</v>
      </c>
      <c r="B16" s="495">
        <v>4032</v>
      </c>
      <c r="C16" s="496">
        <v>3261</v>
      </c>
      <c r="D16" s="497">
        <v>583</v>
      </c>
      <c r="E16" s="416">
        <v>188</v>
      </c>
      <c r="F16" s="421">
        <v>753</v>
      </c>
      <c r="G16" s="421">
        <v>3279</v>
      </c>
      <c r="H16" s="414"/>
    </row>
    <row r="17" spans="1:10">
      <c r="A17" s="417">
        <v>2012</v>
      </c>
      <c r="B17" s="495">
        <v>4015</v>
      </c>
      <c r="C17" s="415">
        <v>3269</v>
      </c>
      <c r="D17" s="416">
        <v>565</v>
      </c>
      <c r="E17" s="416">
        <v>181</v>
      </c>
      <c r="F17" s="421">
        <v>735</v>
      </c>
      <c r="G17" s="421">
        <v>3280</v>
      </c>
      <c r="H17" s="414"/>
    </row>
    <row r="18" spans="1:10">
      <c r="A18" s="417">
        <v>2013</v>
      </c>
      <c r="B18" s="275">
        <v>4223</v>
      </c>
      <c r="C18" s="496">
        <v>3443</v>
      </c>
      <c r="D18" s="497">
        <v>607</v>
      </c>
      <c r="E18" s="416">
        <v>173</v>
      </c>
      <c r="F18" s="421">
        <v>765</v>
      </c>
      <c r="G18" s="421">
        <v>3458</v>
      </c>
      <c r="H18" s="414"/>
    </row>
    <row r="19" spans="1:10">
      <c r="A19" s="417">
        <v>2014</v>
      </c>
      <c r="B19" s="275">
        <v>4139</v>
      </c>
      <c r="C19" s="496">
        <v>3380</v>
      </c>
      <c r="D19" s="497">
        <v>597</v>
      </c>
      <c r="E19" s="416">
        <v>162</v>
      </c>
      <c r="F19" s="421">
        <v>742</v>
      </c>
      <c r="G19" s="421">
        <v>3397</v>
      </c>
      <c r="H19" s="414"/>
    </row>
    <row r="20" spans="1:10">
      <c r="A20" s="417">
        <v>2015</v>
      </c>
      <c r="B20" s="275">
        <v>4081</v>
      </c>
      <c r="C20" s="496">
        <v>3418</v>
      </c>
      <c r="D20" s="497">
        <v>517</v>
      </c>
      <c r="E20" s="416">
        <v>146</v>
      </c>
      <c r="F20" s="421">
        <v>665</v>
      </c>
      <c r="G20" s="421">
        <v>3416</v>
      </c>
      <c r="H20" s="414"/>
      <c r="I20" s="414"/>
      <c r="J20" s="414"/>
    </row>
    <row r="21" spans="1:10" ht="12" customHeight="1">
      <c r="A21" s="412"/>
      <c r="B21" s="262"/>
      <c r="C21" s="413"/>
      <c r="D21" s="413"/>
      <c r="E21" s="413"/>
      <c r="F21" s="419"/>
      <c r="G21" s="262"/>
      <c r="H21" s="414"/>
      <c r="I21" s="414"/>
    </row>
    <row r="22" spans="1:10" ht="57" customHeight="1">
      <c r="A22" s="684" t="s">
        <v>870</v>
      </c>
      <c r="B22" s="684"/>
      <c r="C22" s="684"/>
      <c r="D22" s="684"/>
      <c r="E22" s="684"/>
      <c r="F22" s="684"/>
      <c r="G22" s="684"/>
      <c r="H22" s="414"/>
      <c r="I22" s="414"/>
    </row>
    <row r="23" spans="1:10">
      <c r="A23" s="611" t="s">
        <v>871</v>
      </c>
      <c r="B23" s="608"/>
      <c r="C23" s="608"/>
      <c r="D23" s="608"/>
      <c r="E23" s="608"/>
      <c r="F23" s="608"/>
      <c r="G23" s="608"/>
      <c r="H23" s="414"/>
      <c r="I23" s="414"/>
    </row>
    <row r="24" spans="1:10">
      <c r="A24" s="411" t="s">
        <v>538</v>
      </c>
      <c r="B24" s="28"/>
      <c r="C24" s="28"/>
      <c r="D24" s="28"/>
      <c r="E24" s="28"/>
      <c r="F24" s="29"/>
      <c r="G24" s="29"/>
      <c r="H24" s="414"/>
    </row>
    <row r="25" spans="1:10">
      <c r="A25" s="298"/>
      <c r="B25" s="298"/>
      <c r="C25" s="298"/>
      <c r="D25" s="298"/>
      <c r="E25" s="298"/>
      <c r="F25" s="29"/>
      <c r="G25" s="29"/>
    </row>
  </sheetData>
  <mergeCells count="7">
    <mergeCell ref="A22:G22"/>
    <mergeCell ref="A2:G2"/>
    <mergeCell ref="A1:G1"/>
    <mergeCell ref="C3:E3"/>
    <mergeCell ref="F3:G3"/>
    <mergeCell ref="B3:B4"/>
    <mergeCell ref="A3:A4"/>
  </mergeCells>
  <hyperlinks>
    <hyperlink ref="H1" location="INDICE!A9" display="INDICE"/>
    <hyperlink ref="A23" location="'Ficha técnica'!A1" display="Link de ficha técnica"/>
  </hyperlinks>
  <printOptions horizontalCentered="1"/>
  <pageMargins left="0.19685039370078741" right="0.19685039370078741" top="1.1023622047244095" bottom="0.51181102362204722" header="0.11811023622047245" footer="0.23622047244094491"/>
  <pageSetup paperSize="9" scale="80" firstPageNumber="37" orientation="landscape" useFirstPageNumber="1" r:id="rId1"/>
  <headerFooter scaleWithDoc="0">
    <oddHeader>&amp;C&amp;G</oddHeader>
    <oddFooter>&amp;C&amp;12 34</oddFooter>
  </headerFooter>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22"/>
  <sheetViews>
    <sheetView showGridLines="0" zoomScaleNormal="100" workbookViewId="0">
      <selection activeCell="H14" sqref="H14"/>
    </sheetView>
  </sheetViews>
  <sheetFormatPr baseColWidth="10" defaultColWidth="11.44140625" defaultRowHeight="14.4"/>
  <cols>
    <col min="1" max="1" width="11.88671875" style="90" customWidth="1"/>
    <col min="2" max="4" width="20.6640625" style="90" customWidth="1"/>
    <col min="5" max="5" width="11.44140625" style="90"/>
    <col min="6" max="6" width="12.109375" style="90" bestFit="1" customWidth="1"/>
    <col min="7" max="16384" width="11.44140625" style="90"/>
  </cols>
  <sheetData>
    <row r="1" spans="1:6" ht="29.25" customHeight="1">
      <c r="A1" s="682" t="s">
        <v>881</v>
      </c>
      <c r="B1" s="682"/>
      <c r="C1" s="682"/>
      <c r="D1" s="682"/>
      <c r="E1" s="154" t="s">
        <v>271</v>
      </c>
    </row>
    <row r="2" spans="1:6" ht="44.25" customHeight="1">
      <c r="A2" s="694" t="s">
        <v>878</v>
      </c>
      <c r="B2" s="694"/>
      <c r="C2" s="694"/>
      <c r="D2" s="694"/>
    </row>
    <row r="3" spans="1:6" ht="27" customHeight="1">
      <c r="A3" s="695" t="s">
        <v>256</v>
      </c>
      <c r="B3" s="697" t="s">
        <v>882</v>
      </c>
      <c r="C3" s="698"/>
      <c r="D3" s="698"/>
      <c r="E3" s="29"/>
      <c r="F3" s="29"/>
    </row>
    <row r="4" spans="1:6" ht="27" customHeight="1">
      <c r="A4" s="696"/>
      <c r="B4" s="609" t="s">
        <v>46</v>
      </c>
      <c r="C4" s="420" t="s">
        <v>883</v>
      </c>
      <c r="D4" s="420" t="s">
        <v>884</v>
      </c>
      <c r="E4" s="29"/>
      <c r="F4" s="29"/>
    </row>
    <row r="5" spans="1:6">
      <c r="A5" s="498">
        <v>2000</v>
      </c>
      <c r="B5" s="532">
        <v>3582</v>
      </c>
      <c r="C5" s="397">
        <v>2286</v>
      </c>
      <c r="D5" s="397">
        <v>1296</v>
      </c>
      <c r="E5" s="610"/>
      <c r="F5" s="259"/>
    </row>
    <row r="6" spans="1:6">
      <c r="A6" s="499">
        <v>2001</v>
      </c>
      <c r="B6" s="532">
        <v>3652</v>
      </c>
      <c r="C6" s="394">
        <v>2380</v>
      </c>
      <c r="D6" s="394">
        <v>1272</v>
      </c>
      <c r="E6" s="610"/>
      <c r="F6" s="259"/>
    </row>
    <row r="7" spans="1:6">
      <c r="A7" s="499">
        <v>2002</v>
      </c>
      <c r="B7" s="532">
        <v>3623</v>
      </c>
      <c r="C7" s="394">
        <v>2373</v>
      </c>
      <c r="D7" s="394">
        <v>1250</v>
      </c>
      <c r="E7" s="610"/>
      <c r="F7" s="259"/>
    </row>
    <row r="8" spans="1:6">
      <c r="A8" s="499">
        <v>2003</v>
      </c>
      <c r="B8" s="532">
        <v>3501</v>
      </c>
      <c r="C8" s="394">
        <v>2262</v>
      </c>
      <c r="D8" s="394">
        <v>1239</v>
      </c>
      <c r="E8" s="610"/>
      <c r="F8" s="259"/>
    </row>
    <row r="9" spans="1:6">
      <c r="A9" s="499">
        <v>2004</v>
      </c>
      <c r="B9" s="532">
        <v>3790</v>
      </c>
      <c r="C9" s="394">
        <v>2486</v>
      </c>
      <c r="D9" s="394">
        <v>1304</v>
      </c>
      <c r="E9" s="610"/>
      <c r="F9" s="259"/>
    </row>
    <row r="10" spans="1:6">
      <c r="A10" s="499">
        <v>2005</v>
      </c>
      <c r="B10" s="532">
        <v>3912</v>
      </c>
      <c r="C10" s="394">
        <v>2573</v>
      </c>
      <c r="D10" s="394">
        <v>1339</v>
      </c>
      <c r="E10" s="610"/>
      <c r="F10" s="259"/>
    </row>
    <row r="11" spans="1:6">
      <c r="A11" s="499">
        <v>2006</v>
      </c>
      <c r="B11" s="532">
        <v>3681</v>
      </c>
      <c r="C11" s="394">
        <v>2395</v>
      </c>
      <c r="D11" s="394">
        <v>1286</v>
      </c>
      <c r="E11" s="610"/>
      <c r="F11" s="259"/>
    </row>
    <row r="12" spans="1:6">
      <c r="A12" s="499">
        <v>2007</v>
      </c>
      <c r="B12" s="532">
        <v>3847</v>
      </c>
      <c r="C12" s="394">
        <v>2524</v>
      </c>
      <c r="D12" s="394">
        <v>1323</v>
      </c>
      <c r="E12" s="610"/>
      <c r="F12" s="259"/>
    </row>
    <row r="13" spans="1:6">
      <c r="A13" s="499">
        <v>2008</v>
      </c>
      <c r="B13" s="532">
        <v>3813</v>
      </c>
      <c r="C13" s="394">
        <v>2446</v>
      </c>
      <c r="D13" s="394">
        <v>1367</v>
      </c>
      <c r="E13" s="610"/>
      <c r="F13" s="259"/>
    </row>
    <row r="14" spans="1:6">
      <c r="A14" s="499">
        <v>2009</v>
      </c>
      <c r="B14" s="532">
        <v>3894</v>
      </c>
      <c r="C14" s="394">
        <v>2492</v>
      </c>
      <c r="D14" s="394">
        <v>1402</v>
      </c>
      <c r="E14" s="610"/>
      <c r="F14" s="259"/>
    </row>
    <row r="15" spans="1:6">
      <c r="A15" s="499">
        <v>2010</v>
      </c>
      <c r="B15" s="532">
        <v>3981</v>
      </c>
      <c r="C15" s="394">
        <v>2537</v>
      </c>
      <c r="D15" s="394">
        <v>1444</v>
      </c>
      <c r="E15" s="610"/>
      <c r="F15" s="259"/>
    </row>
    <row r="16" spans="1:6">
      <c r="A16" s="499">
        <v>2011</v>
      </c>
      <c r="B16" s="532">
        <v>4032</v>
      </c>
      <c r="C16" s="394">
        <v>2546</v>
      </c>
      <c r="D16" s="394">
        <v>1486</v>
      </c>
      <c r="E16" s="610"/>
      <c r="F16" s="259"/>
    </row>
    <row r="17" spans="1:6">
      <c r="A17" s="498">
        <v>2012</v>
      </c>
      <c r="B17" s="532">
        <v>4015</v>
      </c>
      <c r="C17" s="397">
        <v>2523</v>
      </c>
      <c r="D17" s="397">
        <v>1492</v>
      </c>
      <c r="E17" s="610"/>
      <c r="F17" s="259"/>
    </row>
    <row r="18" spans="1:6">
      <c r="A18" s="499">
        <v>2013</v>
      </c>
      <c r="B18" s="533">
        <v>4223</v>
      </c>
      <c r="C18" s="394">
        <v>2634</v>
      </c>
      <c r="D18" s="394">
        <v>1589</v>
      </c>
      <c r="E18" s="610"/>
      <c r="F18" s="259"/>
    </row>
    <row r="19" spans="1:6">
      <c r="A19" s="499">
        <v>2014</v>
      </c>
      <c r="B19" s="533">
        <v>4139</v>
      </c>
      <c r="C19" s="394">
        <v>2536</v>
      </c>
      <c r="D19" s="394">
        <v>1603</v>
      </c>
      <c r="E19" s="610"/>
      <c r="F19" s="259"/>
    </row>
    <row r="20" spans="1:6">
      <c r="A20" s="499">
        <v>2015</v>
      </c>
      <c r="B20" s="533">
        <v>4081</v>
      </c>
      <c r="C20" s="394">
        <v>2462</v>
      </c>
      <c r="D20" s="394">
        <v>1619</v>
      </c>
      <c r="E20" s="610"/>
      <c r="F20" s="259"/>
    </row>
    <row r="21" spans="1:6" ht="8.25" customHeight="1">
      <c r="A21" s="535"/>
      <c r="B21" s="536"/>
      <c r="C21" s="537"/>
      <c r="D21" s="537"/>
      <c r="E21" s="258"/>
      <c r="F21" s="262"/>
    </row>
    <row r="22" spans="1:6">
      <c r="A22" s="607" t="s">
        <v>537</v>
      </c>
      <c r="B22" s="607"/>
      <c r="C22" s="607"/>
      <c r="D22" s="607"/>
    </row>
  </sheetData>
  <mergeCells count="4">
    <mergeCell ref="A1:D1"/>
    <mergeCell ref="A2:D2"/>
    <mergeCell ref="A3:A4"/>
    <mergeCell ref="B3:D3"/>
  </mergeCells>
  <hyperlinks>
    <hyperlink ref="E1" location="INDICE!A10" display="INDICE"/>
  </hyperlinks>
  <printOptions horizontalCentered="1"/>
  <pageMargins left="0.19685039370078741" right="0.19685039370078741" top="1.1023622047244095" bottom="0.51181102362204722" header="0.11811023622047245" footer="0.23622047244094491"/>
  <pageSetup paperSize="9" scale="80" firstPageNumber="37" orientation="landscape" useFirstPageNumber="1" r:id="rId1"/>
  <headerFooter scaleWithDoc="0">
    <oddHeader>&amp;C&amp;G</oddHeader>
    <oddFooter>&amp;C&amp;12 34</oddFoot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O27"/>
  <sheetViews>
    <sheetView showGridLines="0" zoomScale="95" zoomScaleNormal="95" workbookViewId="0">
      <selection sqref="A1:N1"/>
    </sheetView>
  </sheetViews>
  <sheetFormatPr baseColWidth="10" defaultColWidth="11.44140625" defaultRowHeight="14.4"/>
  <cols>
    <col min="1" max="1" width="8.5546875" style="93" customWidth="1"/>
    <col min="2" max="2" width="12" style="93" bestFit="1" customWidth="1"/>
    <col min="3" max="3" width="9" style="93" customWidth="1"/>
    <col min="4" max="4" width="11.6640625" style="93" customWidth="1"/>
    <col min="5" max="5" width="11.109375" style="93" bestFit="1" customWidth="1"/>
    <col min="6" max="6" width="9.88671875" style="93" customWidth="1"/>
    <col min="7" max="7" width="10.5546875" style="93" customWidth="1"/>
    <col min="8" max="8" width="10.109375" style="93" customWidth="1"/>
    <col min="9" max="9" width="8.6640625" style="93" customWidth="1"/>
    <col min="10" max="10" width="11.44140625" style="93" customWidth="1"/>
    <col min="11" max="11" width="11.109375" style="93" bestFit="1" customWidth="1"/>
    <col min="12" max="12" width="9.6640625" style="93" customWidth="1"/>
    <col min="13" max="13" width="10.109375" style="93" customWidth="1"/>
    <col min="14" max="14" width="9.6640625" style="93" customWidth="1"/>
    <col min="15" max="16384" width="11.44140625" style="93"/>
  </cols>
  <sheetData>
    <row r="1" spans="1:15" ht="49.5" customHeight="1">
      <c r="A1" s="700" t="s">
        <v>885</v>
      </c>
      <c r="B1" s="700"/>
      <c r="C1" s="700"/>
      <c r="D1" s="700"/>
      <c r="E1" s="700"/>
      <c r="F1" s="700"/>
      <c r="G1" s="700"/>
      <c r="H1" s="700"/>
      <c r="I1" s="700"/>
      <c r="J1" s="700"/>
      <c r="K1" s="700"/>
      <c r="L1" s="700"/>
      <c r="M1" s="700"/>
      <c r="N1" s="700"/>
      <c r="O1" s="154" t="s">
        <v>271</v>
      </c>
    </row>
    <row r="2" spans="1:15" s="94" customFormat="1" ht="23.25" customHeight="1">
      <c r="A2" s="702" t="s">
        <v>256</v>
      </c>
      <c r="B2" s="703" t="s">
        <v>592</v>
      </c>
      <c r="C2" s="702" t="s">
        <v>315</v>
      </c>
      <c r="D2" s="702"/>
      <c r="E2" s="702"/>
      <c r="F2" s="702"/>
      <c r="G2" s="702"/>
      <c r="H2" s="702"/>
      <c r="I2" s="702" t="s">
        <v>316</v>
      </c>
      <c r="J2" s="702"/>
      <c r="K2" s="702"/>
      <c r="L2" s="702"/>
      <c r="M2" s="702"/>
      <c r="N2" s="702"/>
    </row>
    <row r="3" spans="1:15" ht="33" customHeight="1">
      <c r="A3" s="702"/>
      <c r="B3" s="703"/>
      <c r="C3" s="519" t="s">
        <v>269</v>
      </c>
      <c r="D3" s="519" t="s">
        <v>2</v>
      </c>
      <c r="E3" s="519" t="s">
        <v>797</v>
      </c>
      <c r="F3" s="519" t="s">
        <v>4</v>
      </c>
      <c r="G3" s="519" t="s">
        <v>5</v>
      </c>
      <c r="H3" s="355" t="s">
        <v>6</v>
      </c>
      <c r="I3" s="519" t="s">
        <v>269</v>
      </c>
      <c r="J3" s="519" t="s">
        <v>2</v>
      </c>
      <c r="K3" s="519" t="s">
        <v>797</v>
      </c>
      <c r="L3" s="519" t="s">
        <v>4</v>
      </c>
      <c r="M3" s="519" t="s">
        <v>5</v>
      </c>
      <c r="N3" s="355" t="s">
        <v>6</v>
      </c>
    </row>
    <row r="4" spans="1:15" ht="15.75" customHeight="1">
      <c r="A4" s="356">
        <v>2000</v>
      </c>
      <c r="B4" s="357">
        <v>12531210</v>
      </c>
      <c r="C4" s="358">
        <v>10304.250000000004</v>
      </c>
      <c r="D4" s="358">
        <v>2062</v>
      </c>
      <c r="E4" s="358" t="s">
        <v>36</v>
      </c>
      <c r="F4" s="358">
        <v>6320</v>
      </c>
      <c r="G4" s="358">
        <v>1037</v>
      </c>
      <c r="H4" s="358">
        <v>13229</v>
      </c>
      <c r="I4" s="359">
        <f>(C4/B4)*10000</f>
        <v>8.2228691403304257</v>
      </c>
      <c r="J4" s="359">
        <f>(D4/B4)*10000</f>
        <v>1.6454915367310898</v>
      </c>
      <c r="K4" s="359" t="s">
        <v>36</v>
      </c>
      <c r="L4" s="359">
        <f>(F4/B4)*10000</f>
        <v>5.0434076198547464</v>
      </c>
      <c r="M4" s="359">
        <f>(G4/B4)*10000</f>
        <v>0.82753381357426781</v>
      </c>
      <c r="N4" s="359">
        <f>(H4/B4)*10000</f>
        <v>10.55684167769912</v>
      </c>
    </row>
    <row r="5" spans="1:15" ht="15.75" customHeight="1">
      <c r="A5" s="356">
        <v>2001</v>
      </c>
      <c r="B5" s="360">
        <v>12814503</v>
      </c>
      <c r="C5" s="358">
        <v>10988.97</v>
      </c>
      <c r="D5" s="358">
        <v>2118</v>
      </c>
      <c r="E5" s="358" t="s">
        <v>36</v>
      </c>
      <c r="F5" s="358">
        <v>6406</v>
      </c>
      <c r="G5" s="358">
        <v>1057</v>
      </c>
      <c r="H5" s="358">
        <v>12984</v>
      </c>
      <c r="I5" s="359">
        <f t="shared" ref="I5:I17" si="0">(C5/B5)*10000</f>
        <v>8.57541646367401</v>
      </c>
      <c r="J5" s="359">
        <f t="shared" ref="J5:J18" si="1">(D5/B5)*10000</f>
        <v>1.6528147833747435</v>
      </c>
      <c r="K5" s="359" t="s">
        <v>36</v>
      </c>
      <c r="L5" s="359">
        <f t="shared" ref="L5:L17" si="2">(F5/B5)*10000</f>
        <v>4.9990233721900879</v>
      </c>
      <c r="M5" s="359">
        <f t="shared" ref="M5:M17" si="3">(G5/B5)*10000</f>
        <v>0.82484666006945417</v>
      </c>
      <c r="N5" s="359">
        <f t="shared" ref="N5:N17" si="4">(H5/B5)*10000</f>
        <v>10.132269663521091</v>
      </c>
    </row>
    <row r="6" spans="1:15" ht="15.75" customHeight="1">
      <c r="A6" s="356">
        <v>2002</v>
      </c>
      <c r="B6" s="360">
        <v>13093527</v>
      </c>
      <c r="C6" s="358">
        <v>11148.910000000009</v>
      </c>
      <c r="D6" s="358">
        <v>2230</v>
      </c>
      <c r="E6" s="358" t="s">
        <v>36</v>
      </c>
      <c r="F6" s="358">
        <v>6875</v>
      </c>
      <c r="G6" s="358">
        <v>1090</v>
      </c>
      <c r="H6" s="358">
        <v>13424</v>
      </c>
      <c r="I6" s="359">
        <f t="shared" si="0"/>
        <v>8.5148256844775361</v>
      </c>
      <c r="J6" s="359">
        <f t="shared" si="1"/>
        <v>1.7031316313778557</v>
      </c>
      <c r="K6" s="359" t="s">
        <v>36</v>
      </c>
      <c r="L6" s="359">
        <f t="shared" si="2"/>
        <v>5.2506860832837479</v>
      </c>
      <c r="M6" s="359">
        <f t="shared" si="3"/>
        <v>0.8324724117497142</v>
      </c>
      <c r="N6" s="359">
        <f t="shared" si="4"/>
        <v>10.252394179200151</v>
      </c>
    </row>
    <row r="7" spans="1:15" ht="15.75" customHeight="1">
      <c r="A7" s="356">
        <v>2003</v>
      </c>
      <c r="B7" s="360">
        <v>13319575</v>
      </c>
      <c r="C7" s="358">
        <v>10807.73</v>
      </c>
      <c r="D7" s="358">
        <v>2213</v>
      </c>
      <c r="E7" s="358" t="s">
        <v>36</v>
      </c>
      <c r="F7" s="358">
        <v>6767</v>
      </c>
      <c r="G7" s="358">
        <v>1024</v>
      </c>
      <c r="H7" s="358">
        <v>12581</v>
      </c>
      <c r="I7" s="359">
        <f t="shared" si="0"/>
        <v>8.1141703094881024</v>
      </c>
      <c r="J7" s="359">
        <f t="shared" si="1"/>
        <v>1.6614644236021043</v>
      </c>
      <c r="K7" s="359" t="s">
        <v>36</v>
      </c>
      <c r="L7" s="359">
        <f t="shared" si="2"/>
        <v>5.0804924331294359</v>
      </c>
      <c r="M7" s="359">
        <f t="shared" si="3"/>
        <v>0.76879329858497747</v>
      </c>
      <c r="N7" s="359">
        <f t="shared" si="4"/>
        <v>9.445496571775001</v>
      </c>
    </row>
    <row r="8" spans="1:15" ht="15.75" customHeight="1">
      <c r="A8" s="356">
        <v>2004</v>
      </c>
      <c r="B8" s="360">
        <v>13551875</v>
      </c>
      <c r="C8" s="358">
        <v>12026.559999999996</v>
      </c>
      <c r="D8" s="358">
        <v>2281</v>
      </c>
      <c r="E8" s="358" t="s">
        <v>36</v>
      </c>
      <c r="F8" s="358">
        <v>7176</v>
      </c>
      <c r="G8" s="358">
        <v>1059</v>
      </c>
      <c r="H8" s="358">
        <v>13623</v>
      </c>
      <c r="I8" s="359">
        <f t="shared" si="0"/>
        <v>8.8744620209380596</v>
      </c>
      <c r="J8" s="359">
        <f t="shared" si="1"/>
        <v>1.6831619240879951</v>
      </c>
      <c r="K8" s="359" t="s">
        <v>36</v>
      </c>
      <c r="L8" s="359">
        <f t="shared" si="2"/>
        <v>5.2952082276437755</v>
      </c>
      <c r="M8" s="359">
        <f t="shared" si="3"/>
        <v>0.78144168242401879</v>
      </c>
      <c r="N8" s="359">
        <f t="shared" si="4"/>
        <v>10.052483512429092</v>
      </c>
    </row>
    <row r="9" spans="1:15" ht="15.75" customHeight="1">
      <c r="A9" s="356">
        <v>2005</v>
      </c>
      <c r="B9" s="360">
        <v>13721297</v>
      </c>
      <c r="C9" s="358">
        <v>12492.299999999979</v>
      </c>
      <c r="D9" s="358">
        <v>2377</v>
      </c>
      <c r="E9" s="358" t="s">
        <v>36</v>
      </c>
      <c r="F9" s="358">
        <v>7714</v>
      </c>
      <c r="G9" s="358">
        <v>1237</v>
      </c>
      <c r="H9" s="358">
        <v>14785</v>
      </c>
      <c r="I9" s="359">
        <f t="shared" si="0"/>
        <v>9.1043142641690356</v>
      </c>
      <c r="J9" s="359">
        <f t="shared" si="1"/>
        <v>1.7323435240852232</v>
      </c>
      <c r="K9" s="359" t="s">
        <v>36</v>
      </c>
      <c r="L9" s="359">
        <f t="shared" si="2"/>
        <v>5.6219175198962601</v>
      </c>
      <c r="M9" s="359">
        <f t="shared" si="3"/>
        <v>0.90151827483947033</v>
      </c>
      <c r="N9" s="359">
        <f t="shared" si="4"/>
        <v>10.775220447454783</v>
      </c>
    </row>
    <row r="10" spans="1:15" ht="15.75" customHeight="1">
      <c r="A10" s="356">
        <v>2006</v>
      </c>
      <c r="B10" s="360">
        <v>13964606</v>
      </c>
      <c r="C10" s="358">
        <v>12606.049999999965</v>
      </c>
      <c r="D10" s="358">
        <v>2636</v>
      </c>
      <c r="E10" s="358">
        <v>374</v>
      </c>
      <c r="F10" s="358">
        <v>7499</v>
      </c>
      <c r="G10" s="358">
        <v>1487</v>
      </c>
      <c r="H10" s="358">
        <v>13923</v>
      </c>
      <c r="I10" s="359">
        <f t="shared" si="0"/>
        <v>9.0271433365180265</v>
      </c>
      <c r="J10" s="359">
        <f t="shared" si="1"/>
        <v>1.8876293394887045</v>
      </c>
      <c r="K10" s="359">
        <f t="shared" ref="K10:K17" si="5">(E10/B10)*10000</f>
        <v>0.26781994422184197</v>
      </c>
      <c r="L10" s="359">
        <f t="shared" si="2"/>
        <v>5.3700047104801953</v>
      </c>
      <c r="M10" s="359">
        <f t="shared" si="3"/>
        <v>1.0648349119194627</v>
      </c>
      <c r="N10" s="359">
        <f t="shared" si="4"/>
        <v>9.9702061053494813</v>
      </c>
    </row>
    <row r="11" spans="1:15" ht="15.75" customHeight="1">
      <c r="A11" s="356">
        <v>2007</v>
      </c>
      <c r="B11" s="360">
        <v>14214982</v>
      </c>
      <c r="C11" s="358">
        <v>14007.169999999987</v>
      </c>
      <c r="D11" s="358">
        <v>3009</v>
      </c>
      <c r="E11" s="358">
        <v>397</v>
      </c>
      <c r="F11" s="358">
        <v>8816</v>
      </c>
      <c r="G11" s="358">
        <v>1415</v>
      </c>
      <c r="H11" s="358">
        <v>14235</v>
      </c>
      <c r="I11" s="359">
        <f t="shared" si="0"/>
        <v>9.8538077642307158</v>
      </c>
      <c r="J11" s="359">
        <f t="shared" si="1"/>
        <v>2.1167807317659637</v>
      </c>
      <c r="K11" s="359">
        <f t="shared" si="5"/>
        <v>0.27928280176506731</v>
      </c>
      <c r="L11" s="359">
        <f t="shared" si="2"/>
        <v>6.2019072553169607</v>
      </c>
      <c r="M11" s="359">
        <f t="shared" si="3"/>
        <v>0.99542862593846415</v>
      </c>
      <c r="N11" s="359">
        <f t="shared" si="4"/>
        <v>10.014082325253735</v>
      </c>
    </row>
    <row r="12" spans="1:15" ht="15.75" customHeight="1">
      <c r="A12" s="356">
        <v>2008</v>
      </c>
      <c r="B12" s="360">
        <v>14472881</v>
      </c>
      <c r="C12" s="358">
        <v>15968</v>
      </c>
      <c r="D12" s="358">
        <v>3145</v>
      </c>
      <c r="E12" s="358">
        <v>494</v>
      </c>
      <c r="F12" s="358">
        <v>9037</v>
      </c>
      <c r="G12" s="358">
        <v>1586</v>
      </c>
      <c r="H12" s="358">
        <v>14891</v>
      </c>
      <c r="I12" s="359">
        <f t="shared" si="0"/>
        <v>11.033048637655487</v>
      </c>
      <c r="J12" s="359">
        <f t="shared" si="1"/>
        <v>2.173029682203564</v>
      </c>
      <c r="K12" s="359">
        <f t="shared" si="5"/>
        <v>0.34132803275311946</v>
      </c>
      <c r="L12" s="359">
        <f t="shared" si="2"/>
        <v>6.2440919675909718</v>
      </c>
      <c r="M12" s="359">
        <f t="shared" si="3"/>
        <v>1.0958426314705414</v>
      </c>
      <c r="N12" s="359">
        <f t="shared" si="4"/>
        <v>10.28889825045891</v>
      </c>
    </row>
    <row r="13" spans="1:15" ht="15.75" customHeight="1">
      <c r="A13" s="356">
        <v>2009</v>
      </c>
      <c r="B13" s="360">
        <v>14738472</v>
      </c>
      <c r="C13" s="358">
        <v>18024</v>
      </c>
      <c r="D13" s="358">
        <v>3363</v>
      </c>
      <c r="E13" s="358">
        <v>528</v>
      </c>
      <c r="F13" s="358">
        <v>10757</v>
      </c>
      <c r="G13" s="358">
        <v>1556</v>
      </c>
      <c r="H13" s="358">
        <v>15451</v>
      </c>
      <c r="I13" s="359">
        <f t="shared" si="0"/>
        <v>12.229218876963635</v>
      </c>
      <c r="J13" s="359">
        <f t="shared" si="1"/>
        <v>2.2817833490473096</v>
      </c>
      <c r="K13" s="359">
        <f t="shared" si="5"/>
        <v>0.35824609226790943</v>
      </c>
      <c r="L13" s="359">
        <f t="shared" si="2"/>
        <v>7.2985856335717836</v>
      </c>
      <c r="M13" s="359">
        <f t="shared" si="3"/>
        <v>1.0557403779713392</v>
      </c>
      <c r="N13" s="359">
        <f t="shared" si="4"/>
        <v>10.483447673544449</v>
      </c>
    </row>
    <row r="14" spans="1:15" ht="15.75" customHeight="1">
      <c r="A14" s="356">
        <v>2010</v>
      </c>
      <c r="B14" s="360">
        <v>15012228</v>
      </c>
      <c r="C14" s="358">
        <v>19344</v>
      </c>
      <c r="D14" s="358">
        <v>3534</v>
      </c>
      <c r="E14" s="358">
        <v>523</v>
      </c>
      <c r="F14" s="358">
        <v>11634</v>
      </c>
      <c r="G14" s="358">
        <v>1861</v>
      </c>
      <c r="H14" s="358">
        <v>16270</v>
      </c>
      <c r="I14" s="359">
        <f t="shared" si="0"/>
        <v>12.885495743869598</v>
      </c>
      <c r="J14" s="359">
        <f t="shared" si="1"/>
        <v>2.354080953206946</v>
      </c>
      <c r="K14" s="359">
        <f t="shared" si="5"/>
        <v>0.34838266511806243</v>
      </c>
      <c r="L14" s="359">
        <f t="shared" si="2"/>
        <v>7.7496824588595379</v>
      </c>
      <c r="M14" s="359">
        <f t="shared" si="3"/>
        <v>1.23965609901475</v>
      </c>
      <c r="N14" s="359">
        <f t="shared" si="4"/>
        <v>10.837831666292304</v>
      </c>
    </row>
    <row r="15" spans="1:15" ht="15.75" customHeight="1">
      <c r="A15" s="356">
        <v>2011</v>
      </c>
      <c r="B15" s="361">
        <v>15266431</v>
      </c>
      <c r="C15" s="358">
        <v>21174</v>
      </c>
      <c r="D15" s="358">
        <v>4183</v>
      </c>
      <c r="E15" s="358">
        <v>561</v>
      </c>
      <c r="F15" s="358">
        <v>12668</v>
      </c>
      <c r="G15" s="358">
        <v>2098</v>
      </c>
      <c r="H15" s="358">
        <v>16869</v>
      </c>
      <c r="I15" s="359">
        <f t="shared" si="0"/>
        <v>13.869646415720872</v>
      </c>
      <c r="J15" s="359">
        <f t="shared" si="1"/>
        <v>2.7399986283631055</v>
      </c>
      <c r="K15" s="359">
        <f t="shared" si="5"/>
        <v>0.36747292147064364</v>
      </c>
      <c r="L15" s="359">
        <f t="shared" si="2"/>
        <v>8.297944686613393</v>
      </c>
      <c r="M15" s="359">
        <f t="shared" si="3"/>
        <v>1.3742570218278261</v>
      </c>
      <c r="N15" s="359">
        <f t="shared" si="4"/>
        <v>11.049733889996949</v>
      </c>
    </row>
    <row r="16" spans="1:15" ht="15.75" customHeight="1">
      <c r="A16" s="356">
        <v>2012</v>
      </c>
      <c r="B16" s="362">
        <v>15520973</v>
      </c>
      <c r="C16" s="358">
        <v>24302</v>
      </c>
      <c r="D16" s="363">
        <v>3870.0000000000009</v>
      </c>
      <c r="E16" s="363">
        <v>739.00000000000011</v>
      </c>
      <c r="F16" s="363">
        <v>14071.000000000009</v>
      </c>
      <c r="G16" s="363">
        <v>2239.0000000000009</v>
      </c>
      <c r="H16" s="363">
        <v>17648</v>
      </c>
      <c r="I16" s="359">
        <f t="shared" si="0"/>
        <v>15.657523532835217</v>
      </c>
      <c r="J16" s="359">
        <f t="shared" si="1"/>
        <v>2.4934003815353591</v>
      </c>
      <c r="K16" s="359">
        <f t="shared" si="5"/>
        <v>0.4761299436575272</v>
      </c>
      <c r="L16" s="359">
        <f t="shared" si="2"/>
        <v>9.0657976146212018</v>
      </c>
      <c r="M16" s="359">
        <f t="shared" si="3"/>
        <v>1.4425642000665815</v>
      </c>
      <c r="N16" s="359">
        <f t="shared" si="4"/>
        <v>11.370421171404653</v>
      </c>
    </row>
    <row r="17" spans="1:14">
      <c r="A17" s="356">
        <v>2013</v>
      </c>
      <c r="B17" s="362">
        <v>15774749</v>
      </c>
      <c r="C17" s="358">
        <v>25999.800000000032</v>
      </c>
      <c r="D17" s="363">
        <v>4162.0000000000082</v>
      </c>
      <c r="E17" s="363">
        <v>980.99999999999602</v>
      </c>
      <c r="F17" s="363">
        <v>15775.999999999985</v>
      </c>
      <c r="G17" s="363">
        <v>2119.9999999999964</v>
      </c>
      <c r="H17" s="363">
        <v>18466.000000000058</v>
      </c>
      <c r="I17" s="359">
        <f t="shared" si="0"/>
        <v>16.481910425325964</v>
      </c>
      <c r="J17" s="359">
        <f t="shared" si="1"/>
        <v>2.6383938026525859</v>
      </c>
      <c r="K17" s="359">
        <f t="shared" si="5"/>
        <v>0.62187994243204514</v>
      </c>
      <c r="L17" s="359">
        <f t="shared" si="2"/>
        <v>10.000793039559605</v>
      </c>
      <c r="M17" s="359">
        <f t="shared" si="3"/>
        <v>1.3439199571416296</v>
      </c>
      <c r="N17" s="359">
        <f t="shared" si="4"/>
        <v>11.706049966310118</v>
      </c>
    </row>
    <row r="18" spans="1:14" ht="15.75" customHeight="1">
      <c r="A18" s="364">
        <v>2014</v>
      </c>
      <c r="B18" s="360">
        <v>16027466</v>
      </c>
      <c r="C18" s="360">
        <v>27007</v>
      </c>
      <c r="D18" s="360">
        <v>4477.0000000000118</v>
      </c>
      <c r="E18" s="360">
        <v>1082</v>
      </c>
      <c r="F18" s="360">
        <v>16250</v>
      </c>
      <c r="G18" s="360">
        <v>2207.0000000000005</v>
      </c>
      <c r="H18" s="360">
        <v>18103.999999999993</v>
      </c>
      <c r="I18" s="359">
        <f>(C18/B18)*10000</f>
        <v>16.85044909781746</v>
      </c>
      <c r="J18" s="359">
        <f t="shared" si="1"/>
        <v>2.793329900060316</v>
      </c>
      <c r="K18" s="359">
        <f>(E18/B18)*10000</f>
        <v>0.67509112170320618</v>
      </c>
      <c r="L18" s="359">
        <f>(F18/B18)*10000</f>
        <v>10.138845404507487</v>
      </c>
      <c r="M18" s="359">
        <f>(G18/B18)*10000</f>
        <v>1.3770111881691096</v>
      </c>
      <c r="N18" s="359">
        <f>(H18/B18)*10000</f>
        <v>11.295609674043291</v>
      </c>
    </row>
    <row r="19" spans="1:14" ht="15.75" customHeight="1">
      <c r="A19" s="364">
        <v>2015</v>
      </c>
      <c r="B19" s="360">
        <v>16278844</v>
      </c>
      <c r="C19" s="360">
        <v>29374</v>
      </c>
      <c r="D19" s="360">
        <v>4686</v>
      </c>
      <c r="E19" s="360">
        <v>1237</v>
      </c>
      <c r="F19" s="360">
        <v>16931</v>
      </c>
      <c r="G19" s="360">
        <v>2148</v>
      </c>
      <c r="H19" s="360">
        <v>18256</v>
      </c>
      <c r="I19" s="359">
        <f>(C19/B19)*10000</f>
        <v>18.044278819798262</v>
      </c>
      <c r="J19" s="359">
        <f>(D19/B19)*10000</f>
        <v>2.8785827789737404</v>
      </c>
      <c r="K19" s="359">
        <f>(E19/B19)*10000</f>
        <v>0.75988196704876576</v>
      </c>
      <c r="L19" s="359">
        <f>(F19/B19)*10000</f>
        <v>10.400615670252751</v>
      </c>
      <c r="M19" s="359">
        <f>(G19/B19)*10000</f>
        <v>1.3195040139213816</v>
      </c>
      <c r="N19" s="359">
        <f>(H19/B19)*10000</f>
        <v>11.214555529864407</v>
      </c>
    </row>
    <row r="20" spans="1:14" ht="6.75" customHeight="1">
      <c r="B20" s="94" t="s">
        <v>268</v>
      </c>
      <c r="C20" s="94"/>
      <c r="D20" s="94"/>
      <c r="E20" s="94"/>
      <c r="F20" s="94"/>
      <c r="G20" s="94"/>
      <c r="H20" s="94"/>
    </row>
    <row r="21" spans="1:14" ht="15" customHeight="1">
      <c r="A21" s="684" t="s">
        <v>536</v>
      </c>
      <c r="B21" s="684"/>
      <c r="C21" s="684"/>
      <c r="D21" s="684"/>
      <c r="E21" s="684"/>
      <c r="F21" s="684"/>
      <c r="G21" s="684"/>
      <c r="H21" s="684"/>
      <c r="I21" s="684"/>
      <c r="J21" s="684"/>
      <c r="K21" s="684"/>
      <c r="L21" s="684"/>
      <c r="M21" s="684"/>
      <c r="N21" s="684"/>
    </row>
    <row r="22" spans="1:14">
      <c r="A22" s="701" t="s">
        <v>317</v>
      </c>
      <c r="B22" s="701"/>
      <c r="C22" s="701"/>
      <c r="D22" s="701"/>
      <c r="E22" s="701"/>
      <c r="F22" s="701"/>
      <c r="G22" s="701"/>
      <c r="H22" s="701"/>
      <c r="I22" s="701"/>
      <c r="J22" s="701"/>
      <c r="K22" s="701"/>
      <c r="L22" s="701"/>
      <c r="M22" s="701"/>
      <c r="N22" s="701"/>
    </row>
    <row r="23" spans="1:14">
      <c r="A23" s="701" t="s">
        <v>318</v>
      </c>
      <c r="B23" s="701"/>
      <c r="C23" s="701"/>
      <c r="D23" s="701"/>
      <c r="E23" s="701"/>
      <c r="F23" s="701"/>
      <c r="G23" s="701"/>
      <c r="H23" s="701"/>
      <c r="I23" s="701"/>
      <c r="J23" s="701"/>
      <c r="K23" s="701"/>
      <c r="L23" s="701"/>
      <c r="M23" s="701"/>
      <c r="N23" s="701"/>
    </row>
    <row r="24" spans="1:14" ht="30.75" customHeight="1">
      <c r="A24" s="699" t="s">
        <v>961</v>
      </c>
      <c r="B24" s="699"/>
      <c r="C24" s="699"/>
      <c r="D24" s="699"/>
      <c r="E24" s="699"/>
      <c r="F24" s="699"/>
      <c r="G24" s="699"/>
      <c r="H24" s="699"/>
      <c r="I24" s="699"/>
      <c r="J24" s="699"/>
      <c r="K24" s="699"/>
      <c r="L24" s="699"/>
      <c r="M24" s="699"/>
      <c r="N24" s="699"/>
    </row>
    <row r="25" spans="1:14" ht="14.25" customHeight="1">
      <c r="A25" s="699" t="s">
        <v>798</v>
      </c>
      <c r="B25" s="699"/>
      <c r="C25" s="699"/>
      <c r="D25" s="699"/>
      <c r="E25" s="699"/>
      <c r="F25" s="699"/>
      <c r="G25" s="699"/>
      <c r="H25" s="699"/>
      <c r="I25" s="699"/>
      <c r="J25" s="699"/>
      <c r="K25" s="699"/>
      <c r="L25" s="699"/>
      <c r="M25" s="699"/>
      <c r="N25" s="699"/>
    </row>
    <row r="26" spans="1:14">
      <c r="A26" s="449" t="s">
        <v>537</v>
      </c>
      <c r="B26" s="531"/>
      <c r="C26" s="531"/>
      <c r="D26" s="531"/>
      <c r="E26" s="531"/>
      <c r="F26" s="531"/>
      <c r="G26" s="531"/>
      <c r="H26" s="531"/>
      <c r="I26" s="531"/>
      <c r="J26" s="531"/>
      <c r="K26" s="531"/>
      <c r="L26" s="531"/>
      <c r="M26" s="531"/>
      <c r="N26" s="531"/>
    </row>
    <row r="27" spans="1:14">
      <c r="A27" s="531"/>
      <c r="B27" s="531"/>
      <c r="C27" s="531"/>
      <c r="D27" s="531"/>
      <c r="E27" s="531"/>
      <c r="F27" s="531"/>
      <c r="G27" s="531"/>
      <c r="H27" s="531"/>
      <c r="I27" s="531"/>
      <c r="J27" s="531"/>
      <c r="K27" s="531"/>
      <c r="L27" s="531"/>
      <c r="M27" s="531"/>
      <c r="N27" s="531"/>
    </row>
  </sheetData>
  <mergeCells count="10">
    <mergeCell ref="A25:N25"/>
    <mergeCell ref="A1:N1"/>
    <mergeCell ref="A21:N21"/>
    <mergeCell ref="A22:N22"/>
    <mergeCell ref="A23:N23"/>
    <mergeCell ref="A24:N24"/>
    <mergeCell ref="A2:A3"/>
    <mergeCell ref="B2:B3"/>
    <mergeCell ref="C2:H2"/>
    <mergeCell ref="I2:N2"/>
  </mergeCells>
  <hyperlinks>
    <hyperlink ref="O1" location="INDICE!A11" display="INDICE"/>
  </hyperlinks>
  <printOptions horizontalCentered="1"/>
  <pageMargins left="0.19685039370078741" right="0.19685039370078741" top="1.1023622047244095" bottom="0.51181102362204722" header="0.11811023622047245" footer="0.23622047244094491"/>
  <pageSetup paperSize="9" scale="61" firstPageNumber="19" orientation="landscape" useFirstPageNumber="1" r:id="rId1"/>
  <headerFooter scaleWithDoc="0">
    <oddHeader>&amp;C&amp;G</oddHeader>
    <oddFooter>&amp;C&amp;12 19</oddFoot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pageSetUpPr fitToPage="1"/>
  </sheetPr>
  <dimension ref="A1:N24"/>
  <sheetViews>
    <sheetView showGridLines="0" zoomScaleNormal="100" workbookViewId="0">
      <selection sqref="A1:E1"/>
    </sheetView>
  </sheetViews>
  <sheetFormatPr baseColWidth="10" defaultColWidth="11.44140625" defaultRowHeight="14.4"/>
  <cols>
    <col min="1" max="1" width="11.88671875" style="90" customWidth="1"/>
    <col min="2" max="5" width="15.33203125" style="90" customWidth="1"/>
    <col min="6" max="6" width="11.44140625" style="90"/>
    <col min="7" max="7" width="12.109375" style="90" bestFit="1" customWidth="1"/>
    <col min="8" max="16384" width="11.44140625" style="90"/>
  </cols>
  <sheetData>
    <row r="1" spans="1:7" ht="29.25" customHeight="1">
      <c r="A1" s="682" t="s">
        <v>863</v>
      </c>
      <c r="B1" s="682"/>
      <c r="C1" s="682"/>
      <c r="D1" s="682"/>
      <c r="E1" s="682"/>
      <c r="F1" s="154" t="s">
        <v>271</v>
      </c>
    </row>
    <row r="2" spans="1:7" ht="35.25" customHeight="1">
      <c r="A2" s="694" t="s">
        <v>867</v>
      </c>
      <c r="B2" s="694"/>
      <c r="C2" s="694"/>
      <c r="D2" s="694"/>
      <c r="E2" s="694"/>
    </row>
    <row r="3" spans="1:7" ht="27" customHeight="1">
      <c r="A3" s="695" t="s">
        <v>256</v>
      </c>
      <c r="B3" s="697" t="s">
        <v>962</v>
      </c>
      <c r="C3" s="698"/>
      <c r="D3" s="698"/>
      <c r="E3" s="698"/>
      <c r="F3" s="29"/>
      <c r="G3" s="29"/>
    </row>
    <row r="4" spans="1:7" ht="27" customHeight="1">
      <c r="A4" s="696"/>
      <c r="B4" s="600" t="s">
        <v>344</v>
      </c>
      <c r="C4" s="420" t="s">
        <v>773</v>
      </c>
      <c r="D4" s="420" t="s">
        <v>864</v>
      </c>
      <c r="E4" s="420" t="s">
        <v>865</v>
      </c>
      <c r="F4" s="29"/>
      <c r="G4" s="29"/>
    </row>
    <row r="5" spans="1:7">
      <c r="A5" s="498">
        <v>2000</v>
      </c>
      <c r="B5" s="532">
        <v>10304.250000000004</v>
      </c>
      <c r="C5" s="397">
        <v>6548.7300000000068</v>
      </c>
      <c r="D5" s="397">
        <v>2745.2999999999997</v>
      </c>
      <c r="E5" s="397">
        <v>1010.2200000000003</v>
      </c>
      <c r="F5" s="610"/>
      <c r="G5" s="259"/>
    </row>
    <row r="6" spans="1:7">
      <c r="A6" s="499">
        <v>2001</v>
      </c>
      <c r="B6" s="532">
        <v>10988.97</v>
      </c>
      <c r="C6" s="394">
        <v>6908.7399999999934</v>
      </c>
      <c r="D6" s="394">
        <v>3011.0000000000014</v>
      </c>
      <c r="E6" s="394">
        <v>1069.2299999999998</v>
      </c>
      <c r="F6" s="610"/>
      <c r="G6" s="259"/>
    </row>
    <row r="7" spans="1:7">
      <c r="A7" s="499">
        <v>2002</v>
      </c>
      <c r="B7" s="532">
        <v>11148.910000000009</v>
      </c>
      <c r="C7" s="394">
        <v>7140.5700000000179</v>
      </c>
      <c r="D7" s="394">
        <v>2977.5899999999988</v>
      </c>
      <c r="E7" s="394">
        <v>1030.75</v>
      </c>
      <c r="F7" s="610"/>
      <c r="G7" s="259"/>
    </row>
    <row r="8" spans="1:7">
      <c r="A8" s="499">
        <v>2003</v>
      </c>
      <c r="B8" s="532">
        <v>10807.73</v>
      </c>
      <c r="C8" s="394">
        <v>6863.7699999999886</v>
      </c>
      <c r="D8" s="394">
        <v>3124.5399999999986</v>
      </c>
      <c r="E8" s="394">
        <v>819.41999999999962</v>
      </c>
      <c r="F8" s="610"/>
      <c r="G8" s="259"/>
    </row>
    <row r="9" spans="1:7">
      <c r="A9" s="499">
        <v>2004</v>
      </c>
      <c r="B9" s="532">
        <v>12026.559999999996</v>
      </c>
      <c r="C9" s="394">
        <v>7489.4299999999766</v>
      </c>
      <c r="D9" s="394">
        <v>3349.3300000000017</v>
      </c>
      <c r="E9" s="394">
        <v>1187.8000000000002</v>
      </c>
      <c r="F9" s="610"/>
      <c r="G9" s="259"/>
    </row>
    <row r="10" spans="1:7">
      <c r="A10" s="499">
        <v>2005</v>
      </c>
      <c r="B10" s="532">
        <v>12492.299999999979</v>
      </c>
      <c r="C10" s="394">
        <v>7534.8399999999974</v>
      </c>
      <c r="D10" s="394">
        <v>3678.89</v>
      </c>
      <c r="E10" s="394">
        <v>1278.5699999999988</v>
      </c>
      <c r="F10" s="610"/>
      <c r="G10" s="259"/>
    </row>
    <row r="11" spans="1:7">
      <c r="A11" s="499">
        <v>2006</v>
      </c>
      <c r="B11" s="532">
        <v>12606.049999999965</v>
      </c>
      <c r="C11" s="394">
        <v>7747.2299999999886</v>
      </c>
      <c r="D11" s="394">
        <v>3633.0800000000004</v>
      </c>
      <c r="E11" s="394">
        <v>1225.7399999999998</v>
      </c>
      <c r="F11" s="610"/>
      <c r="G11" s="259"/>
    </row>
    <row r="12" spans="1:7">
      <c r="A12" s="499">
        <v>2007</v>
      </c>
      <c r="B12" s="532">
        <v>14007.169999999987</v>
      </c>
      <c r="C12" s="394">
        <v>8286.6199999999899</v>
      </c>
      <c r="D12" s="394">
        <v>4348.4699999999993</v>
      </c>
      <c r="E12" s="394">
        <v>1372.0800000000002</v>
      </c>
      <c r="F12" s="610"/>
      <c r="G12" s="259"/>
    </row>
    <row r="13" spans="1:7">
      <c r="A13" s="499">
        <v>2008</v>
      </c>
      <c r="B13" s="532">
        <v>15968.249999999971</v>
      </c>
      <c r="C13" s="394">
        <v>8816.2000000000116</v>
      </c>
      <c r="D13" s="394">
        <v>5682.9499999999962</v>
      </c>
      <c r="E13" s="394">
        <v>1469.1000000000013</v>
      </c>
      <c r="F13" s="610"/>
      <c r="G13" s="259"/>
    </row>
    <row r="14" spans="1:7">
      <c r="A14" s="499">
        <v>2009</v>
      </c>
      <c r="B14" s="532">
        <v>18024.350000000039</v>
      </c>
      <c r="C14" s="394">
        <v>10446.15</v>
      </c>
      <c r="D14" s="394">
        <v>5778.5499999999956</v>
      </c>
      <c r="E14" s="394">
        <v>1799.6500000000005</v>
      </c>
      <c r="F14" s="610"/>
      <c r="G14" s="259"/>
    </row>
    <row r="15" spans="1:7">
      <c r="A15" s="499">
        <v>2010</v>
      </c>
      <c r="B15" s="532">
        <v>19343.749999999942</v>
      </c>
      <c r="C15" s="394">
        <v>11442.749999999984</v>
      </c>
      <c r="D15" s="394">
        <v>6067.3500000000031</v>
      </c>
      <c r="E15" s="394">
        <v>1833.65</v>
      </c>
      <c r="F15" s="610"/>
      <c r="G15" s="259"/>
    </row>
    <row r="16" spans="1:7">
      <c r="A16" s="499">
        <v>2011</v>
      </c>
      <c r="B16" s="532">
        <f>SUM(C16:E16)</f>
        <v>21174</v>
      </c>
      <c r="C16" s="394">
        <v>13001</v>
      </c>
      <c r="D16" s="394">
        <v>6115</v>
      </c>
      <c r="E16" s="394">
        <v>2058</v>
      </c>
      <c r="F16" s="610"/>
      <c r="G16" s="259"/>
    </row>
    <row r="17" spans="1:14">
      <c r="A17" s="498">
        <v>2012</v>
      </c>
      <c r="B17" s="532">
        <v>24301.950000000008</v>
      </c>
      <c r="C17" s="397">
        <v>16011.600000000004</v>
      </c>
      <c r="D17" s="397">
        <v>6266.3500000000013</v>
      </c>
      <c r="E17" s="397">
        <v>2023.9999999999989</v>
      </c>
      <c r="F17" s="610"/>
      <c r="G17" s="259"/>
    </row>
    <row r="18" spans="1:14">
      <c r="A18" s="499">
        <v>2013</v>
      </c>
      <c r="B18" s="533">
        <v>25999.800000000003</v>
      </c>
      <c r="C18" s="394">
        <v>17272.299999999996</v>
      </c>
      <c r="D18" s="394">
        <v>6718.0500000000102</v>
      </c>
      <c r="E18" s="394">
        <v>2009.4499999999996</v>
      </c>
      <c r="F18" s="610"/>
      <c r="G18" s="259"/>
    </row>
    <row r="19" spans="1:14">
      <c r="A19" s="499">
        <v>2014</v>
      </c>
      <c r="B19" s="533">
        <v>27006.85</v>
      </c>
      <c r="C19" s="394">
        <v>18581.650000000016</v>
      </c>
      <c r="D19" s="394">
        <v>6327.8000000000102</v>
      </c>
      <c r="E19" s="394">
        <v>2097.3999999999996</v>
      </c>
      <c r="F19" s="610"/>
      <c r="G19" s="259"/>
    </row>
    <row r="20" spans="1:14">
      <c r="A20" s="499">
        <v>2015</v>
      </c>
      <c r="B20" s="533">
        <v>29373.749999999996</v>
      </c>
      <c r="C20" s="394">
        <v>20634.900000000009</v>
      </c>
      <c r="D20" s="394">
        <v>6587.1499999999942</v>
      </c>
      <c r="E20" s="394">
        <v>2151.7000000000007</v>
      </c>
      <c r="F20" s="610"/>
      <c r="G20" s="259"/>
    </row>
    <row r="21" spans="1:14" ht="8.25" customHeight="1">
      <c r="A21" s="535"/>
      <c r="B21" s="536"/>
      <c r="C21" s="537"/>
      <c r="D21" s="537"/>
      <c r="E21" s="537"/>
      <c r="F21" s="258"/>
      <c r="G21" s="262"/>
    </row>
    <row r="22" spans="1:14" ht="12.6" customHeight="1">
      <c r="A22" s="555" t="s">
        <v>963</v>
      </c>
      <c r="B22" s="555"/>
      <c r="C22" s="555"/>
      <c r="D22" s="555"/>
      <c r="E22" s="555"/>
      <c r="F22" s="29"/>
      <c r="G22" s="29"/>
    </row>
    <row r="23" spans="1:14" ht="39" customHeight="1">
      <c r="A23" s="699" t="s">
        <v>876</v>
      </c>
      <c r="B23" s="699"/>
      <c r="C23" s="699"/>
      <c r="D23" s="699"/>
      <c r="E23" s="699"/>
      <c r="F23" s="612"/>
      <c r="G23" s="612"/>
      <c r="H23" s="612"/>
      <c r="I23" s="612"/>
      <c r="J23" s="612"/>
      <c r="K23" s="612"/>
      <c r="L23" s="612"/>
      <c r="M23" s="612"/>
      <c r="N23" s="612"/>
    </row>
    <row r="24" spans="1:14">
      <c r="A24" s="607" t="s">
        <v>537</v>
      </c>
      <c r="B24" s="607"/>
      <c r="C24" s="607"/>
      <c r="D24" s="607"/>
      <c r="E24" s="607"/>
    </row>
  </sheetData>
  <mergeCells count="5">
    <mergeCell ref="A23:E23"/>
    <mergeCell ref="A3:A4"/>
    <mergeCell ref="A1:E1"/>
    <mergeCell ref="A2:E2"/>
    <mergeCell ref="B3:E3"/>
  </mergeCells>
  <hyperlinks>
    <hyperlink ref="F1" location="INDICE!A12" display="INDICE"/>
  </hyperlinks>
  <printOptions horizontalCentered="1"/>
  <pageMargins left="0.19685039370078741" right="0.19685039370078741" top="1.1023622047244095" bottom="0.51181102362204722" header="0.11811023622047245" footer="0.23622047244094491"/>
  <pageSetup paperSize="9" scale="80" firstPageNumber="37" orientation="landscape" useFirstPageNumber="1" r:id="rId1"/>
  <headerFooter scaleWithDoc="0">
    <oddHeader>&amp;C&amp;G</oddHeader>
    <oddFooter>&amp;C&amp;12 34</oddFoot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24"/>
  <sheetViews>
    <sheetView showGridLines="0" zoomScaleNormal="100" workbookViewId="0">
      <selection activeCell="F1" sqref="F1"/>
    </sheetView>
  </sheetViews>
  <sheetFormatPr baseColWidth="10" defaultColWidth="11.44140625" defaultRowHeight="14.4"/>
  <cols>
    <col min="1" max="1" width="9" style="90" customWidth="1"/>
    <col min="2" max="5" width="22" style="90" customWidth="1"/>
    <col min="6" max="16384" width="11.44140625" style="90"/>
  </cols>
  <sheetData>
    <row r="1" spans="1:7" ht="29.25" customHeight="1">
      <c r="A1" s="682" t="s">
        <v>880</v>
      </c>
      <c r="B1" s="682"/>
      <c r="C1" s="682"/>
      <c r="D1" s="682"/>
      <c r="E1" s="682"/>
      <c r="F1" s="154" t="s">
        <v>271</v>
      </c>
    </row>
    <row r="2" spans="1:7" ht="27" customHeight="1">
      <c r="A2" s="694" t="s">
        <v>868</v>
      </c>
      <c r="B2" s="694"/>
      <c r="C2" s="694"/>
      <c r="D2" s="694"/>
      <c r="E2" s="694"/>
    </row>
    <row r="3" spans="1:7" ht="27" customHeight="1">
      <c r="A3" s="500" t="s">
        <v>256</v>
      </c>
      <c r="B3" s="600" t="s">
        <v>387</v>
      </c>
      <c r="C3" s="420" t="s">
        <v>615</v>
      </c>
      <c r="D3" s="420" t="s">
        <v>616</v>
      </c>
      <c r="E3" s="420" t="s">
        <v>390</v>
      </c>
      <c r="F3" s="29"/>
      <c r="G3" s="29"/>
    </row>
    <row r="4" spans="1:7">
      <c r="A4" s="498">
        <v>2000</v>
      </c>
      <c r="B4" s="532">
        <v>947</v>
      </c>
      <c r="C4" s="397">
        <v>0</v>
      </c>
      <c r="D4" s="395">
        <v>0</v>
      </c>
      <c r="E4" s="395">
        <v>649</v>
      </c>
      <c r="F4" s="258"/>
      <c r="G4" s="259"/>
    </row>
    <row r="5" spans="1:7">
      <c r="A5" s="499">
        <v>2001</v>
      </c>
      <c r="B5" s="532">
        <v>981</v>
      </c>
      <c r="C5" s="394">
        <v>0</v>
      </c>
      <c r="D5" s="395">
        <v>0</v>
      </c>
      <c r="E5" s="396">
        <v>662</v>
      </c>
      <c r="F5" s="255"/>
      <c r="G5" s="256"/>
    </row>
    <row r="6" spans="1:7">
      <c r="A6" s="499">
        <v>2002</v>
      </c>
      <c r="B6" s="532">
        <v>1046</v>
      </c>
      <c r="C6" s="394">
        <v>0</v>
      </c>
      <c r="D6" s="395">
        <v>0</v>
      </c>
      <c r="E6" s="396">
        <v>760</v>
      </c>
      <c r="F6" s="255"/>
      <c r="G6" s="256"/>
    </row>
    <row r="7" spans="1:7">
      <c r="A7" s="499">
        <v>2003</v>
      </c>
      <c r="B7" s="532">
        <v>1003</v>
      </c>
      <c r="C7" s="394">
        <v>0</v>
      </c>
      <c r="D7" s="395">
        <v>0</v>
      </c>
      <c r="E7" s="396">
        <v>635</v>
      </c>
      <c r="F7" s="255"/>
      <c r="G7" s="256"/>
    </row>
    <row r="8" spans="1:7">
      <c r="A8" s="499">
        <v>2004</v>
      </c>
      <c r="B8" s="532">
        <v>1076</v>
      </c>
      <c r="C8" s="394">
        <v>0</v>
      </c>
      <c r="D8" s="395">
        <v>0</v>
      </c>
      <c r="E8" s="396">
        <v>671</v>
      </c>
      <c r="F8" s="255"/>
      <c r="G8" s="256"/>
    </row>
    <row r="9" spans="1:7">
      <c r="A9" s="499">
        <v>2005</v>
      </c>
      <c r="B9" s="532">
        <v>1154</v>
      </c>
      <c r="C9" s="394">
        <v>0</v>
      </c>
      <c r="D9" s="395">
        <v>0</v>
      </c>
      <c r="E9" s="396">
        <v>687</v>
      </c>
      <c r="F9" s="255"/>
      <c r="G9" s="256"/>
    </row>
    <row r="10" spans="1:7">
      <c r="A10" s="499">
        <v>2006</v>
      </c>
      <c r="B10" s="532">
        <v>1117</v>
      </c>
      <c r="C10" s="394">
        <v>0</v>
      </c>
      <c r="D10" s="395">
        <v>0</v>
      </c>
      <c r="E10" s="396">
        <v>681</v>
      </c>
      <c r="F10" s="255"/>
      <c r="G10" s="256"/>
    </row>
    <row r="11" spans="1:7">
      <c r="A11" s="499">
        <v>2007</v>
      </c>
      <c r="B11" s="532">
        <v>1240</v>
      </c>
      <c r="C11" s="394">
        <v>0</v>
      </c>
      <c r="D11" s="395">
        <v>0</v>
      </c>
      <c r="E11" s="396">
        <v>694</v>
      </c>
      <c r="F11" s="255"/>
      <c r="G11" s="256"/>
    </row>
    <row r="12" spans="1:7">
      <c r="A12" s="499" t="s">
        <v>617</v>
      </c>
      <c r="B12" s="532">
        <v>1311</v>
      </c>
      <c r="C12" s="394">
        <v>271</v>
      </c>
      <c r="D12" s="395">
        <v>323</v>
      </c>
      <c r="E12" s="396">
        <v>709</v>
      </c>
      <c r="F12" s="255"/>
      <c r="G12" s="256"/>
    </row>
    <row r="13" spans="1:7">
      <c r="A13" s="499">
        <v>2009</v>
      </c>
      <c r="B13" s="532">
        <v>1362</v>
      </c>
      <c r="C13" s="394">
        <v>309</v>
      </c>
      <c r="D13" s="395">
        <v>340</v>
      </c>
      <c r="E13" s="396">
        <v>761</v>
      </c>
      <c r="F13" s="255"/>
      <c r="G13" s="256"/>
    </row>
    <row r="14" spans="1:7">
      <c r="A14" s="499">
        <v>2010</v>
      </c>
      <c r="B14" s="532">
        <v>1405</v>
      </c>
      <c r="C14" s="394">
        <v>326</v>
      </c>
      <c r="D14" s="395">
        <v>349</v>
      </c>
      <c r="E14" s="396">
        <v>763</v>
      </c>
      <c r="F14" s="255"/>
      <c r="G14" s="256"/>
    </row>
    <row r="15" spans="1:7">
      <c r="A15" s="499">
        <v>2011</v>
      </c>
      <c r="B15" s="532">
        <v>1413</v>
      </c>
      <c r="C15" s="394">
        <v>329</v>
      </c>
      <c r="D15" s="395">
        <v>477</v>
      </c>
      <c r="E15" s="396">
        <v>769</v>
      </c>
      <c r="F15" s="255"/>
      <c r="G15" s="256"/>
    </row>
    <row r="16" spans="1:7">
      <c r="A16" s="498">
        <v>2012</v>
      </c>
      <c r="B16" s="532">
        <v>1400</v>
      </c>
      <c r="C16" s="397">
        <v>317</v>
      </c>
      <c r="D16" s="395">
        <v>407</v>
      </c>
      <c r="E16" s="395">
        <v>732</v>
      </c>
      <c r="F16" s="258"/>
      <c r="G16" s="259"/>
    </row>
    <row r="17" spans="1:7">
      <c r="A17" s="499">
        <v>2013</v>
      </c>
      <c r="B17" s="533">
        <v>1433</v>
      </c>
      <c r="C17" s="394">
        <v>357</v>
      </c>
      <c r="D17" s="395">
        <v>356</v>
      </c>
      <c r="E17" s="396">
        <v>790</v>
      </c>
      <c r="F17" s="255"/>
      <c r="G17" s="257"/>
    </row>
    <row r="18" spans="1:7">
      <c r="A18" s="499">
        <v>2014</v>
      </c>
      <c r="B18" s="533">
        <v>1370</v>
      </c>
      <c r="C18" s="394">
        <v>318</v>
      </c>
      <c r="D18" s="395">
        <v>352</v>
      </c>
      <c r="E18" s="396">
        <v>806</v>
      </c>
      <c r="F18" s="255"/>
      <c r="G18" s="257"/>
    </row>
    <row r="19" spans="1:7">
      <c r="A19" s="499">
        <v>2015</v>
      </c>
      <c r="B19" s="533">
        <v>1330</v>
      </c>
      <c r="C19" s="394">
        <v>297</v>
      </c>
      <c r="D19" s="395">
        <v>321</v>
      </c>
      <c r="E19" s="396">
        <v>753</v>
      </c>
      <c r="F19" s="255"/>
      <c r="G19" s="257"/>
    </row>
    <row r="20" spans="1:7" ht="12" customHeight="1">
      <c r="A20" s="535"/>
      <c r="B20" s="536"/>
      <c r="C20" s="537"/>
      <c r="D20" s="537"/>
      <c r="E20" s="537"/>
      <c r="F20" s="258"/>
      <c r="G20" s="262"/>
    </row>
    <row r="21" spans="1:7" ht="24.75" customHeight="1">
      <c r="A21" s="704" t="s">
        <v>618</v>
      </c>
      <c r="B21" s="704"/>
      <c r="C21" s="704"/>
      <c r="D21" s="704"/>
      <c r="E21" s="704"/>
      <c r="F21" s="258"/>
      <c r="G21" s="262"/>
    </row>
    <row r="22" spans="1:7" ht="12.6" customHeight="1">
      <c r="A22" s="310" t="s">
        <v>538</v>
      </c>
      <c r="B22" s="534"/>
      <c r="C22" s="534"/>
      <c r="D22" s="534"/>
      <c r="E22" s="534"/>
      <c r="F22" s="29"/>
      <c r="G22" s="29"/>
    </row>
    <row r="23" spans="1:7">
      <c r="A23" s="538"/>
      <c r="B23" s="538"/>
      <c r="C23" s="538"/>
      <c r="D23" s="538"/>
      <c r="E23" s="538"/>
      <c r="F23" s="29"/>
      <c r="G23" s="29"/>
    </row>
    <row r="24" spans="1:7">
      <c r="F24" s="29"/>
      <c r="G24" s="29"/>
    </row>
  </sheetData>
  <mergeCells count="3">
    <mergeCell ref="A1:E1"/>
    <mergeCell ref="A2:E2"/>
    <mergeCell ref="A21:E21"/>
  </mergeCells>
  <hyperlinks>
    <hyperlink ref="F1" location="INDICE!A13" display="INDICE"/>
  </hyperlinks>
  <printOptions horizontalCentered="1"/>
  <pageMargins left="0.19685039370078741" right="0.19685039370078741" top="1.1023622047244095" bottom="0.51181102362204722" header="0.11811023622047245" footer="0.23622047244094491"/>
  <pageSetup paperSize="9" scale="80" firstPageNumber="37" orientation="landscape" useFirstPageNumber="1" r:id="rId1"/>
  <headerFooter scaleWithDoc="0">
    <oddHeader>&amp;C&amp;G</oddHeader>
    <oddFooter>&amp;C&amp;12 34</oddFoot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AL39"/>
  <sheetViews>
    <sheetView showGridLines="0" zoomScale="90" zoomScaleNormal="90" zoomScalePageLayoutView="80" workbookViewId="0">
      <selection sqref="A1:AE1"/>
    </sheetView>
  </sheetViews>
  <sheetFormatPr baseColWidth="10" defaultColWidth="11.5546875" defaultRowHeight="14.4"/>
  <cols>
    <col min="1" max="1" width="24.44140625" style="29" customWidth="1"/>
    <col min="2" max="2" width="10.33203125" style="77" customWidth="1"/>
    <col min="3" max="3" width="8.44140625" style="77" customWidth="1"/>
    <col min="4" max="4" width="6.33203125" style="29" customWidth="1"/>
    <col min="5" max="5" width="10.33203125" style="77" customWidth="1"/>
    <col min="6" max="6" width="8.33203125" style="77" customWidth="1"/>
    <col min="7" max="7" width="6.6640625" style="29" customWidth="1"/>
    <col min="8" max="8" width="9.88671875" style="285" customWidth="1"/>
    <col min="9" max="9" width="7.109375" style="285" customWidth="1"/>
    <col min="10" max="10" width="7.33203125" style="90" customWidth="1"/>
    <col min="11" max="11" width="10.33203125" style="77" customWidth="1"/>
    <col min="12" max="12" width="7.5546875" style="77" customWidth="1"/>
    <col min="13" max="13" width="6.109375" style="29" customWidth="1"/>
    <col min="14" max="14" width="10.33203125" style="77" customWidth="1"/>
    <col min="15" max="15" width="7.6640625" style="77" customWidth="1"/>
    <col min="16" max="16" width="5.88671875" style="29" customWidth="1"/>
    <col min="17" max="17" width="10.33203125" style="77" customWidth="1"/>
    <col min="18" max="18" width="7.44140625" style="77" customWidth="1"/>
    <col min="19" max="19" width="6.33203125" style="29" customWidth="1"/>
    <col min="20" max="20" width="9.6640625" style="29" customWidth="1"/>
    <col min="21" max="21" width="7.6640625" style="29" customWidth="1"/>
    <col min="22" max="22" width="6.44140625" style="29" customWidth="1"/>
    <col min="23" max="23" width="9.6640625" style="90" customWidth="1"/>
    <col min="24" max="24" width="7.33203125" style="298" customWidth="1"/>
    <col min="25" max="25" width="6.33203125" style="90" customWidth="1"/>
    <col min="26" max="26" width="9.88671875" style="90" customWidth="1"/>
    <col min="27" max="27" width="7.109375" style="298" customWidth="1"/>
    <col min="28" max="28" width="6.88671875" style="90" customWidth="1"/>
    <col min="29" max="29" width="10.5546875" style="90" customWidth="1"/>
    <col min="30" max="30" width="7.5546875" style="90" customWidth="1"/>
    <col min="31" max="31" width="6.109375" style="90" customWidth="1"/>
    <col min="32" max="16384" width="11.5546875" style="90"/>
  </cols>
  <sheetData>
    <row r="1" spans="1:32" ht="44.25" customHeight="1">
      <c r="A1" s="715" t="s">
        <v>586</v>
      </c>
      <c r="B1" s="715"/>
      <c r="C1" s="715"/>
      <c r="D1" s="715"/>
      <c r="E1" s="715"/>
      <c r="F1" s="715"/>
      <c r="G1" s="715"/>
      <c r="H1" s="715"/>
      <c r="I1" s="715"/>
      <c r="J1" s="715"/>
      <c r="K1" s="715"/>
      <c r="L1" s="715"/>
      <c r="M1" s="715"/>
      <c r="N1" s="715"/>
      <c r="O1" s="715"/>
      <c r="P1" s="715"/>
      <c r="Q1" s="715"/>
      <c r="R1" s="715"/>
      <c r="S1" s="715"/>
      <c r="T1" s="715"/>
      <c r="U1" s="715"/>
      <c r="V1" s="715"/>
      <c r="W1" s="715"/>
      <c r="X1" s="715"/>
      <c r="Y1" s="715"/>
      <c r="Z1" s="715"/>
      <c r="AA1" s="715"/>
      <c r="AB1" s="715"/>
      <c r="AC1" s="715"/>
      <c r="AD1" s="715"/>
      <c r="AE1" s="715"/>
      <c r="AF1" s="154" t="s">
        <v>271</v>
      </c>
    </row>
    <row r="2" spans="1:32" ht="26.4" customHeight="1">
      <c r="A2" s="713" t="s">
        <v>0</v>
      </c>
      <c r="B2" s="706">
        <v>2006</v>
      </c>
      <c r="C2" s="707"/>
      <c r="D2" s="708"/>
      <c r="E2" s="706">
        <v>2007</v>
      </c>
      <c r="F2" s="707"/>
      <c r="G2" s="708"/>
      <c r="H2" s="706">
        <v>2008</v>
      </c>
      <c r="I2" s="707"/>
      <c r="J2" s="708"/>
      <c r="K2" s="706">
        <v>2009</v>
      </c>
      <c r="L2" s="707"/>
      <c r="M2" s="708"/>
      <c r="N2" s="706">
        <v>2010</v>
      </c>
      <c r="O2" s="707"/>
      <c r="P2" s="708"/>
      <c r="Q2" s="706">
        <v>2011</v>
      </c>
      <c r="R2" s="707"/>
      <c r="S2" s="708"/>
      <c r="T2" s="706">
        <v>2012</v>
      </c>
      <c r="U2" s="707"/>
      <c r="V2" s="708"/>
      <c r="W2" s="706">
        <v>2013</v>
      </c>
      <c r="X2" s="707"/>
      <c r="Y2" s="708"/>
      <c r="Z2" s="706">
        <v>2014</v>
      </c>
      <c r="AA2" s="707"/>
      <c r="AB2" s="708"/>
      <c r="AC2" s="706">
        <v>2015</v>
      </c>
      <c r="AD2" s="707"/>
      <c r="AE2" s="708"/>
    </row>
    <row r="3" spans="1:32" ht="25.5" customHeight="1">
      <c r="A3" s="713"/>
      <c r="B3" s="711" t="s">
        <v>592</v>
      </c>
      <c r="C3" s="705" t="s">
        <v>269</v>
      </c>
      <c r="D3" s="705"/>
      <c r="E3" s="711" t="s">
        <v>592</v>
      </c>
      <c r="F3" s="705" t="s">
        <v>269</v>
      </c>
      <c r="G3" s="705"/>
      <c r="H3" s="711" t="s">
        <v>592</v>
      </c>
      <c r="I3" s="705" t="s">
        <v>269</v>
      </c>
      <c r="J3" s="705"/>
      <c r="K3" s="711" t="s">
        <v>592</v>
      </c>
      <c r="L3" s="705" t="s">
        <v>269</v>
      </c>
      <c r="M3" s="705"/>
      <c r="N3" s="711" t="s">
        <v>592</v>
      </c>
      <c r="O3" s="705" t="s">
        <v>269</v>
      </c>
      <c r="P3" s="705"/>
      <c r="Q3" s="711" t="s">
        <v>592</v>
      </c>
      <c r="R3" s="705" t="s">
        <v>269</v>
      </c>
      <c r="S3" s="705"/>
      <c r="T3" s="711" t="s">
        <v>592</v>
      </c>
      <c r="U3" s="705" t="s">
        <v>269</v>
      </c>
      <c r="V3" s="705"/>
      <c r="W3" s="711" t="s">
        <v>592</v>
      </c>
      <c r="X3" s="705" t="s">
        <v>269</v>
      </c>
      <c r="Y3" s="705"/>
      <c r="Z3" s="711" t="s">
        <v>592</v>
      </c>
      <c r="AA3" s="705" t="s">
        <v>269</v>
      </c>
      <c r="AB3" s="705"/>
      <c r="AC3" s="711" t="s">
        <v>592</v>
      </c>
      <c r="AD3" s="705" t="s">
        <v>269</v>
      </c>
      <c r="AE3" s="705"/>
    </row>
    <row r="4" spans="1:32" ht="36" customHeight="1">
      <c r="A4" s="714"/>
      <c r="B4" s="712"/>
      <c r="C4" s="447" t="s">
        <v>7</v>
      </c>
      <c r="D4" s="518" t="s">
        <v>8</v>
      </c>
      <c r="E4" s="712"/>
      <c r="F4" s="447" t="s">
        <v>7</v>
      </c>
      <c r="G4" s="518" t="s">
        <v>8</v>
      </c>
      <c r="H4" s="712"/>
      <c r="I4" s="447" t="s">
        <v>7</v>
      </c>
      <c r="J4" s="518" t="s">
        <v>8</v>
      </c>
      <c r="K4" s="712"/>
      <c r="L4" s="447" t="s">
        <v>7</v>
      </c>
      <c r="M4" s="518" t="s">
        <v>8</v>
      </c>
      <c r="N4" s="712"/>
      <c r="O4" s="447" t="s">
        <v>7</v>
      </c>
      <c r="P4" s="518" t="s">
        <v>8</v>
      </c>
      <c r="Q4" s="712"/>
      <c r="R4" s="447" t="s">
        <v>7</v>
      </c>
      <c r="S4" s="518" t="s">
        <v>8</v>
      </c>
      <c r="T4" s="712"/>
      <c r="U4" s="447" t="s">
        <v>7</v>
      </c>
      <c r="V4" s="518" t="s">
        <v>8</v>
      </c>
      <c r="W4" s="712"/>
      <c r="X4" s="447" t="s">
        <v>7</v>
      </c>
      <c r="Y4" s="518" t="s">
        <v>8</v>
      </c>
      <c r="Z4" s="712"/>
      <c r="AA4" s="447" t="s">
        <v>7</v>
      </c>
      <c r="AB4" s="518" t="s">
        <v>8</v>
      </c>
      <c r="AC4" s="712"/>
      <c r="AD4" s="447" t="s">
        <v>7</v>
      </c>
      <c r="AE4" s="518" t="s">
        <v>8</v>
      </c>
    </row>
    <row r="5" spans="1:32">
      <c r="A5" s="224" t="s">
        <v>535</v>
      </c>
      <c r="B5" s="166">
        <f>B6+B18+B25+B32+B34</f>
        <v>13964606</v>
      </c>
      <c r="C5" s="166">
        <f>SUM(C6,C18,C25,C32,C34)</f>
        <v>12606.049999999996</v>
      </c>
      <c r="D5" s="167">
        <f>C5/B5*10000</f>
        <v>9.0271433365180478</v>
      </c>
      <c r="E5" s="166">
        <f>E6+E18+E25+E32+E34</f>
        <v>14214982</v>
      </c>
      <c r="F5" s="166">
        <f>SUM(F6,F18,F25,F32,F34)</f>
        <v>14007.170000000002</v>
      </c>
      <c r="G5" s="167">
        <f>F5/E5*10000</f>
        <v>9.8538077642307265</v>
      </c>
      <c r="H5" s="166">
        <f>H6+H18+H25+H32+H34</f>
        <v>14472881</v>
      </c>
      <c r="I5" s="166">
        <f>SUM(I6,I18,I25,I32,I34)</f>
        <v>15968.250000000002</v>
      </c>
      <c r="J5" s="167">
        <f>I5/H5*10000</f>
        <v>11.033221374514172</v>
      </c>
      <c r="K5" s="166">
        <f>K6+K18+K25+K32+K34</f>
        <v>14738472</v>
      </c>
      <c r="L5" s="166">
        <f>SUM(L6,L18,L25,L32,L34)</f>
        <v>18024.349999999999</v>
      </c>
      <c r="M5" s="167">
        <f>L5/K5*10000</f>
        <v>12.22945635069904</v>
      </c>
      <c r="N5" s="166">
        <v>15012228</v>
      </c>
      <c r="O5" s="166">
        <f>SUM(O6,O18,O25,O32,O34)</f>
        <v>18024.349999999999</v>
      </c>
      <c r="P5" s="167">
        <f>O5/N5*10000</f>
        <v>12.006445678815961</v>
      </c>
      <c r="Q5" s="166">
        <f>Q6+Q18+Q25+Q32+Q34</f>
        <v>15266431</v>
      </c>
      <c r="R5" s="166">
        <f>SUM(R6,R18,R25,R32,R34)</f>
        <v>21174.05</v>
      </c>
      <c r="S5" s="167">
        <f>R5/Q5*10000</f>
        <v>13.86967916731815</v>
      </c>
      <c r="T5" s="539">
        <f>SUM(T6,T18,T25,T32,T34)</f>
        <v>15520973</v>
      </c>
      <c r="U5" s="166">
        <f>SUM(U6,U18,U25,U32,U34)</f>
        <v>24301.950000000004</v>
      </c>
      <c r="V5" s="167">
        <f>U5/T5*10000</f>
        <v>15.657491318360004</v>
      </c>
      <c r="W5" s="539">
        <f>SUM(W6,W18,W25,W32,W34)</f>
        <v>15774749</v>
      </c>
      <c r="X5" s="166">
        <f>SUM(X6,X18,X25,X32,X34)</f>
        <v>25999.800000000003</v>
      </c>
      <c r="Y5" s="167">
        <f>X5/W5*10000</f>
        <v>16.481910425325946</v>
      </c>
      <c r="Z5" s="166">
        <v>16027466</v>
      </c>
      <c r="AA5" s="166">
        <v>27006.85</v>
      </c>
      <c r="AB5" s="167">
        <v>16.850355508475264</v>
      </c>
      <c r="AC5" s="540">
        <f>SUM(AC6+AC18+AC25+AC32+AC34)</f>
        <v>16278844</v>
      </c>
      <c r="AD5" s="267">
        <v>29374</v>
      </c>
      <c r="AE5" s="167">
        <v>18.044278819798262</v>
      </c>
    </row>
    <row r="6" spans="1:32">
      <c r="A6" s="278" t="s">
        <v>9</v>
      </c>
      <c r="B6" s="166">
        <f>SUM(B7:B17)</f>
        <v>6287369</v>
      </c>
      <c r="C6" s="166">
        <f>SUM(C7:C17)</f>
        <v>6642.6599999999971</v>
      </c>
      <c r="D6" s="167">
        <f t="shared" ref="D6:D34" si="0">C6/B6*10000</f>
        <v>10.565086922685781</v>
      </c>
      <c r="E6" s="166">
        <f>SUM(E7:E17)</f>
        <v>6394507</v>
      </c>
      <c r="F6" s="166">
        <f>SUM(F7:F17)</f>
        <v>7118.3199999999979</v>
      </c>
      <c r="G6" s="167">
        <f t="shared" ref="G6:G34" si="1">F6/E6*10000</f>
        <v>11.131929326217016</v>
      </c>
      <c r="H6" s="166">
        <f>SUM(H7:H17)</f>
        <v>6505011</v>
      </c>
      <c r="I6" s="166">
        <f>SUM(I7:I17)</f>
        <v>8278.1</v>
      </c>
      <c r="J6" s="167">
        <f t="shared" ref="J6:J34" si="2">I6/H6*10000</f>
        <v>12.725727904226449</v>
      </c>
      <c r="K6" s="166">
        <f>SUM(K7:K17)</f>
        <v>6618970</v>
      </c>
      <c r="L6" s="166">
        <f>SUM(L7:L17)</f>
        <v>8863.4500000000007</v>
      </c>
      <c r="M6" s="167">
        <f t="shared" ref="M6:M34" si="3">L6/K6*10000</f>
        <v>13.390980771932794</v>
      </c>
      <c r="N6" s="166">
        <v>6736640</v>
      </c>
      <c r="O6" s="166">
        <f>SUM(O7:O17)</f>
        <v>8863.4500000000007</v>
      </c>
      <c r="P6" s="167">
        <f t="shared" ref="P6:P34" si="4">O6/N6*10000</f>
        <v>13.157078306099185</v>
      </c>
      <c r="Q6" s="166">
        <f>SUM(Q7:Q17)</f>
        <v>6808224</v>
      </c>
      <c r="R6" s="166">
        <f>SUM(R7:R17)</f>
        <v>10110.15</v>
      </c>
      <c r="S6" s="167">
        <f t="shared" ref="S6:S34" si="5">R6/Q6*10000</f>
        <v>14.849907993626532</v>
      </c>
      <c r="T6" s="539">
        <f>SUM(T7:T17)</f>
        <v>6924765</v>
      </c>
      <c r="U6" s="166">
        <f>SUM(U7:U17)</f>
        <v>11928.05</v>
      </c>
      <c r="V6" s="167">
        <f t="shared" ref="V6:V34" si="6">U6/T6*10000</f>
        <v>17.22520547628692</v>
      </c>
      <c r="W6" s="539">
        <f>SUM(W7:W17)</f>
        <v>7041335</v>
      </c>
      <c r="X6" s="166">
        <f>SUM(X7:X17)</f>
        <v>13092.350000000006</v>
      </c>
      <c r="Y6" s="167">
        <f>X6/W6*10000</f>
        <v>18.593562158312317</v>
      </c>
      <c r="Z6" s="166">
        <v>7205558</v>
      </c>
      <c r="AA6" s="166">
        <v>13263.05000000001</v>
      </c>
      <c r="AB6" s="167">
        <v>18.406693832733026</v>
      </c>
      <c r="AC6" s="541">
        <v>7322549</v>
      </c>
      <c r="AD6" s="267">
        <v>14869</v>
      </c>
      <c r="AE6" s="167">
        <v>20.305770572515115</v>
      </c>
    </row>
    <row r="7" spans="1:32">
      <c r="A7" s="549" t="s">
        <v>10</v>
      </c>
      <c r="B7" s="279">
        <v>690049</v>
      </c>
      <c r="C7" s="279">
        <v>1083.2499999999984</v>
      </c>
      <c r="D7" s="168">
        <f t="shared" si="0"/>
        <v>15.698160565409101</v>
      </c>
      <c r="E7" s="172">
        <v>701848</v>
      </c>
      <c r="F7" s="172">
        <v>1181.2599999999998</v>
      </c>
      <c r="G7" s="168">
        <f t="shared" si="1"/>
        <v>16.830709783314902</v>
      </c>
      <c r="H7" s="172">
        <v>714015</v>
      </c>
      <c r="I7" s="172">
        <v>1323.3</v>
      </c>
      <c r="J7" s="168">
        <f t="shared" si="2"/>
        <v>18.53322409193084</v>
      </c>
      <c r="K7" s="172">
        <v>726564</v>
      </c>
      <c r="L7" s="172">
        <v>1280.6500000000001</v>
      </c>
      <c r="M7" s="168">
        <f t="shared" si="3"/>
        <v>17.626114148237459</v>
      </c>
      <c r="N7" s="172">
        <v>739520</v>
      </c>
      <c r="O7" s="172">
        <v>1280.6500000000001</v>
      </c>
      <c r="P7" s="168">
        <f t="shared" si="4"/>
        <v>17.317313933362183</v>
      </c>
      <c r="Q7" s="286">
        <v>753493</v>
      </c>
      <c r="R7" s="172">
        <v>1471.85</v>
      </c>
      <c r="S7" s="168">
        <f t="shared" si="5"/>
        <v>19.533691752942627</v>
      </c>
      <c r="T7" s="542">
        <v>767695</v>
      </c>
      <c r="U7" s="286">
        <v>1713.4</v>
      </c>
      <c r="V7" s="168">
        <f t="shared" si="6"/>
        <v>22.318759403148384</v>
      </c>
      <c r="W7" s="542">
        <v>781919</v>
      </c>
      <c r="X7" s="296">
        <v>1733.6500000000003</v>
      </c>
      <c r="Y7" s="168">
        <f t="shared" ref="Y7:Y33" si="7">X7/W7*10000</f>
        <v>22.171733900826048</v>
      </c>
      <c r="Z7" s="286">
        <v>796169</v>
      </c>
      <c r="AA7" s="296">
        <v>1519.9000000000008</v>
      </c>
      <c r="AB7" s="168">
        <v>19.090168042212152</v>
      </c>
      <c r="AC7" s="543">
        <v>810412</v>
      </c>
      <c r="AD7" s="268">
        <v>1970</v>
      </c>
      <c r="AE7" s="168">
        <v>24.308623268164833</v>
      </c>
    </row>
    <row r="8" spans="1:32">
      <c r="A8" s="549" t="s">
        <v>11</v>
      </c>
      <c r="B8" s="279">
        <v>185685</v>
      </c>
      <c r="C8" s="279">
        <v>142.10999999999999</v>
      </c>
      <c r="D8" s="168">
        <f t="shared" si="0"/>
        <v>7.6532837870587276</v>
      </c>
      <c r="E8" s="172">
        <v>187095</v>
      </c>
      <c r="F8" s="172">
        <v>157.26999999999995</v>
      </c>
      <c r="G8" s="168">
        <f t="shared" si="1"/>
        <v>8.4058900558539751</v>
      </c>
      <c r="H8" s="172">
        <v>188551</v>
      </c>
      <c r="I8" s="172">
        <v>199.1</v>
      </c>
      <c r="J8" s="168">
        <f t="shared" si="2"/>
        <v>10.559477276704976</v>
      </c>
      <c r="K8" s="172">
        <v>190075</v>
      </c>
      <c r="L8" s="172">
        <v>202.15</v>
      </c>
      <c r="M8" s="168">
        <f t="shared" si="3"/>
        <v>10.635275549125346</v>
      </c>
      <c r="N8" s="172">
        <v>191631</v>
      </c>
      <c r="O8" s="172">
        <v>202.15</v>
      </c>
      <c r="P8" s="168">
        <f t="shared" si="4"/>
        <v>10.548919538070562</v>
      </c>
      <c r="Q8" s="287">
        <v>193689</v>
      </c>
      <c r="R8" s="172">
        <v>216</v>
      </c>
      <c r="S8" s="168">
        <f t="shared" si="5"/>
        <v>11.151898145996935</v>
      </c>
      <c r="T8" s="544">
        <v>195719</v>
      </c>
      <c r="U8" s="294">
        <v>241.1</v>
      </c>
      <c r="V8" s="168">
        <f t="shared" si="6"/>
        <v>12.318681374828197</v>
      </c>
      <c r="W8" s="544">
        <v>197708</v>
      </c>
      <c r="X8" s="297">
        <v>258.89999999999992</v>
      </c>
      <c r="Y8" s="168">
        <f t="shared" si="7"/>
        <v>13.095069496429073</v>
      </c>
      <c r="Z8" s="288">
        <v>199646</v>
      </c>
      <c r="AA8" s="296">
        <v>285.60000000000002</v>
      </c>
      <c r="AB8" s="168">
        <v>14.305320417138335</v>
      </c>
      <c r="AC8" s="543">
        <v>201533</v>
      </c>
      <c r="AD8" s="268">
        <v>324</v>
      </c>
      <c r="AE8" s="168">
        <v>16.076771546099149</v>
      </c>
    </row>
    <row r="9" spans="1:32">
      <c r="A9" s="549" t="s">
        <v>12</v>
      </c>
      <c r="B9" s="279">
        <v>227589</v>
      </c>
      <c r="C9" s="279">
        <v>212.56999999999996</v>
      </c>
      <c r="D9" s="168">
        <f t="shared" si="0"/>
        <v>9.3400823414136873</v>
      </c>
      <c r="E9" s="172">
        <v>229527</v>
      </c>
      <c r="F9" s="172">
        <v>237.88000000000011</v>
      </c>
      <c r="G9" s="168">
        <f t="shared" si="1"/>
        <v>10.363922327220768</v>
      </c>
      <c r="H9" s="172">
        <v>231539</v>
      </c>
      <c r="I9" s="172">
        <v>260.55</v>
      </c>
      <c r="J9" s="168">
        <f t="shared" si="2"/>
        <v>11.25296386353919</v>
      </c>
      <c r="K9" s="172">
        <v>233635</v>
      </c>
      <c r="L9" s="172">
        <v>276.55</v>
      </c>
      <c r="M9" s="168">
        <f t="shared" si="3"/>
        <v>11.836839514627517</v>
      </c>
      <c r="N9" s="172">
        <v>235814</v>
      </c>
      <c r="O9" s="172">
        <v>276.55</v>
      </c>
      <c r="P9" s="168">
        <f t="shared" si="4"/>
        <v>11.727463170125608</v>
      </c>
      <c r="Q9" s="286">
        <v>240248</v>
      </c>
      <c r="R9" s="172">
        <v>340.3</v>
      </c>
      <c r="S9" s="168">
        <f t="shared" si="5"/>
        <v>14.164529985681462</v>
      </c>
      <c r="T9" s="542">
        <v>244754</v>
      </c>
      <c r="U9" s="286">
        <v>400.1</v>
      </c>
      <c r="V9" s="168">
        <f t="shared" si="6"/>
        <v>16.347025993446483</v>
      </c>
      <c r="W9" s="542">
        <v>249297</v>
      </c>
      <c r="X9" s="296">
        <v>428.60000000000014</v>
      </c>
      <c r="Y9" s="168">
        <f t="shared" si="7"/>
        <v>17.192344873785089</v>
      </c>
      <c r="Z9" s="286">
        <v>253863</v>
      </c>
      <c r="AA9" s="296">
        <v>416.3</v>
      </c>
      <c r="AB9" s="168">
        <v>16.39860869839244</v>
      </c>
      <c r="AC9" s="543">
        <v>258450</v>
      </c>
      <c r="AD9" s="268">
        <v>517</v>
      </c>
      <c r="AE9" s="168">
        <v>20.003869220352097</v>
      </c>
    </row>
    <row r="10" spans="1:32">
      <c r="A10" s="549" t="s">
        <v>13</v>
      </c>
      <c r="B10" s="279">
        <v>166991</v>
      </c>
      <c r="C10" s="279">
        <v>134.51999999999998</v>
      </c>
      <c r="D10" s="168">
        <f t="shared" si="0"/>
        <v>8.0555239503925353</v>
      </c>
      <c r="E10" s="172">
        <v>168110</v>
      </c>
      <c r="F10" s="172">
        <v>120.30999999999996</v>
      </c>
      <c r="G10" s="168">
        <f t="shared" si="1"/>
        <v>7.1566236392837999</v>
      </c>
      <c r="H10" s="172">
        <v>169279</v>
      </c>
      <c r="I10" s="172">
        <v>157.35</v>
      </c>
      <c r="J10" s="168">
        <f t="shared" si="2"/>
        <v>9.2953053834202706</v>
      </c>
      <c r="K10" s="172">
        <v>170487</v>
      </c>
      <c r="L10" s="172">
        <v>159.25</v>
      </c>
      <c r="M10" s="168">
        <f t="shared" si="3"/>
        <v>9.3408881615607058</v>
      </c>
      <c r="N10" s="172">
        <v>171746</v>
      </c>
      <c r="O10" s="172">
        <v>159.25</v>
      </c>
      <c r="P10" s="168">
        <f t="shared" si="4"/>
        <v>9.2724139135700394</v>
      </c>
      <c r="Q10" s="287">
        <v>173410</v>
      </c>
      <c r="R10" s="172">
        <v>151.05000000000001</v>
      </c>
      <c r="S10" s="168">
        <f t="shared" si="5"/>
        <v>8.7105703246640918</v>
      </c>
      <c r="T10" s="544">
        <v>175050</v>
      </c>
      <c r="U10" s="294">
        <v>187.45</v>
      </c>
      <c r="V10" s="168">
        <f t="shared" si="6"/>
        <v>10.70836903741788</v>
      </c>
      <c r="W10" s="544">
        <v>176662</v>
      </c>
      <c r="X10" s="297">
        <v>215.75000000000003</v>
      </c>
      <c r="Y10" s="168">
        <f t="shared" si="7"/>
        <v>12.212586747574466</v>
      </c>
      <c r="Z10" s="288">
        <v>178228</v>
      </c>
      <c r="AA10" s="296">
        <v>241.90000000000003</v>
      </c>
      <c r="AB10" s="168">
        <v>13.572502637071617</v>
      </c>
      <c r="AC10" s="543">
        <v>179768</v>
      </c>
      <c r="AD10" s="268">
        <v>262</v>
      </c>
      <c r="AE10" s="168">
        <v>14.574340260780563</v>
      </c>
    </row>
    <row r="11" spans="1:32">
      <c r="A11" s="549" t="s">
        <v>14</v>
      </c>
      <c r="B11" s="279">
        <v>398369</v>
      </c>
      <c r="C11" s="279">
        <v>245.42999999999989</v>
      </c>
      <c r="D11" s="168">
        <f t="shared" si="0"/>
        <v>6.1608709513039388</v>
      </c>
      <c r="E11" s="172">
        <v>404706</v>
      </c>
      <c r="F11" s="172">
        <v>225.04999999999998</v>
      </c>
      <c r="G11" s="168">
        <f t="shared" si="1"/>
        <v>5.5608268718526537</v>
      </c>
      <c r="H11" s="172">
        <v>411193</v>
      </c>
      <c r="I11" s="172">
        <v>298.55</v>
      </c>
      <c r="J11" s="168">
        <f t="shared" si="2"/>
        <v>7.2605807978248667</v>
      </c>
      <c r="K11" s="172">
        <v>417846</v>
      </c>
      <c r="L11" s="172">
        <v>345.1</v>
      </c>
      <c r="M11" s="168">
        <f t="shared" si="3"/>
        <v>8.2590236594343374</v>
      </c>
      <c r="N11" s="172">
        <v>424663</v>
      </c>
      <c r="O11" s="172">
        <v>345.1</v>
      </c>
      <c r="P11" s="168">
        <f t="shared" si="4"/>
        <v>8.1264437919008721</v>
      </c>
      <c r="Q11" s="288">
        <v>431243</v>
      </c>
      <c r="R11" s="172">
        <v>423.8</v>
      </c>
      <c r="S11" s="168">
        <f t="shared" si="5"/>
        <v>9.8274058941246576</v>
      </c>
      <c r="T11" s="542">
        <v>437826</v>
      </c>
      <c r="U11" s="286">
        <v>436.15</v>
      </c>
      <c r="V11" s="168">
        <f t="shared" si="6"/>
        <v>9.9617199526752636</v>
      </c>
      <c r="W11" s="542">
        <v>444398</v>
      </c>
      <c r="X11" s="296">
        <v>475.44999999999993</v>
      </c>
      <c r="Y11" s="168">
        <f t="shared" si="7"/>
        <v>10.698743018645446</v>
      </c>
      <c r="Z11" s="288">
        <v>450921</v>
      </c>
      <c r="AA11" s="296">
        <v>638.55000000000018</v>
      </c>
      <c r="AB11" s="168">
        <v>14.161017118297888</v>
      </c>
      <c r="AC11" s="543">
        <v>457404</v>
      </c>
      <c r="AD11" s="268">
        <v>752</v>
      </c>
      <c r="AE11" s="168">
        <v>16.440608302507194</v>
      </c>
    </row>
    <row r="12" spans="1:32">
      <c r="A12" s="549" t="s">
        <v>15</v>
      </c>
      <c r="B12" s="279">
        <v>452333</v>
      </c>
      <c r="C12" s="279">
        <v>363.88999999999993</v>
      </c>
      <c r="D12" s="168">
        <f t="shared" si="0"/>
        <v>8.0447369526432944</v>
      </c>
      <c r="E12" s="172">
        <v>458039</v>
      </c>
      <c r="F12" s="172">
        <v>392.22999999999985</v>
      </c>
      <c r="G12" s="168">
        <f t="shared" si="1"/>
        <v>8.5632446145415528</v>
      </c>
      <c r="H12" s="172">
        <v>463935</v>
      </c>
      <c r="I12" s="172">
        <v>482.45</v>
      </c>
      <c r="J12" s="168">
        <f t="shared" si="2"/>
        <v>10.399086078868807</v>
      </c>
      <c r="K12" s="172">
        <v>469998</v>
      </c>
      <c r="L12" s="172">
        <v>549.70000000000005</v>
      </c>
      <c r="M12" s="168">
        <f t="shared" si="3"/>
        <v>11.695794450189149</v>
      </c>
      <c r="N12" s="172">
        <v>476255</v>
      </c>
      <c r="O12" s="172">
        <v>549.70000000000005</v>
      </c>
      <c r="P12" s="168">
        <f t="shared" si="4"/>
        <v>11.542136040566504</v>
      </c>
      <c r="Q12" s="287">
        <v>481498</v>
      </c>
      <c r="R12" s="172">
        <v>607.04999999999995</v>
      </c>
      <c r="S12" s="168">
        <f t="shared" si="5"/>
        <v>12.607529003235735</v>
      </c>
      <c r="T12" s="544">
        <v>486680</v>
      </c>
      <c r="U12" s="294">
        <v>675.65</v>
      </c>
      <c r="V12" s="168">
        <f t="shared" si="6"/>
        <v>13.882838826333524</v>
      </c>
      <c r="W12" s="544">
        <v>491753</v>
      </c>
      <c r="X12" s="297">
        <v>725.50000000000023</v>
      </c>
      <c r="Y12" s="168">
        <f t="shared" si="7"/>
        <v>14.75334161662461</v>
      </c>
      <c r="Z12" s="288">
        <v>496735</v>
      </c>
      <c r="AA12" s="296">
        <v>835</v>
      </c>
      <c r="AB12" s="168">
        <v>16.809767783627084</v>
      </c>
      <c r="AC12" s="543">
        <v>501584</v>
      </c>
      <c r="AD12" s="268">
        <v>882</v>
      </c>
      <c r="AE12" s="168">
        <v>17.584292959903028</v>
      </c>
    </row>
    <row r="13" spans="1:32">
      <c r="A13" s="549" t="s">
        <v>16</v>
      </c>
      <c r="B13" s="279">
        <v>389743</v>
      </c>
      <c r="C13" s="279">
        <v>302.72000000000003</v>
      </c>
      <c r="D13" s="168">
        <f t="shared" si="0"/>
        <v>7.7671696476909151</v>
      </c>
      <c r="E13" s="172">
        <v>395498</v>
      </c>
      <c r="F13" s="172">
        <v>297.89</v>
      </c>
      <c r="G13" s="168">
        <f t="shared" si="1"/>
        <v>7.53202291794143</v>
      </c>
      <c r="H13" s="172">
        <v>401386</v>
      </c>
      <c r="I13" s="172">
        <v>357.25</v>
      </c>
      <c r="J13" s="168">
        <f t="shared" si="2"/>
        <v>8.9004100790760017</v>
      </c>
      <c r="K13" s="172">
        <v>407435</v>
      </c>
      <c r="L13" s="172">
        <v>368.1</v>
      </c>
      <c r="M13" s="168">
        <f t="shared" si="3"/>
        <v>9.0345699314001013</v>
      </c>
      <c r="N13" s="172">
        <v>413657</v>
      </c>
      <c r="O13" s="172">
        <v>368.1</v>
      </c>
      <c r="P13" s="168">
        <f t="shared" si="4"/>
        <v>8.8986769231513065</v>
      </c>
      <c r="Q13" s="288">
        <v>419919</v>
      </c>
      <c r="R13" s="172">
        <v>467.95</v>
      </c>
      <c r="S13" s="168">
        <f t="shared" si="5"/>
        <v>11.143815831148387</v>
      </c>
      <c r="T13" s="542">
        <v>426223</v>
      </c>
      <c r="U13" s="286">
        <v>603.75</v>
      </c>
      <c r="V13" s="168">
        <f t="shared" si="6"/>
        <v>14.165120136642086</v>
      </c>
      <c r="W13" s="542">
        <v>432543</v>
      </c>
      <c r="X13" s="296">
        <v>668.40000000000009</v>
      </c>
      <c r="Y13" s="168">
        <f t="shared" si="7"/>
        <v>15.452798912478068</v>
      </c>
      <c r="Z13" s="288">
        <v>438868</v>
      </c>
      <c r="AA13" s="296">
        <v>698.9000000000002</v>
      </c>
      <c r="AB13" s="168">
        <v>15.925061749774425</v>
      </c>
      <c r="AC13" s="543">
        <v>445175</v>
      </c>
      <c r="AD13" s="268">
        <v>670</v>
      </c>
      <c r="AE13" s="168">
        <v>15.0502611332622</v>
      </c>
    </row>
    <row r="14" spans="1:32">
      <c r="A14" s="549" t="s">
        <v>17</v>
      </c>
      <c r="B14" s="279">
        <v>448329</v>
      </c>
      <c r="C14" s="279">
        <v>563.52000000000032</v>
      </c>
      <c r="D14" s="168">
        <f t="shared" si="0"/>
        <v>12.569340818907552</v>
      </c>
      <c r="E14" s="172">
        <v>452886</v>
      </c>
      <c r="F14" s="172">
        <v>648.72000000000037</v>
      </c>
      <c r="G14" s="168">
        <f t="shared" si="1"/>
        <v>14.324134550416669</v>
      </c>
      <c r="H14" s="172">
        <v>457614</v>
      </c>
      <c r="I14" s="172">
        <v>755.85</v>
      </c>
      <c r="J14" s="168">
        <f t="shared" si="2"/>
        <v>16.517195715166057</v>
      </c>
      <c r="K14" s="172">
        <v>462534</v>
      </c>
      <c r="L14" s="172">
        <v>812.95</v>
      </c>
      <c r="M14" s="168">
        <f t="shared" si="3"/>
        <v>17.576005223399793</v>
      </c>
      <c r="N14" s="172">
        <v>467671</v>
      </c>
      <c r="O14" s="172">
        <v>812.95</v>
      </c>
      <c r="P14" s="168">
        <f t="shared" si="4"/>
        <v>17.382946558584987</v>
      </c>
      <c r="Q14" s="287">
        <v>473331</v>
      </c>
      <c r="R14" s="172">
        <v>883.95</v>
      </c>
      <c r="S14" s="168">
        <f t="shared" si="5"/>
        <v>18.675092060312974</v>
      </c>
      <c r="T14" s="544">
        <v>478964</v>
      </c>
      <c r="U14" s="294">
        <v>972.8</v>
      </c>
      <c r="V14" s="168">
        <f t="shared" si="6"/>
        <v>20.310503503394827</v>
      </c>
      <c r="W14" s="544">
        <v>484529</v>
      </c>
      <c r="X14" s="297">
        <v>1068.8499999999995</v>
      </c>
      <c r="Y14" s="168">
        <f t="shared" si="7"/>
        <v>22.059567126013086</v>
      </c>
      <c r="Z14" s="288">
        <v>490039</v>
      </c>
      <c r="AA14" s="296">
        <v>1119.8000000000006</v>
      </c>
      <c r="AB14" s="168">
        <v>22.851242452131373</v>
      </c>
      <c r="AC14" s="543">
        <v>495464</v>
      </c>
      <c r="AD14" s="268">
        <v>1138</v>
      </c>
      <c r="AE14" s="168">
        <v>22.96836904396687</v>
      </c>
    </row>
    <row r="15" spans="1:32">
      <c r="A15" s="549" t="s">
        <v>18</v>
      </c>
      <c r="B15" s="279">
        <v>2449745</v>
      </c>
      <c r="C15" s="279">
        <v>2991.4899999999989</v>
      </c>
      <c r="D15" s="168">
        <f t="shared" si="0"/>
        <v>12.21143425132003</v>
      </c>
      <c r="E15" s="172">
        <v>2501735</v>
      </c>
      <c r="F15" s="172">
        <v>3209.2899999999981</v>
      </c>
      <c r="G15" s="168">
        <f t="shared" si="1"/>
        <v>12.828257189510472</v>
      </c>
      <c r="H15" s="172">
        <v>2555387</v>
      </c>
      <c r="I15" s="172">
        <v>3581.05</v>
      </c>
      <c r="J15" s="168">
        <f t="shared" si="2"/>
        <v>14.013728644624083</v>
      </c>
      <c r="K15" s="172">
        <v>2610755</v>
      </c>
      <c r="L15" s="172">
        <v>3931.15</v>
      </c>
      <c r="M15" s="168">
        <f t="shared" si="3"/>
        <v>15.05752167476458</v>
      </c>
      <c r="N15" s="172">
        <v>2667953</v>
      </c>
      <c r="O15" s="172">
        <v>3931.15</v>
      </c>
      <c r="P15" s="168">
        <f t="shared" si="4"/>
        <v>14.734704846749548</v>
      </c>
      <c r="Q15" s="288">
        <v>2723509</v>
      </c>
      <c r="R15" s="172">
        <v>4528.3</v>
      </c>
      <c r="S15" s="168">
        <f t="shared" si="5"/>
        <v>16.626712083565724</v>
      </c>
      <c r="T15" s="542">
        <v>2779370</v>
      </c>
      <c r="U15" s="286">
        <v>5434.85</v>
      </c>
      <c r="V15" s="168">
        <f t="shared" si="6"/>
        <v>19.554251503038461</v>
      </c>
      <c r="W15" s="542">
        <v>2835373</v>
      </c>
      <c r="X15" s="296">
        <v>6267.0500000000047</v>
      </c>
      <c r="Y15" s="168">
        <f t="shared" si="7"/>
        <v>22.10308837673211</v>
      </c>
      <c r="Z15" s="288">
        <v>2891472</v>
      </c>
      <c r="AA15" s="296">
        <v>5887.200000000008</v>
      </c>
      <c r="AB15" s="168">
        <v>20.360563754378418</v>
      </c>
      <c r="AC15" s="543">
        <v>2947627</v>
      </c>
      <c r="AD15" s="268">
        <v>6621</v>
      </c>
      <c r="AE15" s="168">
        <v>22.462136491489595</v>
      </c>
    </row>
    <row r="16" spans="1:32">
      <c r="A16" s="549" t="s">
        <v>19</v>
      </c>
      <c r="B16" s="279">
        <v>496233</v>
      </c>
      <c r="C16" s="279">
        <v>350.40999999999997</v>
      </c>
      <c r="D16" s="168">
        <f t="shared" si="0"/>
        <v>7.0614005920605845</v>
      </c>
      <c r="E16" s="172">
        <v>502883</v>
      </c>
      <c r="F16" s="172">
        <v>382.11999999999966</v>
      </c>
      <c r="G16" s="168">
        <f t="shared" si="1"/>
        <v>7.598586549952965</v>
      </c>
      <c r="H16" s="172">
        <v>509740</v>
      </c>
      <c r="I16" s="172">
        <v>552.45000000000005</v>
      </c>
      <c r="J16" s="168">
        <f t="shared" si="2"/>
        <v>10.837878133950642</v>
      </c>
      <c r="K16" s="172">
        <v>516779</v>
      </c>
      <c r="L16" s="172">
        <v>580.1</v>
      </c>
      <c r="M16" s="168">
        <f t="shared" si="3"/>
        <v>11.225301337709157</v>
      </c>
      <c r="N16" s="172">
        <v>524048</v>
      </c>
      <c r="O16" s="172">
        <v>580.1</v>
      </c>
      <c r="P16" s="168">
        <f t="shared" si="4"/>
        <v>11.069596678166887</v>
      </c>
      <c r="Q16" s="287">
        <v>530655</v>
      </c>
      <c r="R16" s="172">
        <v>682.35</v>
      </c>
      <c r="S16" s="168">
        <f t="shared" si="5"/>
        <v>12.858636967521271</v>
      </c>
      <c r="T16" s="544">
        <v>537351</v>
      </c>
      <c r="U16" s="294">
        <v>742.5</v>
      </c>
      <c r="V16" s="168">
        <f t="shared" si="6"/>
        <v>13.817783906608531</v>
      </c>
      <c r="W16" s="544">
        <v>544090</v>
      </c>
      <c r="X16" s="297">
        <v>701.25000000000023</v>
      </c>
      <c r="Y16" s="168">
        <f t="shared" si="7"/>
        <v>12.888492712602698</v>
      </c>
      <c r="Z16" s="288">
        <v>550832</v>
      </c>
      <c r="AA16" s="296">
        <v>926.50000000000034</v>
      </c>
      <c r="AB16" s="168">
        <v>16.820010456908829</v>
      </c>
      <c r="AC16" s="543">
        <v>557563</v>
      </c>
      <c r="AD16" s="268">
        <v>838</v>
      </c>
      <c r="AE16" s="168">
        <v>15.029691711967974</v>
      </c>
    </row>
    <row r="17" spans="1:31" ht="27.6">
      <c r="A17" s="549" t="s">
        <v>20</v>
      </c>
      <c r="B17" s="279">
        <v>382303</v>
      </c>
      <c r="C17" s="279">
        <v>252.74999999999997</v>
      </c>
      <c r="D17" s="168">
        <f t="shared" si="0"/>
        <v>6.6112481461040051</v>
      </c>
      <c r="E17" s="172">
        <v>392180</v>
      </c>
      <c r="F17" s="172">
        <v>266.29999999999984</v>
      </c>
      <c r="G17" s="168">
        <f t="shared" si="1"/>
        <v>6.7902493752868542</v>
      </c>
      <c r="H17" s="172">
        <v>402372</v>
      </c>
      <c r="I17" s="172">
        <v>310.2</v>
      </c>
      <c r="J17" s="168">
        <f t="shared" si="2"/>
        <v>7.7092839461990392</v>
      </c>
      <c r="K17" s="172">
        <v>412862</v>
      </c>
      <c r="L17" s="172">
        <v>357.75</v>
      </c>
      <c r="M17" s="168">
        <f t="shared" si="3"/>
        <v>8.6651229708716233</v>
      </c>
      <c r="N17" s="172">
        <v>423682</v>
      </c>
      <c r="O17" s="172">
        <v>357.75</v>
      </c>
      <c r="P17" s="168">
        <f t="shared" si="4"/>
        <v>8.4438328746559908</v>
      </c>
      <c r="Q17" s="288">
        <v>387229</v>
      </c>
      <c r="R17" s="172">
        <v>337.55</v>
      </c>
      <c r="S17" s="168">
        <f t="shared" si="5"/>
        <v>8.7170640628671929</v>
      </c>
      <c r="T17" s="542">
        <v>395133</v>
      </c>
      <c r="U17" s="286">
        <v>520.29999999999995</v>
      </c>
      <c r="V17" s="168">
        <f t="shared" si="6"/>
        <v>13.167718211336435</v>
      </c>
      <c r="W17" s="542">
        <v>403063</v>
      </c>
      <c r="X17" s="296">
        <v>548.94999999999993</v>
      </c>
      <c r="Y17" s="168">
        <f t="shared" si="7"/>
        <v>13.619458992762917</v>
      </c>
      <c r="Z17" s="288">
        <v>458785</v>
      </c>
      <c r="AA17" s="296">
        <v>693.39999999999986</v>
      </c>
      <c r="AB17" s="168">
        <v>15.113833277025183</v>
      </c>
      <c r="AC17" s="543">
        <v>467569</v>
      </c>
      <c r="AD17" s="268">
        <v>896</v>
      </c>
      <c r="AE17" s="168">
        <v>19.162947073052319</v>
      </c>
    </row>
    <row r="18" spans="1:31">
      <c r="A18" s="278" t="s">
        <v>21</v>
      </c>
      <c r="B18" s="166">
        <f>SUM(B19:B24)</f>
        <v>6952421</v>
      </c>
      <c r="C18" s="166">
        <f>SUM(C19:C24)</f>
        <v>5421.0499999999975</v>
      </c>
      <c r="D18" s="167">
        <f t="shared" si="0"/>
        <v>7.7973557700260061</v>
      </c>
      <c r="E18" s="166">
        <f>SUM(E19:E24)</f>
        <v>7073096</v>
      </c>
      <c r="F18" s="166">
        <f>SUM(F19:F24)</f>
        <v>6236.350000000004</v>
      </c>
      <c r="G18" s="167">
        <f t="shared" si="1"/>
        <v>8.8170017768739513</v>
      </c>
      <c r="H18" s="166">
        <f>SUM(H19:H24)</f>
        <v>7197036</v>
      </c>
      <c r="I18" s="166">
        <f>SUM(I19:I24)</f>
        <v>6944.5</v>
      </c>
      <c r="J18" s="167">
        <f t="shared" si="2"/>
        <v>9.6491111062943133</v>
      </c>
      <c r="K18" s="166">
        <f>SUM(K19:K24)</f>
        <v>7324324</v>
      </c>
      <c r="L18" s="166">
        <f>SUM(L19:L24)</f>
        <v>8194.9</v>
      </c>
      <c r="M18" s="167">
        <f t="shared" si="3"/>
        <v>11.188609351525137</v>
      </c>
      <c r="N18" s="166">
        <v>7455097</v>
      </c>
      <c r="O18" s="166">
        <f>SUM(O19:O24)</f>
        <v>8194.9</v>
      </c>
      <c r="P18" s="167">
        <f t="shared" si="4"/>
        <v>10.992345237090813</v>
      </c>
      <c r="Q18" s="166">
        <f>SUM(Q19:Q24)</f>
        <v>7616555</v>
      </c>
      <c r="R18" s="166">
        <f>SUM(R19:R24)</f>
        <v>9899.9</v>
      </c>
      <c r="S18" s="167">
        <f t="shared" si="5"/>
        <v>12.997871084762073</v>
      </c>
      <c r="T18" s="539">
        <f>SUM(T19:T24)</f>
        <v>7733291</v>
      </c>
      <c r="U18" s="166">
        <f>SUM(U19:U24)</f>
        <v>10972.000000000002</v>
      </c>
      <c r="V18" s="167">
        <f t="shared" si="6"/>
        <v>14.188008701599362</v>
      </c>
      <c r="W18" s="539">
        <f>SUM(W19:W24)</f>
        <v>7849237</v>
      </c>
      <c r="X18" s="166">
        <f>SUM(X19:X24)</f>
        <v>11391.349999999995</v>
      </c>
      <c r="Y18" s="167">
        <f t="shared" si="7"/>
        <v>14.512684481306902</v>
      </c>
      <c r="Z18" s="166">
        <v>7916493</v>
      </c>
      <c r="AA18" s="166">
        <v>11850.550000000005</v>
      </c>
      <c r="AB18" s="167">
        <v>14.969444171806892</v>
      </c>
      <c r="AC18" s="541">
        <v>8029673</v>
      </c>
      <c r="AD18" s="267">
        <v>12562</v>
      </c>
      <c r="AE18" s="167">
        <v>15.644472695214363</v>
      </c>
    </row>
    <row r="19" spans="1:31">
      <c r="A19" s="549" t="s">
        <v>22</v>
      </c>
      <c r="B19" s="279">
        <v>591950</v>
      </c>
      <c r="C19" s="279">
        <v>417.59999999999957</v>
      </c>
      <c r="D19" s="168">
        <f t="shared" si="0"/>
        <v>7.0546498859700906</v>
      </c>
      <c r="E19" s="172">
        <v>599845</v>
      </c>
      <c r="F19" s="172">
        <v>476.34000000000015</v>
      </c>
      <c r="G19" s="168">
        <f t="shared" si="1"/>
        <v>7.9410514382882269</v>
      </c>
      <c r="H19" s="172">
        <v>607959</v>
      </c>
      <c r="I19" s="172">
        <v>577</v>
      </c>
      <c r="J19" s="168">
        <f t="shared" si="2"/>
        <v>9.4907715816362614</v>
      </c>
      <c r="K19" s="172">
        <v>616299</v>
      </c>
      <c r="L19" s="172">
        <v>694.9</v>
      </c>
      <c r="M19" s="168">
        <f t="shared" si="3"/>
        <v>11.2753712078066</v>
      </c>
      <c r="N19" s="172">
        <v>624860</v>
      </c>
      <c r="O19" s="172">
        <v>694.9</v>
      </c>
      <c r="P19" s="168">
        <f t="shared" si="4"/>
        <v>11.120891079601829</v>
      </c>
      <c r="Q19" s="288">
        <v>634481</v>
      </c>
      <c r="R19" s="172">
        <v>829</v>
      </c>
      <c r="S19" s="168">
        <f t="shared" si="5"/>
        <v>13.065797084546267</v>
      </c>
      <c r="T19" s="542">
        <v>644000</v>
      </c>
      <c r="U19" s="286">
        <v>951.75</v>
      </c>
      <c r="V19" s="168">
        <f t="shared" si="6"/>
        <v>14.778726708074535</v>
      </c>
      <c r="W19" s="542">
        <v>653400</v>
      </c>
      <c r="X19" s="296">
        <v>1098.0000000000005</v>
      </c>
      <c r="Y19" s="168">
        <f t="shared" si="7"/>
        <v>16.80440771349863</v>
      </c>
      <c r="Z19" s="288">
        <v>662671</v>
      </c>
      <c r="AA19" s="296">
        <v>1179.5000000000002</v>
      </c>
      <c r="AB19" s="168">
        <v>17.799179381623766</v>
      </c>
      <c r="AC19" s="545">
        <v>671817</v>
      </c>
      <c r="AD19" s="268">
        <v>1172</v>
      </c>
      <c r="AE19" s="168">
        <v>17.44522689958724</v>
      </c>
    </row>
    <row r="20" spans="1:31">
      <c r="A20" s="549" t="s">
        <v>23</v>
      </c>
      <c r="B20" s="279">
        <v>464796</v>
      </c>
      <c r="C20" s="279">
        <v>281.58999999999986</v>
      </c>
      <c r="D20" s="168">
        <f t="shared" si="0"/>
        <v>6.0583567844817914</v>
      </c>
      <c r="E20" s="172">
        <v>475037</v>
      </c>
      <c r="F20" s="172">
        <v>335.95000000000033</v>
      </c>
      <c r="G20" s="168">
        <f t="shared" si="1"/>
        <v>7.0720807010822391</v>
      </c>
      <c r="H20" s="172">
        <v>485548</v>
      </c>
      <c r="I20" s="172">
        <v>392.35</v>
      </c>
      <c r="J20" s="168">
        <f t="shared" si="2"/>
        <v>8.0805605213078824</v>
      </c>
      <c r="K20" s="172">
        <v>496331</v>
      </c>
      <c r="L20" s="172">
        <v>420.9</v>
      </c>
      <c r="M20" s="168">
        <f t="shared" si="3"/>
        <v>8.4802279124213484</v>
      </c>
      <c r="N20" s="172">
        <v>507408</v>
      </c>
      <c r="O20" s="172">
        <v>420.9</v>
      </c>
      <c r="P20" s="168">
        <f t="shared" si="4"/>
        <v>8.2950998013432962</v>
      </c>
      <c r="Q20" s="287">
        <v>561605</v>
      </c>
      <c r="R20" s="172">
        <v>469.95</v>
      </c>
      <c r="S20" s="168">
        <f t="shared" si="5"/>
        <v>8.3679810542997313</v>
      </c>
      <c r="T20" s="544">
        <v>571382</v>
      </c>
      <c r="U20" s="294">
        <v>549.45000000000005</v>
      </c>
      <c r="V20" s="168">
        <f t="shared" si="6"/>
        <v>9.6161587169354306</v>
      </c>
      <c r="W20" s="544">
        <v>581010</v>
      </c>
      <c r="X20" s="297">
        <v>618.00000000000023</v>
      </c>
      <c r="Y20" s="168">
        <f t="shared" si="7"/>
        <v>10.636649971601182</v>
      </c>
      <c r="Z20" s="288">
        <v>542707</v>
      </c>
      <c r="AA20" s="296">
        <v>670.65000000000009</v>
      </c>
      <c r="AB20" s="168">
        <v>12.357496770817404</v>
      </c>
      <c r="AC20" s="545">
        <v>551165</v>
      </c>
      <c r="AD20" s="268">
        <v>659</v>
      </c>
      <c r="AE20" s="168">
        <v>11.956492157520888</v>
      </c>
    </row>
    <row r="21" spans="1:31">
      <c r="A21" s="549" t="s">
        <v>24</v>
      </c>
      <c r="B21" s="279">
        <v>3522015</v>
      </c>
      <c r="C21" s="279">
        <v>3040.4599999999982</v>
      </c>
      <c r="D21" s="168">
        <f t="shared" si="0"/>
        <v>8.6327287078561508</v>
      </c>
      <c r="E21" s="172">
        <v>3583719</v>
      </c>
      <c r="F21" s="172">
        <v>3502.6700000000028</v>
      </c>
      <c r="G21" s="168">
        <f t="shared" si="1"/>
        <v>9.7738410851966986</v>
      </c>
      <c r="H21" s="172">
        <v>3647031</v>
      </c>
      <c r="I21" s="172">
        <v>3746.05</v>
      </c>
      <c r="J21" s="168">
        <f t="shared" si="2"/>
        <v>10.271505781003782</v>
      </c>
      <c r="K21" s="172">
        <v>3712012</v>
      </c>
      <c r="L21" s="172">
        <v>4645.1499999999996</v>
      </c>
      <c r="M21" s="168">
        <f t="shared" si="3"/>
        <v>12.513833468210771</v>
      </c>
      <c r="N21" s="172">
        <v>3778720</v>
      </c>
      <c r="O21" s="172">
        <v>4645.1499999999996</v>
      </c>
      <c r="P21" s="168">
        <f t="shared" si="4"/>
        <v>12.292919295422788</v>
      </c>
      <c r="Q21" s="288">
        <v>3840319</v>
      </c>
      <c r="R21" s="172">
        <v>5958.85</v>
      </c>
      <c r="S21" s="168">
        <f t="shared" si="5"/>
        <v>15.516549536640056</v>
      </c>
      <c r="T21" s="542">
        <v>3901981</v>
      </c>
      <c r="U21" s="286">
        <v>6336.55</v>
      </c>
      <c r="V21" s="168">
        <f t="shared" si="6"/>
        <v>16.239315363145028</v>
      </c>
      <c r="W21" s="542">
        <v>3963541</v>
      </c>
      <c r="X21" s="296">
        <v>6266.1999999999916</v>
      </c>
      <c r="Y21" s="168">
        <f t="shared" si="7"/>
        <v>15.809600556673923</v>
      </c>
      <c r="Z21" s="288">
        <v>4024929</v>
      </c>
      <c r="AA21" s="296">
        <v>6556.9000000000051</v>
      </c>
      <c r="AB21" s="168">
        <v>16.290722146899995</v>
      </c>
      <c r="AC21" s="545">
        <v>4086089</v>
      </c>
      <c r="AD21" s="268">
        <v>6923</v>
      </c>
      <c r="AE21" s="168">
        <v>16.942851709788993</v>
      </c>
    </row>
    <row r="22" spans="1:31">
      <c r="A22" s="549" t="s">
        <v>25</v>
      </c>
      <c r="B22" s="279">
        <v>748853</v>
      </c>
      <c r="C22" s="279">
        <v>535.48999999999978</v>
      </c>
      <c r="D22" s="168">
        <f t="shared" si="0"/>
        <v>7.1508026274849641</v>
      </c>
      <c r="E22" s="172">
        <v>762484</v>
      </c>
      <c r="F22" s="172">
        <v>633.72</v>
      </c>
      <c r="G22" s="168">
        <f t="shared" si="1"/>
        <v>8.3112563673467257</v>
      </c>
      <c r="H22" s="172">
        <v>776460</v>
      </c>
      <c r="I22" s="172">
        <v>718.45</v>
      </c>
      <c r="J22" s="168">
        <f t="shared" si="2"/>
        <v>9.2528913273059796</v>
      </c>
      <c r="K22" s="172">
        <v>790808</v>
      </c>
      <c r="L22" s="172">
        <v>864.7</v>
      </c>
      <c r="M22" s="168">
        <f t="shared" si="3"/>
        <v>10.934386096245865</v>
      </c>
      <c r="N22" s="172">
        <v>805514</v>
      </c>
      <c r="O22" s="172">
        <v>864.7</v>
      </c>
      <c r="P22" s="168">
        <f t="shared" si="4"/>
        <v>10.734760662136228</v>
      </c>
      <c r="Q22" s="287">
        <v>817676</v>
      </c>
      <c r="R22" s="172">
        <v>794.25</v>
      </c>
      <c r="S22" s="168">
        <f t="shared" si="5"/>
        <v>9.7135051047114018</v>
      </c>
      <c r="T22" s="544">
        <v>829779</v>
      </c>
      <c r="U22" s="294">
        <v>912.45</v>
      </c>
      <c r="V22" s="168">
        <f t="shared" si="6"/>
        <v>10.996301424837215</v>
      </c>
      <c r="W22" s="544">
        <v>841767</v>
      </c>
      <c r="X22" s="297">
        <v>865.05000000000007</v>
      </c>
      <c r="Y22" s="168">
        <f t="shared" si="7"/>
        <v>10.276596730449162</v>
      </c>
      <c r="Z22" s="288">
        <v>853622</v>
      </c>
      <c r="AA22" s="296">
        <v>927.45000000000039</v>
      </c>
      <c r="AB22" s="168">
        <v>10.86487930254844</v>
      </c>
      <c r="AC22" s="543">
        <v>865340</v>
      </c>
      <c r="AD22" s="268">
        <v>1077</v>
      </c>
      <c r="AE22" s="168">
        <v>12.445974992488502</v>
      </c>
    </row>
    <row r="23" spans="1:31">
      <c r="A23" s="549" t="s">
        <v>26</v>
      </c>
      <c r="B23" s="279">
        <v>1340526</v>
      </c>
      <c r="C23" s="279">
        <v>1004.2400000000001</v>
      </c>
      <c r="D23" s="168">
        <f t="shared" si="0"/>
        <v>7.4913877090037806</v>
      </c>
      <c r="E23" s="172">
        <v>1359648</v>
      </c>
      <c r="F23" s="172">
        <v>1121.5700000000006</v>
      </c>
      <c r="G23" s="168">
        <f t="shared" si="1"/>
        <v>8.2489732636682476</v>
      </c>
      <c r="H23" s="172">
        <v>1379329</v>
      </c>
      <c r="I23" s="172">
        <v>1351.25</v>
      </c>
      <c r="J23" s="168">
        <f t="shared" si="2"/>
        <v>9.7964300032842058</v>
      </c>
      <c r="K23" s="172">
        <v>1399539</v>
      </c>
      <c r="L23" s="172">
        <v>1391.6</v>
      </c>
      <c r="M23" s="168">
        <f t="shared" si="3"/>
        <v>9.9432741781400882</v>
      </c>
      <c r="N23" s="172">
        <v>1420348</v>
      </c>
      <c r="O23" s="172">
        <v>1391.6</v>
      </c>
      <c r="P23" s="168">
        <f t="shared" si="4"/>
        <v>9.7975988982981637</v>
      </c>
      <c r="Q23" s="288">
        <v>1436259</v>
      </c>
      <c r="R23" s="172">
        <v>1557.7</v>
      </c>
      <c r="S23" s="168">
        <f t="shared" si="5"/>
        <v>10.845536912214301</v>
      </c>
      <c r="T23" s="542">
        <v>1451873</v>
      </c>
      <c r="U23" s="286">
        <v>1897.85</v>
      </c>
      <c r="V23" s="168">
        <f t="shared" si="6"/>
        <v>13.071735613238896</v>
      </c>
      <c r="W23" s="542">
        <v>1467111</v>
      </c>
      <c r="X23" s="296">
        <v>2083.300000000002</v>
      </c>
      <c r="Y23" s="168">
        <f t="shared" si="7"/>
        <v>14.200016222358103</v>
      </c>
      <c r="Z23" s="288">
        <v>1481940</v>
      </c>
      <c r="AA23" s="296">
        <v>2032.9999999999995</v>
      </c>
      <c r="AB23" s="168">
        <v>13.718504122973936</v>
      </c>
      <c r="AC23" s="543">
        <v>1496366</v>
      </c>
      <c r="AD23" s="268">
        <v>2222</v>
      </c>
      <c r="AE23" s="168">
        <v>14.849308257471767</v>
      </c>
    </row>
    <row r="24" spans="1:31">
      <c r="A24" s="549" t="s">
        <v>27</v>
      </c>
      <c r="B24" s="279">
        <v>284281</v>
      </c>
      <c r="C24" s="279">
        <v>141.67000000000004</v>
      </c>
      <c r="D24" s="167">
        <f t="shared" si="0"/>
        <v>4.9834494742877666</v>
      </c>
      <c r="E24" s="172">
        <v>292363</v>
      </c>
      <c r="F24" s="172">
        <v>166.09999999999997</v>
      </c>
      <c r="G24" s="168">
        <f t="shared" si="1"/>
        <v>5.6812934605268097</v>
      </c>
      <c r="H24" s="172">
        <v>300709</v>
      </c>
      <c r="I24" s="172">
        <v>159.4</v>
      </c>
      <c r="J24" s="168">
        <f t="shared" si="2"/>
        <v>5.3008057623815716</v>
      </c>
      <c r="K24" s="172">
        <v>309335</v>
      </c>
      <c r="L24" s="172">
        <v>177.65</v>
      </c>
      <c r="M24" s="168">
        <f t="shared" si="3"/>
        <v>5.7429647469571821</v>
      </c>
      <c r="N24" s="172">
        <v>318247</v>
      </c>
      <c r="O24" s="172">
        <v>177.65</v>
      </c>
      <c r="P24" s="168">
        <f t="shared" si="4"/>
        <v>5.582142172589216</v>
      </c>
      <c r="Q24" s="287">
        <v>326215</v>
      </c>
      <c r="R24" s="172">
        <v>290.14999999999998</v>
      </c>
      <c r="S24" s="168">
        <f t="shared" si="5"/>
        <v>8.89444078291924</v>
      </c>
      <c r="T24" s="544">
        <v>334276</v>
      </c>
      <c r="U24" s="294">
        <v>323.95</v>
      </c>
      <c r="V24" s="168">
        <f t="shared" si="6"/>
        <v>9.6910935873350166</v>
      </c>
      <c r="W24" s="544">
        <v>342408</v>
      </c>
      <c r="X24" s="297">
        <v>460.79999999999995</v>
      </c>
      <c r="Y24" s="168">
        <f t="shared" si="7"/>
        <v>13.457629494637974</v>
      </c>
      <c r="Z24" s="288">
        <v>350624</v>
      </c>
      <c r="AA24" s="296">
        <v>483.04999999999978</v>
      </c>
      <c r="AB24" s="168">
        <v>13.776866386784699</v>
      </c>
      <c r="AC24" s="543">
        <v>358896</v>
      </c>
      <c r="AD24" s="268">
        <v>509</v>
      </c>
      <c r="AE24" s="168">
        <v>14.182381525567294</v>
      </c>
    </row>
    <row r="25" spans="1:31">
      <c r="A25" s="278" t="s">
        <v>28</v>
      </c>
      <c r="B25" s="166">
        <f>SUM(B26:B31)</f>
        <v>670655</v>
      </c>
      <c r="C25" s="166">
        <f>SUM(C26:C31)</f>
        <v>526.08999999999992</v>
      </c>
      <c r="D25" s="167">
        <f t="shared" si="0"/>
        <v>7.844420752846097</v>
      </c>
      <c r="E25" s="166">
        <f>SUM(E26:E31)</f>
        <v>691933</v>
      </c>
      <c r="F25" s="166">
        <f>SUM(F26:F31)</f>
        <v>636.29</v>
      </c>
      <c r="G25" s="167">
        <f t="shared" si="1"/>
        <v>9.1958325444804618</v>
      </c>
      <c r="H25" s="166">
        <f>SUM(H26:H31)</f>
        <v>714054</v>
      </c>
      <c r="I25" s="166">
        <f>SUM(I26:I31)</f>
        <v>731.95</v>
      </c>
      <c r="J25" s="167">
        <f t="shared" si="2"/>
        <v>10.250625302848245</v>
      </c>
      <c r="K25" s="166">
        <f>SUM(K26:K31)</f>
        <v>736993</v>
      </c>
      <c r="L25" s="166">
        <f>SUM(L26:L31)</f>
        <v>934.5</v>
      </c>
      <c r="M25" s="167">
        <f t="shared" si="3"/>
        <v>12.67990333693807</v>
      </c>
      <c r="N25" s="166">
        <v>760853</v>
      </c>
      <c r="O25" s="166">
        <f>SUM(O26:O31)</f>
        <v>934.5</v>
      </c>
      <c r="P25" s="167">
        <f t="shared" si="4"/>
        <v>12.282267402507449</v>
      </c>
      <c r="Q25" s="166">
        <f>SUM(Q26:Q31)</f>
        <v>780529</v>
      </c>
      <c r="R25" s="166">
        <f>SUM(R26:R31)</f>
        <v>1119</v>
      </c>
      <c r="S25" s="167">
        <f t="shared" si="5"/>
        <v>14.336430805261559</v>
      </c>
      <c r="T25" s="539">
        <f>SUM(T26:T31)</f>
        <v>800285</v>
      </c>
      <c r="U25" s="166">
        <f>SUM(U26:U31)</f>
        <v>1329.9</v>
      </c>
      <c r="V25" s="167">
        <f t="shared" si="6"/>
        <v>16.617829898098805</v>
      </c>
      <c r="W25" s="539">
        <f>SUM(W26:W31)</f>
        <v>820024</v>
      </c>
      <c r="X25" s="166">
        <f>SUM(X26:X31)</f>
        <v>1421.8999999999999</v>
      </c>
      <c r="Y25" s="167">
        <f t="shared" si="7"/>
        <v>17.339736397959083</v>
      </c>
      <c r="Z25" s="166">
        <v>839722</v>
      </c>
      <c r="AA25" s="166">
        <v>1786.2999999999997</v>
      </c>
      <c r="AB25" s="167">
        <v>21.272516380421138</v>
      </c>
      <c r="AC25" s="541">
        <v>859385</v>
      </c>
      <c r="AD25" s="267">
        <v>1841</v>
      </c>
      <c r="AE25" s="167">
        <v>21.422296176917214</v>
      </c>
    </row>
    <row r="26" spans="1:31">
      <c r="A26" s="280" t="s">
        <v>29</v>
      </c>
      <c r="B26" s="279">
        <v>137965</v>
      </c>
      <c r="C26" s="279">
        <v>118.04999999999997</v>
      </c>
      <c r="D26" s="168">
        <f t="shared" si="0"/>
        <v>8.5565179574529751</v>
      </c>
      <c r="E26" s="172">
        <v>141598</v>
      </c>
      <c r="F26" s="172">
        <v>122.44999999999997</v>
      </c>
      <c r="G26" s="168">
        <f t="shared" si="1"/>
        <v>8.6477210130086561</v>
      </c>
      <c r="H26" s="172">
        <v>145352</v>
      </c>
      <c r="I26" s="172">
        <v>157.69999999999999</v>
      </c>
      <c r="J26" s="168">
        <f t="shared" si="2"/>
        <v>10.849523914359624</v>
      </c>
      <c r="K26" s="172">
        <v>149206</v>
      </c>
      <c r="L26" s="172">
        <v>196.85</v>
      </c>
      <c r="M26" s="168">
        <f t="shared" si="3"/>
        <v>13.193169175502325</v>
      </c>
      <c r="N26" s="172">
        <v>153163</v>
      </c>
      <c r="O26" s="172">
        <v>196.85</v>
      </c>
      <c r="P26" s="168">
        <f t="shared" si="4"/>
        <v>12.852320730202464</v>
      </c>
      <c r="Q26" s="287">
        <v>157551</v>
      </c>
      <c r="R26" s="172">
        <v>279.5</v>
      </c>
      <c r="S26" s="168">
        <f t="shared" si="5"/>
        <v>17.740287272057937</v>
      </c>
      <c r="T26" s="544">
        <v>161948</v>
      </c>
      <c r="U26" s="294">
        <v>348.7</v>
      </c>
      <c r="V26" s="168">
        <f t="shared" si="6"/>
        <v>21.53160273668091</v>
      </c>
      <c r="W26" s="544">
        <v>166345</v>
      </c>
      <c r="X26" s="297">
        <v>336.75</v>
      </c>
      <c r="Y26" s="168">
        <f t="shared" si="7"/>
        <v>20.244071057140282</v>
      </c>
      <c r="Z26" s="288">
        <v>170722</v>
      </c>
      <c r="AA26" s="296">
        <v>347.70000000000005</v>
      </c>
      <c r="AB26" s="168">
        <v>20.366443692084211</v>
      </c>
      <c r="AC26" s="543">
        <v>175074</v>
      </c>
      <c r="AD26" s="268">
        <v>414</v>
      </c>
      <c r="AE26" s="168">
        <v>23.647143493608418</v>
      </c>
    </row>
    <row r="27" spans="1:31">
      <c r="A27" s="280" t="s">
        <v>30</v>
      </c>
      <c r="B27" s="279">
        <v>95474</v>
      </c>
      <c r="C27" s="279">
        <v>87.75</v>
      </c>
      <c r="D27" s="168">
        <f t="shared" si="0"/>
        <v>9.1909839327984582</v>
      </c>
      <c r="E27" s="172">
        <v>98194</v>
      </c>
      <c r="F27" s="172">
        <v>94.90000000000002</v>
      </c>
      <c r="G27" s="168">
        <f t="shared" si="1"/>
        <v>9.6645416216876807</v>
      </c>
      <c r="H27" s="172">
        <v>101017</v>
      </c>
      <c r="I27" s="172">
        <v>103.55</v>
      </c>
      <c r="J27" s="168">
        <f t="shared" si="2"/>
        <v>10.25074987378362</v>
      </c>
      <c r="K27" s="172">
        <v>103933</v>
      </c>
      <c r="L27" s="172">
        <v>178.45</v>
      </c>
      <c r="M27" s="168">
        <f t="shared" si="3"/>
        <v>17.169715104923363</v>
      </c>
      <c r="N27" s="172">
        <v>106953</v>
      </c>
      <c r="O27" s="172">
        <v>178.45</v>
      </c>
      <c r="P27" s="168">
        <f t="shared" si="4"/>
        <v>16.684898974315818</v>
      </c>
      <c r="Q27" s="289">
        <v>109514</v>
      </c>
      <c r="R27" s="172">
        <v>191.3</v>
      </c>
      <c r="S27" s="168">
        <f t="shared" si="5"/>
        <v>17.468086272074803</v>
      </c>
      <c r="T27" s="542">
        <v>112151</v>
      </c>
      <c r="U27" s="286">
        <v>255</v>
      </c>
      <c r="V27" s="168">
        <f t="shared" si="6"/>
        <v>22.737202521600341</v>
      </c>
      <c r="W27" s="542">
        <v>114805</v>
      </c>
      <c r="X27" s="296">
        <v>296.09999999999991</v>
      </c>
      <c r="Y27" s="168">
        <f t="shared" si="7"/>
        <v>25.791559601062662</v>
      </c>
      <c r="Z27" s="289">
        <v>117465</v>
      </c>
      <c r="AA27" s="296">
        <v>345.3</v>
      </c>
      <c r="AB27" s="168">
        <v>29.395990294981484</v>
      </c>
      <c r="AC27" s="543">
        <v>120144</v>
      </c>
      <c r="AD27" s="268">
        <v>314</v>
      </c>
      <c r="AE27" s="168">
        <v>26.135304301504863</v>
      </c>
    </row>
    <row r="28" spans="1:31">
      <c r="A28" s="280" t="s">
        <v>31</v>
      </c>
      <c r="B28" s="279">
        <v>75992</v>
      </c>
      <c r="C28" s="279">
        <v>85.609999999999971</v>
      </c>
      <c r="D28" s="168">
        <f t="shared" si="0"/>
        <v>11.265659543109798</v>
      </c>
      <c r="E28" s="172">
        <v>78474</v>
      </c>
      <c r="F28" s="172">
        <v>87.989999999999981</v>
      </c>
      <c r="G28" s="168">
        <f t="shared" si="1"/>
        <v>11.212630935086777</v>
      </c>
      <c r="H28" s="172">
        <v>81047</v>
      </c>
      <c r="I28" s="172">
        <v>101.3</v>
      </c>
      <c r="J28" s="168">
        <f t="shared" si="2"/>
        <v>12.498920379532864</v>
      </c>
      <c r="K28" s="172">
        <v>83711</v>
      </c>
      <c r="L28" s="172">
        <v>137.94999999999999</v>
      </c>
      <c r="M28" s="168">
        <f t="shared" si="3"/>
        <v>16.479315741061505</v>
      </c>
      <c r="N28" s="172">
        <v>86470</v>
      </c>
      <c r="O28" s="172">
        <v>137.94999999999999</v>
      </c>
      <c r="P28" s="168">
        <f t="shared" si="4"/>
        <v>15.953509887822365</v>
      </c>
      <c r="Q28" s="289">
        <v>89053</v>
      </c>
      <c r="R28" s="172">
        <v>140.75</v>
      </c>
      <c r="S28" s="168">
        <f t="shared" si="5"/>
        <v>15.805194659360156</v>
      </c>
      <c r="T28" s="544">
        <v>91699</v>
      </c>
      <c r="U28" s="294">
        <v>125.7</v>
      </c>
      <c r="V28" s="168">
        <f t="shared" si="6"/>
        <v>13.707892125323067</v>
      </c>
      <c r="W28" s="544">
        <v>94373</v>
      </c>
      <c r="X28" s="297">
        <v>105.2</v>
      </c>
      <c r="Y28" s="168">
        <f t="shared" si="7"/>
        <v>11.147256100791541</v>
      </c>
      <c r="Z28" s="289">
        <v>97093</v>
      </c>
      <c r="AA28" s="296">
        <v>221.39999999999998</v>
      </c>
      <c r="AB28" s="168">
        <v>22.802879713264598</v>
      </c>
      <c r="AC28" s="543">
        <v>99855</v>
      </c>
      <c r="AD28" s="268">
        <v>245</v>
      </c>
      <c r="AE28" s="168">
        <v>24.535576586049771</v>
      </c>
    </row>
    <row r="29" spans="1:31">
      <c r="A29" s="280" t="s">
        <v>32</v>
      </c>
      <c r="B29" s="279">
        <v>88353</v>
      </c>
      <c r="C29" s="279">
        <v>85.20999999999998</v>
      </c>
      <c r="D29" s="168">
        <f t="shared" si="0"/>
        <v>9.6442678799814363</v>
      </c>
      <c r="E29" s="172">
        <v>89999</v>
      </c>
      <c r="F29" s="172">
        <v>98.169999999999987</v>
      </c>
      <c r="G29" s="168">
        <f t="shared" si="1"/>
        <v>10.907898976655297</v>
      </c>
      <c r="H29" s="172">
        <v>91691</v>
      </c>
      <c r="I29" s="172">
        <v>100.1</v>
      </c>
      <c r="J29" s="168">
        <f t="shared" si="2"/>
        <v>10.917102005649408</v>
      </c>
      <c r="K29" s="172">
        <v>93409</v>
      </c>
      <c r="L29" s="172">
        <v>116.2</v>
      </c>
      <c r="M29" s="168">
        <f t="shared" si="3"/>
        <v>12.439914783372052</v>
      </c>
      <c r="N29" s="172">
        <v>95194</v>
      </c>
      <c r="O29" s="172">
        <v>116.2</v>
      </c>
      <c r="P29" s="168">
        <f t="shared" si="4"/>
        <v>12.206651679727715</v>
      </c>
      <c r="Q29" s="288">
        <v>97676</v>
      </c>
      <c r="R29" s="172">
        <v>159.9</v>
      </c>
      <c r="S29" s="168">
        <f t="shared" si="5"/>
        <v>16.370449240345632</v>
      </c>
      <c r="T29" s="542">
        <v>100170</v>
      </c>
      <c r="U29" s="286">
        <v>177.4</v>
      </c>
      <c r="V29" s="168">
        <f t="shared" si="6"/>
        <v>17.709893181591298</v>
      </c>
      <c r="W29" s="542">
        <v>102684</v>
      </c>
      <c r="X29" s="296">
        <v>217.70000000000007</v>
      </c>
      <c r="Y29" s="168">
        <f t="shared" si="7"/>
        <v>21.200966070663402</v>
      </c>
      <c r="Z29" s="288">
        <v>105213</v>
      </c>
      <c r="AA29" s="296">
        <v>264.54999999999995</v>
      </c>
      <c r="AB29" s="168">
        <v>25.144231226179272</v>
      </c>
      <c r="AC29" s="543">
        <v>107749</v>
      </c>
      <c r="AD29" s="268">
        <v>273</v>
      </c>
      <c r="AE29" s="168">
        <v>25.336662057188466</v>
      </c>
    </row>
    <row r="30" spans="1:31">
      <c r="A30" s="280" t="s">
        <v>33</v>
      </c>
      <c r="B30" s="279">
        <v>158903</v>
      </c>
      <c r="C30" s="279">
        <v>90.839999999999989</v>
      </c>
      <c r="D30" s="168">
        <f t="shared" si="0"/>
        <v>5.716695090715719</v>
      </c>
      <c r="E30" s="172">
        <v>164183</v>
      </c>
      <c r="F30" s="172">
        <v>140.81999999999996</v>
      </c>
      <c r="G30" s="168">
        <f t="shared" si="1"/>
        <v>8.5770146726518561</v>
      </c>
      <c r="H30" s="172">
        <v>169667</v>
      </c>
      <c r="I30" s="172">
        <v>155.30000000000001</v>
      </c>
      <c r="J30" s="168">
        <f t="shared" si="2"/>
        <v>9.1532236675370005</v>
      </c>
      <c r="K30" s="172">
        <v>175358</v>
      </c>
      <c r="L30" s="172">
        <v>163.05000000000001</v>
      </c>
      <c r="M30" s="168">
        <f t="shared" si="3"/>
        <v>9.2981215570433058</v>
      </c>
      <c r="N30" s="172">
        <v>181287</v>
      </c>
      <c r="O30" s="172">
        <v>163.05000000000001</v>
      </c>
      <c r="P30" s="168">
        <f t="shared" si="4"/>
        <v>8.9940260470965931</v>
      </c>
      <c r="Q30" s="287">
        <v>186072</v>
      </c>
      <c r="R30" s="172">
        <v>183.75</v>
      </c>
      <c r="S30" s="168">
        <f t="shared" si="5"/>
        <v>9.875209596285309</v>
      </c>
      <c r="T30" s="544">
        <v>190896</v>
      </c>
      <c r="U30" s="294">
        <v>213.5</v>
      </c>
      <c r="V30" s="168">
        <f t="shared" si="6"/>
        <v>11.184100243064286</v>
      </c>
      <c r="W30" s="544">
        <v>195759</v>
      </c>
      <c r="X30" s="297">
        <v>231.84999999999994</v>
      </c>
      <c r="Y30" s="168">
        <f t="shared" si="7"/>
        <v>11.843644481224359</v>
      </c>
      <c r="Z30" s="288">
        <v>200656</v>
      </c>
      <c r="AA30" s="296">
        <v>318.25</v>
      </c>
      <c r="AB30" s="168">
        <v>15.860477633362569</v>
      </c>
      <c r="AC30" s="543">
        <v>205586</v>
      </c>
      <c r="AD30" s="268">
        <v>314</v>
      </c>
      <c r="AE30" s="168">
        <v>15.273413559289057</v>
      </c>
    </row>
    <row r="31" spans="1:31">
      <c r="A31" s="280" t="s">
        <v>34</v>
      </c>
      <c r="B31" s="279">
        <v>113968</v>
      </c>
      <c r="C31" s="279">
        <v>58.629999999999995</v>
      </c>
      <c r="D31" s="168">
        <f t="shared" si="0"/>
        <v>5.1444265056858063</v>
      </c>
      <c r="E31" s="172">
        <v>119485</v>
      </c>
      <c r="F31" s="172">
        <v>91.96</v>
      </c>
      <c r="G31" s="168">
        <f t="shared" si="1"/>
        <v>7.6963635602795328</v>
      </c>
      <c r="H31" s="172">
        <v>125280</v>
      </c>
      <c r="I31" s="172">
        <v>114</v>
      </c>
      <c r="J31" s="168">
        <f t="shared" si="2"/>
        <v>9.0996168582375478</v>
      </c>
      <c r="K31" s="172">
        <v>131376</v>
      </c>
      <c r="L31" s="172">
        <v>142</v>
      </c>
      <c r="M31" s="168">
        <f t="shared" si="3"/>
        <v>10.808671294604798</v>
      </c>
      <c r="N31" s="172">
        <v>137786</v>
      </c>
      <c r="O31" s="172">
        <v>142</v>
      </c>
      <c r="P31" s="168">
        <f t="shared" si="4"/>
        <v>10.305836587171409</v>
      </c>
      <c r="Q31" s="288">
        <v>140663</v>
      </c>
      <c r="R31" s="172">
        <v>163.80000000000001</v>
      </c>
      <c r="S31" s="168">
        <f t="shared" si="5"/>
        <v>11.64485330186332</v>
      </c>
      <c r="T31" s="542">
        <v>143421</v>
      </c>
      <c r="U31" s="286">
        <v>209.6</v>
      </c>
      <c r="V31" s="168">
        <f t="shared" si="6"/>
        <v>14.614317289657722</v>
      </c>
      <c r="W31" s="542">
        <v>146058</v>
      </c>
      <c r="X31" s="296">
        <v>234.2999999999999</v>
      </c>
      <c r="Y31" s="168">
        <f t="shared" si="7"/>
        <v>16.041572525982822</v>
      </c>
      <c r="Z31" s="288">
        <v>148573</v>
      </c>
      <c r="AA31" s="296">
        <v>289.10000000000002</v>
      </c>
      <c r="AB31" s="168">
        <v>19.45844803564578</v>
      </c>
      <c r="AC31" s="543">
        <v>150977</v>
      </c>
      <c r="AD31" s="268">
        <v>281</v>
      </c>
      <c r="AE31" s="168">
        <v>18.612106479794935</v>
      </c>
    </row>
    <row r="32" spans="1:31">
      <c r="A32" s="281" t="s">
        <v>35</v>
      </c>
      <c r="B32" s="166">
        <f>B33</f>
        <v>22729</v>
      </c>
      <c r="C32" s="166">
        <f>SUM(C33)</f>
        <v>16.25</v>
      </c>
      <c r="D32" s="167">
        <f t="shared" si="0"/>
        <v>7.1494566412952612</v>
      </c>
      <c r="E32" s="166">
        <f>E33</f>
        <v>23455</v>
      </c>
      <c r="F32" s="166">
        <f>SUM(F33)</f>
        <v>16.21</v>
      </c>
      <c r="G32" s="167">
        <f t="shared" si="1"/>
        <v>6.9111063739074821</v>
      </c>
      <c r="H32" s="166">
        <v>24214</v>
      </c>
      <c r="I32" s="166">
        <f>SUM(I33)</f>
        <v>12.7</v>
      </c>
      <c r="J32" s="167">
        <f t="shared" si="2"/>
        <v>5.2448996448335672</v>
      </c>
      <c r="K32" s="166">
        <f>K33</f>
        <v>25036</v>
      </c>
      <c r="L32" s="166">
        <f>SUM(L33)</f>
        <v>30.5</v>
      </c>
      <c r="M32" s="167">
        <f t="shared" si="3"/>
        <v>12.182457261543378</v>
      </c>
      <c r="N32" s="166">
        <v>25884</v>
      </c>
      <c r="O32" s="166">
        <f>SUM(O33)</f>
        <v>30.5</v>
      </c>
      <c r="P32" s="167">
        <f t="shared" si="4"/>
        <v>11.783341060114356</v>
      </c>
      <c r="Q32" s="166">
        <f>Q33</f>
        <v>26576</v>
      </c>
      <c r="R32" s="166">
        <f>SUM(R33)</f>
        <v>44</v>
      </c>
      <c r="S32" s="167">
        <f t="shared" si="5"/>
        <v>16.556291390728475</v>
      </c>
      <c r="T32" s="539">
        <f>SUM(T33)</f>
        <v>27284</v>
      </c>
      <c r="U32" s="166">
        <f>SUM(U33)</f>
        <v>71</v>
      </c>
      <c r="V32" s="167">
        <f t="shared" si="6"/>
        <v>26.022577334701658</v>
      </c>
      <c r="W32" s="539">
        <f>SUM(W33)</f>
        <v>28000</v>
      </c>
      <c r="X32" s="171">
        <f>SUM(X33)</f>
        <v>94.200000000000017</v>
      </c>
      <c r="Y32" s="167">
        <f t="shared" si="7"/>
        <v>33.642857142857153</v>
      </c>
      <c r="Z32" s="166">
        <v>28726</v>
      </c>
      <c r="AA32" s="171">
        <v>96.750000000000014</v>
      </c>
      <c r="AB32" s="167">
        <v>33.680289633085017</v>
      </c>
      <c r="AC32" s="546">
        <v>29453</v>
      </c>
      <c r="AD32" s="269">
        <v>83</v>
      </c>
      <c r="AE32" s="167">
        <v>28.180490951685734</v>
      </c>
    </row>
    <row r="33" spans="1:38">
      <c r="A33" s="280" t="s">
        <v>37</v>
      </c>
      <c r="B33" s="279">
        <v>22729</v>
      </c>
      <c r="C33" s="279">
        <v>16.25</v>
      </c>
      <c r="D33" s="168">
        <f t="shared" si="0"/>
        <v>7.1494566412952612</v>
      </c>
      <c r="E33" s="172">
        <v>23455</v>
      </c>
      <c r="F33" s="172">
        <v>16.21</v>
      </c>
      <c r="G33" s="168">
        <f t="shared" si="1"/>
        <v>6.9111063739074821</v>
      </c>
      <c r="H33" s="172">
        <v>24212</v>
      </c>
      <c r="I33" s="284">
        <v>12.7</v>
      </c>
      <c r="J33" s="168">
        <f t="shared" si="2"/>
        <v>5.2453328927804392</v>
      </c>
      <c r="K33" s="284">
        <v>25036</v>
      </c>
      <c r="L33" s="284">
        <v>30.5</v>
      </c>
      <c r="M33" s="168">
        <f t="shared" si="3"/>
        <v>12.182457261543378</v>
      </c>
      <c r="N33" s="284">
        <v>25884</v>
      </c>
      <c r="O33" s="284">
        <v>30.5</v>
      </c>
      <c r="P33" s="168">
        <f t="shared" si="4"/>
        <v>11.783341060114356</v>
      </c>
      <c r="Q33" s="288">
        <v>26576</v>
      </c>
      <c r="R33" s="290">
        <v>44</v>
      </c>
      <c r="S33" s="168">
        <f t="shared" si="5"/>
        <v>16.556291390728475</v>
      </c>
      <c r="T33" s="542">
        <v>27284</v>
      </c>
      <c r="U33" s="286">
        <v>71</v>
      </c>
      <c r="V33" s="168">
        <f t="shared" si="6"/>
        <v>26.022577334701658</v>
      </c>
      <c r="W33" s="542">
        <v>28000</v>
      </c>
      <c r="X33" s="296">
        <v>94.200000000000017</v>
      </c>
      <c r="Y33" s="168">
        <f t="shared" si="7"/>
        <v>33.642857142857153</v>
      </c>
      <c r="Z33" s="288">
        <v>28726</v>
      </c>
      <c r="AA33" s="296">
        <v>96.750000000000014</v>
      </c>
      <c r="AB33" s="168">
        <v>33.680289633085017</v>
      </c>
      <c r="AC33" s="547">
        <v>29453</v>
      </c>
      <c r="AD33" s="268">
        <v>83</v>
      </c>
      <c r="AE33" s="168">
        <v>28.180490951685734</v>
      </c>
    </row>
    <row r="34" spans="1:38">
      <c r="A34" s="282" t="s">
        <v>38</v>
      </c>
      <c r="B34" s="283">
        <v>31432</v>
      </c>
      <c r="C34" s="283"/>
      <c r="D34" s="167">
        <f t="shared" si="0"/>
        <v>0</v>
      </c>
      <c r="E34" s="171">
        <v>31991</v>
      </c>
      <c r="F34" s="171"/>
      <c r="G34" s="167">
        <f t="shared" si="1"/>
        <v>0</v>
      </c>
      <c r="H34" s="171">
        <v>32566</v>
      </c>
      <c r="I34" s="171">
        <v>1</v>
      </c>
      <c r="J34" s="167">
        <f t="shared" si="2"/>
        <v>0.30706872197997914</v>
      </c>
      <c r="K34" s="171">
        <v>33149</v>
      </c>
      <c r="L34" s="171">
        <v>1</v>
      </c>
      <c r="M34" s="167">
        <f t="shared" si="3"/>
        <v>0.30166822528583065</v>
      </c>
      <c r="N34" s="171">
        <v>33754</v>
      </c>
      <c r="O34" s="171">
        <v>1</v>
      </c>
      <c r="P34" s="167">
        <f t="shared" si="4"/>
        <v>0.29626118385969069</v>
      </c>
      <c r="Q34" s="287">
        <v>34547</v>
      </c>
      <c r="R34" s="171">
        <v>1</v>
      </c>
      <c r="S34" s="167">
        <f t="shared" si="5"/>
        <v>0.28946073465134453</v>
      </c>
      <c r="T34" s="548">
        <v>35348</v>
      </c>
      <c r="U34" s="171">
        <v>1</v>
      </c>
      <c r="V34" s="167">
        <f t="shared" si="6"/>
        <v>0.28290143713930066</v>
      </c>
      <c r="W34" s="548">
        <v>36153</v>
      </c>
      <c r="X34" s="171"/>
      <c r="Y34" s="167" t="s">
        <v>36</v>
      </c>
      <c r="Z34" s="299">
        <v>36967</v>
      </c>
      <c r="AA34" s="171">
        <v>10.200000000000001</v>
      </c>
      <c r="AB34" s="167">
        <v>2.7592176806340794</v>
      </c>
      <c r="AC34" s="546">
        <v>37784</v>
      </c>
      <c r="AD34" s="269">
        <v>19</v>
      </c>
      <c r="AE34" s="167">
        <v>5.0285835274190136</v>
      </c>
    </row>
    <row r="35" spans="1:38">
      <c r="A35" s="90"/>
      <c r="B35" s="90"/>
      <c r="C35" s="90"/>
      <c r="D35" s="90"/>
      <c r="E35" s="90"/>
      <c r="F35" s="90"/>
      <c r="G35" s="90"/>
      <c r="H35" s="90"/>
      <c r="I35" s="90"/>
      <c r="K35" s="90"/>
      <c r="L35" s="90"/>
      <c r="M35" s="90"/>
      <c r="N35" s="90"/>
      <c r="O35" s="90"/>
      <c r="P35" s="90"/>
      <c r="Q35" s="90"/>
      <c r="R35" s="90"/>
      <c r="S35" s="90"/>
      <c r="T35" s="90"/>
      <c r="U35" s="90"/>
      <c r="V35" s="90"/>
      <c r="X35" s="90"/>
      <c r="AA35" s="90"/>
      <c r="AC35" s="262"/>
      <c r="AD35" s="30"/>
      <c r="AE35" s="30"/>
    </row>
    <row r="36" spans="1:38">
      <c r="A36" s="710" t="s">
        <v>594</v>
      </c>
      <c r="B36" s="710"/>
      <c r="C36" s="710"/>
      <c r="D36" s="710"/>
      <c r="E36" s="710"/>
      <c r="F36" s="710"/>
      <c r="G36" s="710"/>
      <c r="H36" s="710"/>
      <c r="I36" s="710"/>
      <c r="J36" s="710"/>
      <c r="K36" s="710"/>
      <c r="L36" s="710"/>
      <c r="M36" s="710"/>
      <c r="N36" s="710"/>
      <c r="O36" s="710"/>
      <c r="P36" s="710"/>
      <c r="Q36" s="710"/>
      <c r="R36" s="710"/>
      <c r="S36" s="710"/>
      <c r="T36" s="710"/>
      <c r="U36" s="710"/>
      <c r="V36" s="710"/>
      <c r="W36" s="710"/>
      <c r="X36" s="710"/>
      <c r="Y36" s="710"/>
      <c r="Z36" s="710"/>
      <c r="AA36" s="710"/>
      <c r="AB36" s="710"/>
      <c r="AC36" s="710"/>
      <c r="AD36" s="710"/>
      <c r="AE36" s="710"/>
      <c r="AF36" s="710"/>
      <c r="AG36" s="710"/>
      <c r="AH36" s="710"/>
      <c r="AI36" s="710"/>
      <c r="AJ36" s="710"/>
      <c r="AK36" s="710"/>
      <c r="AL36" s="710"/>
    </row>
    <row r="37" spans="1:38">
      <c r="A37" s="710" t="s">
        <v>593</v>
      </c>
      <c r="B37" s="710"/>
      <c r="C37" s="710"/>
      <c r="D37" s="710"/>
      <c r="E37" s="710"/>
      <c r="F37" s="710"/>
      <c r="G37" s="710"/>
      <c r="H37" s="710"/>
      <c r="I37" s="710"/>
      <c r="J37" s="710"/>
      <c r="K37" s="710"/>
      <c r="L37" s="710"/>
      <c r="M37" s="710"/>
      <c r="N37" s="710"/>
      <c r="O37" s="710"/>
      <c r="P37" s="710"/>
      <c r="Q37" s="710"/>
      <c r="R37" s="710"/>
      <c r="S37" s="710"/>
      <c r="T37" s="709"/>
      <c r="U37" s="709"/>
      <c r="V37" s="709"/>
      <c r="W37" s="709"/>
      <c r="X37" s="709"/>
      <c r="Y37" s="709"/>
      <c r="Z37" s="709"/>
      <c r="AA37" s="709"/>
      <c r="AB37" s="709"/>
      <c r="AC37" s="709"/>
      <c r="AD37" s="709"/>
      <c r="AE37" s="709"/>
      <c r="AF37" s="709"/>
      <c r="AG37" s="709"/>
      <c r="AH37" s="709"/>
      <c r="AI37" s="709"/>
      <c r="AJ37" s="709"/>
      <c r="AK37" s="709"/>
      <c r="AL37" s="709"/>
    </row>
    <row r="38" spans="1:38" ht="18" customHeight="1">
      <c r="A38" s="530" t="s">
        <v>595</v>
      </c>
      <c r="B38" s="550"/>
      <c r="C38" s="550"/>
      <c r="D38" s="550"/>
      <c r="E38" s="550"/>
      <c r="F38" s="550"/>
      <c r="G38" s="550"/>
      <c r="H38" s="550"/>
      <c r="I38" s="550"/>
      <c r="J38" s="550"/>
      <c r="K38" s="550"/>
      <c r="L38" s="550"/>
      <c r="M38" s="550"/>
      <c r="N38" s="550"/>
      <c r="O38" s="550"/>
      <c r="P38" s="550"/>
      <c r="Q38" s="550"/>
      <c r="R38" s="550"/>
      <c r="S38" s="550"/>
      <c r="T38" s="236"/>
      <c r="U38" s="237"/>
      <c r="V38" s="237"/>
      <c r="W38" s="237"/>
      <c r="X38" s="237"/>
      <c r="Y38" s="237"/>
      <c r="Z38" s="237"/>
      <c r="AA38" s="237"/>
      <c r="AB38" s="237"/>
      <c r="AC38" s="237"/>
      <c r="AD38" s="237"/>
      <c r="AE38" s="237"/>
      <c r="AF38" s="237"/>
      <c r="AG38" s="237"/>
      <c r="AH38" s="237"/>
      <c r="AI38" s="237"/>
      <c r="AJ38" s="237"/>
      <c r="AK38" s="237"/>
      <c r="AL38" s="237"/>
    </row>
    <row r="39" spans="1:38">
      <c r="AC39" s="237"/>
      <c r="AD39" s="237"/>
      <c r="AE39" s="237"/>
    </row>
  </sheetData>
  <mergeCells count="36">
    <mergeCell ref="AC3:AC4"/>
    <mergeCell ref="W2:Y2"/>
    <mergeCell ref="Z2:AB2"/>
    <mergeCell ref="Q2:S2"/>
    <mergeCell ref="C3:D3"/>
    <mergeCell ref="B2:D2"/>
    <mergeCell ref="H2:J2"/>
    <mergeCell ref="Z3:Z4"/>
    <mergeCell ref="A1:AE1"/>
    <mergeCell ref="B3:B4"/>
    <mergeCell ref="E3:E4"/>
    <mergeCell ref="H3:H4"/>
    <mergeCell ref="K3:K4"/>
    <mergeCell ref="N3:N4"/>
    <mergeCell ref="AC2:AE2"/>
    <mergeCell ref="X3:Y3"/>
    <mergeCell ref="AA3:AB3"/>
    <mergeCell ref="U3:V3"/>
    <mergeCell ref="AD3:AE3"/>
    <mergeCell ref="W3:W4"/>
    <mergeCell ref="F3:G3"/>
    <mergeCell ref="R3:S3"/>
    <mergeCell ref="E2:G2"/>
    <mergeCell ref="K2:M2"/>
    <mergeCell ref="T37:AL37"/>
    <mergeCell ref="A36:S36"/>
    <mergeCell ref="N2:P2"/>
    <mergeCell ref="Q3:Q4"/>
    <mergeCell ref="T3:T4"/>
    <mergeCell ref="I3:J3"/>
    <mergeCell ref="L3:M3"/>
    <mergeCell ref="O3:P3"/>
    <mergeCell ref="T2:V2"/>
    <mergeCell ref="T36:AL36"/>
    <mergeCell ref="A37:S37"/>
    <mergeCell ref="A2:A4"/>
  </mergeCells>
  <hyperlinks>
    <hyperlink ref="AF1" location="INDICE!A16" display="INDICE"/>
  </hyperlinks>
  <printOptions horizontalCentered="1"/>
  <pageMargins left="0.19685039370078741" right="0.19685039370078741" top="1.1023622047244095" bottom="0.51181102362204722" header="0.11811023622047245" footer="0.23622047244094491"/>
  <pageSetup paperSize="9" scale="74" firstPageNumber="132" orientation="landscape" useFirstPageNumber="1" r:id="rId1"/>
  <headerFooter scaleWithDoc="0">
    <oddHeader>&amp;C&amp;G</oddHeader>
    <oddFooter>&amp;C&amp;12 &amp;P</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AF38"/>
  <sheetViews>
    <sheetView showGridLines="0" topLeftCell="M1" zoomScale="85" zoomScaleNormal="85" zoomScalePageLayoutView="80" workbookViewId="0">
      <selection sqref="A1:AE1"/>
    </sheetView>
  </sheetViews>
  <sheetFormatPr baseColWidth="10" defaultColWidth="11.5546875" defaultRowHeight="14.4"/>
  <cols>
    <col min="1" max="1" width="24.6640625" style="29" customWidth="1"/>
    <col min="2" max="2" width="12.5546875" style="77" customWidth="1"/>
    <col min="3" max="3" width="8.109375" style="77" customWidth="1"/>
    <col min="4" max="4" width="6.33203125" style="29" customWidth="1"/>
    <col min="5" max="5" width="12.109375" style="77" bestFit="1" customWidth="1"/>
    <col min="6" max="6" width="7.5546875" style="77" customWidth="1"/>
    <col min="7" max="7" width="6.6640625" style="29" customWidth="1"/>
    <col min="8" max="8" width="12.109375" style="285" bestFit="1" customWidth="1"/>
    <col min="9" max="9" width="7.44140625" style="285" customWidth="1"/>
    <col min="10" max="10" width="6.5546875" style="90" customWidth="1"/>
    <col min="11" max="11" width="12.109375" style="77" bestFit="1" customWidth="1"/>
    <col min="12" max="12" width="7.44140625" style="77" customWidth="1"/>
    <col min="13" max="13" width="6.33203125" style="29" customWidth="1"/>
    <col min="14" max="14" width="12.109375" style="77" bestFit="1" customWidth="1"/>
    <col min="15" max="15" width="7.44140625" style="77" customWidth="1"/>
    <col min="16" max="16" width="6.33203125" style="29" customWidth="1"/>
    <col min="17" max="17" width="12.109375" style="77" bestFit="1" customWidth="1"/>
    <col min="18" max="18" width="7" style="77" customWidth="1"/>
    <col min="19" max="19" width="5.88671875" style="29" customWidth="1"/>
    <col min="20" max="20" width="12.109375" style="29" bestFit="1" customWidth="1"/>
    <col min="21" max="21" width="6.6640625" style="29" customWidth="1"/>
    <col min="22" max="22" width="5.6640625" style="29" customWidth="1"/>
    <col min="23" max="23" width="12.109375" style="90" bestFit="1" customWidth="1"/>
    <col min="24" max="24" width="7.109375" style="298" customWidth="1"/>
    <col min="25" max="25" width="6" style="90" customWidth="1"/>
    <col min="26" max="26" width="12.109375" style="90" bestFit="1" customWidth="1"/>
    <col min="27" max="27" width="7.5546875" style="298" customWidth="1"/>
    <col min="28" max="28" width="5.88671875" style="90" customWidth="1"/>
    <col min="29" max="29" width="11.88671875" style="90" customWidth="1"/>
    <col min="30" max="30" width="8.5546875" style="90" customWidth="1"/>
    <col min="31" max="31" width="6.33203125" style="90" customWidth="1"/>
    <col min="32" max="16384" width="11.5546875" style="90"/>
  </cols>
  <sheetData>
    <row r="1" spans="1:32" ht="44.25" customHeight="1">
      <c r="A1" s="715" t="s">
        <v>591</v>
      </c>
      <c r="B1" s="715"/>
      <c r="C1" s="715"/>
      <c r="D1" s="715"/>
      <c r="E1" s="715"/>
      <c r="F1" s="715"/>
      <c r="G1" s="715"/>
      <c r="H1" s="715"/>
      <c r="I1" s="715"/>
      <c r="J1" s="715"/>
      <c r="K1" s="715"/>
      <c r="L1" s="715"/>
      <c r="M1" s="715"/>
      <c r="N1" s="715"/>
      <c r="O1" s="715"/>
      <c r="P1" s="715"/>
      <c r="Q1" s="715"/>
      <c r="R1" s="715"/>
      <c r="S1" s="715"/>
      <c r="T1" s="715"/>
      <c r="U1" s="715"/>
      <c r="V1" s="715"/>
      <c r="W1" s="715"/>
      <c r="X1" s="715"/>
      <c r="Y1" s="715"/>
      <c r="Z1" s="715"/>
      <c r="AA1" s="715"/>
      <c r="AB1" s="715"/>
      <c r="AC1" s="715"/>
      <c r="AD1" s="715"/>
      <c r="AE1" s="715"/>
      <c r="AF1" s="154" t="s">
        <v>271</v>
      </c>
    </row>
    <row r="2" spans="1:32" ht="26.4" customHeight="1">
      <c r="A2" s="713" t="s">
        <v>0</v>
      </c>
      <c r="B2" s="706">
        <v>2006</v>
      </c>
      <c r="C2" s="707"/>
      <c r="D2" s="708"/>
      <c r="E2" s="706">
        <v>2007</v>
      </c>
      <c r="F2" s="707"/>
      <c r="G2" s="708"/>
      <c r="H2" s="706">
        <v>2008</v>
      </c>
      <c r="I2" s="707"/>
      <c r="J2" s="708"/>
      <c r="K2" s="706">
        <v>2009</v>
      </c>
      <c r="L2" s="707"/>
      <c r="M2" s="708"/>
      <c r="N2" s="706">
        <v>2010</v>
      </c>
      <c r="O2" s="707"/>
      <c r="P2" s="708"/>
      <c r="Q2" s="706">
        <v>2011</v>
      </c>
      <c r="R2" s="707"/>
      <c r="S2" s="708"/>
      <c r="T2" s="706">
        <v>2012</v>
      </c>
      <c r="U2" s="707"/>
      <c r="V2" s="708"/>
      <c r="W2" s="706">
        <v>2013</v>
      </c>
      <c r="X2" s="707"/>
      <c r="Y2" s="708"/>
      <c r="Z2" s="706">
        <v>2014</v>
      </c>
      <c r="AA2" s="707"/>
      <c r="AB2" s="708"/>
      <c r="AC2" s="706">
        <v>2015</v>
      </c>
      <c r="AD2" s="707"/>
      <c r="AE2" s="708"/>
    </row>
    <row r="3" spans="1:32" ht="25.5" customHeight="1">
      <c r="A3" s="713"/>
      <c r="B3" s="711" t="s">
        <v>592</v>
      </c>
      <c r="C3" s="705" t="s">
        <v>2</v>
      </c>
      <c r="D3" s="705"/>
      <c r="E3" s="711" t="s">
        <v>592</v>
      </c>
      <c r="F3" s="705" t="s">
        <v>2</v>
      </c>
      <c r="G3" s="705"/>
      <c r="H3" s="711" t="s">
        <v>592</v>
      </c>
      <c r="I3" s="705" t="s">
        <v>2</v>
      </c>
      <c r="J3" s="705"/>
      <c r="K3" s="711" t="s">
        <v>592</v>
      </c>
      <c r="L3" s="705" t="s">
        <v>2</v>
      </c>
      <c r="M3" s="705"/>
      <c r="N3" s="711" t="s">
        <v>592</v>
      </c>
      <c r="O3" s="705" t="s">
        <v>2</v>
      </c>
      <c r="P3" s="705"/>
      <c r="Q3" s="711" t="s">
        <v>592</v>
      </c>
      <c r="R3" s="705" t="s">
        <v>2</v>
      </c>
      <c r="S3" s="705"/>
      <c r="T3" s="711" t="s">
        <v>592</v>
      </c>
      <c r="U3" s="705" t="s">
        <v>2</v>
      </c>
      <c r="V3" s="705"/>
      <c r="W3" s="711" t="s">
        <v>592</v>
      </c>
      <c r="X3" s="705" t="s">
        <v>2</v>
      </c>
      <c r="Y3" s="705"/>
      <c r="Z3" s="711" t="s">
        <v>592</v>
      </c>
      <c r="AA3" s="705" t="s">
        <v>2</v>
      </c>
      <c r="AB3" s="705"/>
      <c r="AC3" s="711" t="s">
        <v>592</v>
      </c>
      <c r="AD3" s="705" t="s">
        <v>2</v>
      </c>
      <c r="AE3" s="705"/>
    </row>
    <row r="4" spans="1:32" ht="36" customHeight="1">
      <c r="A4" s="714"/>
      <c r="B4" s="712"/>
      <c r="C4" s="447" t="s">
        <v>7</v>
      </c>
      <c r="D4" s="518" t="s">
        <v>8</v>
      </c>
      <c r="E4" s="712"/>
      <c r="F4" s="447" t="s">
        <v>7</v>
      </c>
      <c r="G4" s="518" t="s">
        <v>8</v>
      </c>
      <c r="H4" s="712"/>
      <c r="I4" s="447" t="s">
        <v>7</v>
      </c>
      <c r="J4" s="518" t="s">
        <v>8</v>
      </c>
      <c r="K4" s="712"/>
      <c r="L4" s="447" t="s">
        <v>7</v>
      </c>
      <c r="M4" s="518" t="s">
        <v>8</v>
      </c>
      <c r="N4" s="712"/>
      <c r="O4" s="447" t="s">
        <v>7</v>
      </c>
      <c r="P4" s="518" t="s">
        <v>8</v>
      </c>
      <c r="Q4" s="712"/>
      <c r="R4" s="447" t="s">
        <v>7</v>
      </c>
      <c r="S4" s="518" t="s">
        <v>8</v>
      </c>
      <c r="T4" s="712"/>
      <c r="U4" s="518" t="s">
        <v>7</v>
      </c>
      <c r="V4" s="518" t="s">
        <v>8</v>
      </c>
      <c r="W4" s="712"/>
      <c r="X4" s="447" t="s">
        <v>7</v>
      </c>
      <c r="Y4" s="518" t="s">
        <v>8</v>
      </c>
      <c r="Z4" s="712"/>
      <c r="AA4" s="447" t="s">
        <v>7</v>
      </c>
      <c r="AB4" s="518" t="s">
        <v>8</v>
      </c>
      <c r="AC4" s="712"/>
      <c r="AD4" s="518" t="s">
        <v>7</v>
      </c>
      <c r="AE4" s="518" t="s">
        <v>8</v>
      </c>
    </row>
    <row r="5" spans="1:32">
      <c r="A5" s="224" t="s">
        <v>535</v>
      </c>
      <c r="B5" s="624">
        <f>B6+B18+B25+B32+B34</f>
        <v>13964606</v>
      </c>
      <c r="C5" s="624">
        <v>2636</v>
      </c>
      <c r="D5" s="637">
        <v>1.8876293394887045</v>
      </c>
      <c r="E5" s="624">
        <f>E6+E18+E25+E32+E34</f>
        <v>14214982</v>
      </c>
      <c r="F5" s="624">
        <v>3009.0000000000009</v>
      </c>
      <c r="G5" s="637">
        <v>2.1167807317659642</v>
      </c>
      <c r="H5" s="624">
        <f>H6+H18+H25+H32+H34</f>
        <v>14472881</v>
      </c>
      <c r="I5" s="624">
        <v>3145</v>
      </c>
      <c r="J5" s="637">
        <v>2.173029682203564</v>
      </c>
      <c r="K5" s="624">
        <f>K6+K18+K25+K32+K34</f>
        <v>14738472</v>
      </c>
      <c r="L5" s="624">
        <v>3363</v>
      </c>
      <c r="M5" s="637">
        <v>2.2817833490473096</v>
      </c>
      <c r="N5" s="624">
        <v>15012228</v>
      </c>
      <c r="O5" s="624">
        <v>3534</v>
      </c>
      <c r="P5" s="637">
        <f>(O5/N5)*10000</f>
        <v>2.354080953206946</v>
      </c>
      <c r="Q5" s="624">
        <f>Q6+Q18+Q25+Q32+Q34</f>
        <v>15266431</v>
      </c>
      <c r="R5" s="624">
        <v>4183</v>
      </c>
      <c r="S5" s="637">
        <v>2.7399986283631055</v>
      </c>
      <c r="T5" s="625">
        <f>SUM(T6,T18,T25,T32,T34)</f>
        <v>15520973</v>
      </c>
      <c r="U5" s="624">
        <v>3870</v>
      </c>
      <c r="V5" s="637">
        <v>2.4934003815353587</v>
      </c>
      <c r="W5" s="625">
        <f>SUM(W6,W18,W25,W32,W34)</f>
        <v>15774749</v>
      </c>
      <c r="X5" s="624">
        <v>4162</v>
      </c>
      <c r="Y5" s="637">
        <v>2.6383938026525811</v>
      </c>
      <c r="Z5" s="624">
        <v>16027466</v>
      </c>
      <c r="AA5" s="624">
        <v>4476.99999999999</v>
      </c>
      <c r="AB5" s="637">
        <v>2.7933299000603027</v>
      </c>
      <c r="AC5" s="626">
        <f>SUM(AC6+AC18+AC25+AC32+AC34)</f>
        <v>16278844</v>
      </c>
      <c r="AD5" s="627">
        <v>4686</v>
      </c>
      <c r="AE5" s="637">
        <f>SUM(AD5/AC5)*10000</f>
        <v>2.8785827789737404</v>
      </c>
    </row>
    <row r="6" spans="1:32">
      <c r="A6" s="278" t="s">
        <v>9</v>
      </c>
      <c r="B6" s="624">
        <f>SUM(B7:B17)</f>
        <v>6287369</v>
      </c>
      <c r="C6" s="624">
        <v>1503</v>
      </c>
      <c r="D6" s="637">
        <v>2.3905070626521203</v>
      </c>
      <c r="E6" s="624">
        <f>SUM(E7:E17)</f>
        <v>6394507</v>
      </c>
      <c r="F6" s="624">
        <v>1655.0000000000007</v>
      </c>
      <c r="G6" s="637">
        <v>2.5881588682286227</v>
      </c>
      <c r="H6" s="624">
        <f>SUM(H7:H17)</f>
        <v>6505011</v>
      </c>
      <c r="I6" s="624">
        <v>1690</v>
      </c>
      <c r="J6" s="637">
        <v>2.5979971440478735</v>
      </c>
      <c r="K6" s="624">
        <f>SUM(K7:K17)</f>
        <v>6618970</v>
      </c>
      <c r="L6" s="624">
        <v>1732</v>
      </c>
      <c r="M6" s="637">
        <v>2.6167213327753411</v>
      </c>
      <c r="N6" s="624">
        <v>6736640</v>
      </c>
      <c r="O6" s="624">
        <v>1745</v>
      </c>
      <c r="P6" s="637">
        <f t="shared" ref="P6:P34" si="0">(O6/N6)*10000</f>
        <v>2.5903120843625307</v>
      </c>
      <c r="Q6" s="624">
        <f>SUM(Q7:Q17)</f>
        <v>6808224</v>
      </c>
      <c r="R6" s="624">
        <v>1816</v>
      </c>
      <c r="S6" s="637">
        <v>2.6673622959526599</v>
      </c>
      <c r="T6" s="625">
        <f>SUM(T7:T17)</f>
        <v>6924765</v>
      </c>
      <c r="U6" s="624">
        <v>1857</v>
      </c>
      <c r="V6" s="637">
        <v>2.6816794504939878</v>
      </c>
      <c r="W6" s="625">
        <f>SUM(W7:W17)</f>
        <v>7041335</v>
      </c>
      <c r="X6" s="624">
        <v>2046</v>
      </c>
      <c r="Y6" s="637">
        <v>2.9056989903193071</v>
      </c>
      <c r="Z6" s="624">
        <v>7205558</v>
      </c>
      <c r="AA6" s="624">
        <v>2213.9999999999995</v>
      </c>
      <c r="AB6" s="637">
        <v>3.0726281018069654</v>
      </c>
      <c r="AC6" s="626">
        <v>7322549</v>
      </c>
      <c r="AD6" s="627">
        <v>2357</v>
      </c>
      <c r="AE6" s="637">
        <f t="shared" ref="AE6:AE34" si="1">SUM(AD6/AC6)*10000</f>
        <v>3.2188244831137354</v>
      </c>
    </row>
    <row r="7" spans="1:32">
      <c r="A7" s="549" t="s">
        <v>10</v>
      </c>
      <c r="B7" s="628">
        <v>690049</v>
      </c>
      <c r="C7" s="628">
        <v>181</v>
      </c>
      <c r="D7" s="638">
        <v>2.6230021346310188</v>
      </c>
      <c r="E7" s="628">
        <v>701848</v>
      </c>
      <c r="F7" s="628">
        <v>202.00000000000006</v>
      </c>
      <c r="G7" s="638">
        <v>2.878116059317688</v>
      </c>
      <c r="H7" s="628">
        <v>714015</v>
      </c>
      <c r="I7" s="628">
        <v>212</v>
      </c>
      <c r="J7" s="638">
        <v>2.9691252984881271</v>
      </c>
      <c r="K7" s="628">
        <v>726564</v>
      </c>
      <c r="L7" s="628">
        <v>212</v>
      </c>
      <c r="M7" s="638">
        <v>2.9178434384307508</v>
      </c>
      <c r="N7" s="628">
        <v>739520</v>
      </c>
      <c r="O7" s="628">
        <v>225</v>
      </c>
      <c r="P7" s="638">
        <f t="shared" si="0"/>
        <v>3.0425140631761138</v>
      </c>
      <c r="Q7" s="621">
        <v>753493</v>
      </c>
      <c r="R7" s="628">
        <v>244</v>
      </c>
      <c r="S7" s="638">
        <v>3.2382517156761907</v>
      </c>
      <c r="T7" s="629">
        <v>767695</v>
      </c>
      <c r="U7" s="621">
        <v>256</v>
      </c>
      <c r="V7" s="638">
        <v>3.3346576439862186</v>
      </c>
      <c r="W7" s="629">
        <v>781919</v>
      </c>
      <c r="X7" s="621">
        <v>264.00000000000006</v>
      </c>
      <c r="Y7" s="638">
        <v>3.3763087992490282</v>
      </c>
      <c r="Z7" s="621">
        <v>796169</v>
      </c>
      <c r="AA7" s="621">
        <v>338.00000000000028</v>
      </c>
      <c r="AB7" s="638">
        <v>4.2453298231908088</v>
      </c>
      <c r="AC7" s="630">
        <v>810412</v>
      </c>
      <c r="AD7" s="622">
        <v>300</v>
      </c>
      <c r="AE7" s="638">
        <f t="shared" si="1"/>
        <v>3.7018208022586045</v>
      </c>
    </row>
    <row r="8" spans="1:32">
      <c r="A8" s="549" t="s">
        <v>11</v>
      </c>
      <c r="B8" s="628">
        <v>185685</v>
      </c>
      <c r="C8" s="628">
        <v>61</v>
      </c>
      <c r="D8" s="638">
        <v>3.2851334248862321</v>
      </c>
      <c r="E8" s="628">
        <v>187095</v>
      </c>
      <c r="F8" s="628">
        <v>68.000000000000014</v>
      </c>
      <c r="G8" s="638">
        <v>3.634517223870227</v>
      </c>
      <c r="H8" s="628">
        <v>188551</v>
      </c>
      <c r="I8" s="628">
        <v>65</v>
      </c>
      <c r="J8" s="638">
        <v>3.4473431591452708</v>
      </c>
      <c r="K8" s="628">
        <v>190075</v>
      </c>
      <c r="L8" s="628">
        <v>74</v>
      </c>
      <c r="M8" s="638">
        <v>3.8932000526108115</v>
      </c>
      <c r="N8" s="628">
        <v>191631</v>
      </c>
      <c r="O8" s="628">
        <v>76</v>
      </c>
      <c r="P8" s="638">
        <f t="shared" si="0"/>
        <v>3.9659554038751557</v>
      </c>
      <c r="Q8" s="628">
        <v>193689</v>
      </c>
      <c r="R8" s="628">
        <v>76</v>
      </c>
      <c r="S8" s="638">
        <v>3.923816014332254</v>
      </c>
      <c r="T8" s="631">
        <v>195719</v>
      </c>
      <c r="U8" s="623">
        <v>82</v>
      </c>
      <c r="V8" s="638">
        <v>4.1896801025960686</v>
      </c>
      <c r="W8" s="631">
        <v>197708</v>
      </c>
      <c r="X8" s="623">
        <v>83.000000000000014</v>
      </c>
      <c r="Y8" s="638">
        <v>4.1981103445485264</v>
      </c>
      <c r="Z8" s="632">
        <v>199646</v>
      </c>
      <c r="AA8" s="621">
        <v>89</v>
      </c>
      <c r="AB8" s="638">
        <v>4.4578904661250416</v>
      </c>
      <c r="AC8" s="630">
        <v>201533</v>
      </c>
      <c r="AD8" s="622">
        <v>95</v>
      </c>
      <c r="AE8" s="638">
        <f t="shared" si="1"/>
        <v>4.7138682002451215</v>
      </c>
    </row>
    <row r="9" spans="1:32">
      <c r="A9" s="549" t="s">
        <v>12</v>
      </c>
      <c r="B9" s="628">
        <v>227589</v>
      </c>
      <c r="C9" s="628">
        <v>68</v>
      </c>
      <c r="D9" s="638">
        <v>2.9878421189073285</v>
      </c>
      <c r="E9" s="628">
        <v>229527</v>
      </c>
      <c r="F9" s="628">
        <v>84</v>
      </c>
      <c r="G9" s="638">
        <v>3.6597001659935433</v>
      </c>
      <c r="H9" s="628">
        <v>231539</v>
      </c>
      <c r="I9" s="628">
        <v>85</v>
      </c>
      <c r="J9" s="638">
        <v>3.6710878081014431</v>
      </c>
      <c r="K9" s="628">
        <v>233635</v>
      </c>
      <c r="L9" s="628">
        <v>90</v>
      </c>
      <c r="M9" s="638">
        <v>3.8521625612600849</v>
      </c>
      <c r="N9" s="628">
        <v>235814</v>
      </c>
      <c r="O9" s="628">
        <v>91</v>
      </c>
      <c r="P9" s="638">
        <f t="shared" si="0"/>
        <v>3.8589735978355821</v>
      </c>
      <c r="Q9" s="621">
        <v>240248</v>
      </c>
      <c r="R9" s="628">
        <v>91</v>
      </c>
      <c r="S9" s="638">
        <v>3.7877526555892245</v>
      </c>
      <c r="T9" s="629">
        <v>244754</v>
      </c>
      <c r="U9" s="621">
        <v>99</v>
      </c>
      <c r="V9" s="638">
        <v>4.0448777139495169</v>
      </c>
      <c r="W9" s="629">
        <v>249297</v>
      </c>
      <c r="X9" s="621">
        <v>100.99999999999999</v>
      </c>
      <c r="Y9" s="638">
        <v>4.0513925157543005</v>
      </c>
      <c r="Z9" s="621">
        <v>253863</v>
      </c>
      <c r="AA9" s="621">
        <v>117.99999999999997</v>
      </c>
      <c r="AB9" s="638">
        <v>4.6481763785979036</v>
      </c>
      <c r="AC9" s="630">
        <v>258450</v>
      </c>
      <c r="AD9" s="622">
        <v>145</v>
      </c>
      <c r="AE9" s="638">
        <f t="shared" si="1"/>
        <v>5.6103695105436255</v>
      </c>
    </row>
    <row r="10" spans="1:32">
      <c r="A10" s="549" t="s">
        <v>13</v>
      </c>
      <c r="B10" s="628">
        <v>166991</v>
      </c>
      <c r="C10" s="628">
        <v>71</v>
      </c>
      <c r="D10" s="638">
        <v>4.2517261409297511</v>
      </c>
      <c r="E10" s="628">
        <v>168110</v>
      </c>
      <c r="F10" s="628">
        <v>74</v>
      </c>
      <c r="G10" s="638">
        <v>4.4018797216108503</v>
      </c>
      <c r="H10" s="628">
        <v>169279</v>
      </c>
      <c r="I10" s="628">
        <v>75</v>
      </c>
      <c r="J10" s="638">
        <v>4.4305554735082318</v>
      </c>
      <c r="K10" s="628">
        <v>170487</v>
      </c>
      <c r="L10" s="628">
        <v>75</v>
      </c>
      <c r="M10" s="638">
        <v>4.3991623994791391</v>
      </c>
      <c r="N10" s="628">
        <v>171746</v>
      </c>
      <c r="O10" s="628">
        <v>75</v>
      </c>
      <c r="P10" s="638">
        <f t="shared" si="0"/>
        <v>4.3669139310376952</v>
      </c>
      <c r="Q10" s="628">
        <v>173410</v>
      </c>
      <c r="R10" s="628">
        <v>76</v>
      </c>
      <c r="S10" s="638">
        <v>4.38267689291275</v>
      </c>
      <c r="T10" s="631">
        <v>175050</v>
      </c>
      <c r="U10" s="623">
        <v>78</v>
      </c>
      <c r="V10" s="638">
        <v>4.4558697514995718</v>
      </c>
      <c r="W10" s="631">
        <v>176662</v>
      </c>
      <c r="X10" s="623">
        <v>79</v>
      </c>
      <c r="Y10" s="638">
        <v>4.4718162366553083</v>
      </c>
      <c r="Z10" s="632">
        <v>178228</v>
      </c>
      <c r="AA10" s="621">
        <v>85.000000000000014</v>
      </c>
      <c r="AB10" s="638">
        <v>4.7691720717283488</v>
      </c>
      <c r="AC10" s="630">
        <v>179768</v>
      </c>
      <c r="AD10" s="622">
        <v>91</v>
      </c>
      <c r="AE10" s="638">
        <f t="shared" si="1"/>
        <v>5.0620800142405766</v>
      </c>
    </row>
    <row r="11" spans="1:32">
      <c r="A11" s="549" t="s">
        <v>14</v>
      </c>
      <c r="B11" s="628">
        <v>398369</v>
      </c>
      <c r="C11" s="628">
        <v>73</v>
      </c>
      <c r="D11" s="638">
        <v>1.8324719041893318</v>
      </c>
      <c r="E11" s="628">
        <v>404706</v>
      </c>
      <c r="F11" s="628">
        <v>77.999999999999972</v>
      </c>
      <c r="G11" s="638">
        <v>1.9273250211264465</v>
      </c>
      <c r="H11" s="628">
        <v>411193</v>
      </c>
      <c r="I11" s="628">
        <v>86</v>
      </c>
      <c r="J11" s="638">
        <v>2.0914752926241449</v>
      </c>
      <c r="K11" s="628">
        <v>417846</v>
      </c>
      <c r="L11" s="628">
        <v>89</v>
      </c>
      <c r="M11" s="638">
        <v>2.1299713291499742</v>
      </c>
      <c r="N11" s="628">
        <v>424663</v>
      </c>
      <c r="O11" s="628">
        <v>93</v>
      </c>
      <c r="P11" s="638">
        <f t="shared" si="0"/>
        <v>2.1899718129434396</v>
      </c>
      <c r="Q11" s="632">
        <v>431243</v>
      </c>
      <c r="R11" s="628">
        <v>100</v>
      </c>
      <c r="S11" s="638">
        <v>2.3188782194725479</v>
      </c>
      <c r="T11" s="629">
        <v>437826</v>
      </c>
      <c r="U11" s="621">
        <v>96</v>
      </c>
      <c r="V11" s="638">
        <v>2.1926518754025572</v>
      </c>
      <c r="W11" s="629">
        <v>444398</v>
      </c>
      <c r="X11" s="621">
        <v>156.00000000000006</v>
      </c>
      <c r="Y11" s="638">
        <v>3.5103668333340847</v>
      </c>
      <c r="Z11" s="632">
        <v>450921</v>
      </c>
      <c r="AA11" s="621">
        <v>148.99999999999994</v>
      </c>
      <c r="AB11" s="638">
        <v>3.3043482117710186</v>
      </c>
      <c r="AC11" s="630">
        <v>457404</v>
      </c>
      <c r="AD11" s="622">
        <v>185</v>
      </c>
      <c r="AE11" s="638">
        <f t="shared" si="1"/>
        <v>4.0445645425050945</v>
      </c>
    </row>
    <row r="12" spans="1:32">
      <c r="A12" s="549" t="s">
        <v>15</v>
      </c>
      <c r="B12" s="628">
        <v>452333</v>
      </c>
      <c r="C12" s="628">
        <v>127</v>
      </c>
      <c r="D12" s="638">
        <v>2.8076660336521986</v>
      </c>
      <c r="E12" s="628">
        <v>458039</v>
      </c>
      <c r="F12" s="628">
        <v>124.00000000000007</v>
      </c>
      <c r="G12" s="638">
        <v>2.7071930556131698</v>
      </c>
      <c r="H12" s="628">
        <v>463935</v>
      </c>
      <c r="I12" s="628">
        <v>127</v>
      </c>
      <c r="J12" s="638">
        <v>2.7374524448467996</v>
      </c>
      <c r="K12" s="628">
        <v>469998</v>
      </c>
      <c r="L12" s="628">
        <v>135</v>
      </c>
      <c r="M12" s="638">
        <v>2.8723526483091417</v>
      </c>
      <c r="N12" s="628">
        <v>476255</v>
      </c>
      <c r="O12" s="628">
        <v>134</v>
      </c>
      <c r="P12" s="638">
        <f t="shared" si="0"/>
        <v>2.8136187546587439</v>
      </c>
      <c r="Q12" s="628">
        <v>481498</v>
      </c>
      <c r="R12" s="628">
        <v>134</v>
      </c>
      <c r="S12" s="638">
        <v>2.7829814454057962</v>
      </c>
      <c r="T12" s="631">
        <v>486680</v>
      </c>
      <c r="U12" s="623">
        <v>130</v>
      </c>
      <c r="V12" s="638">
        <v>2.6711596942549516</v>
      </c>
      <c r="W12" s="631">
        <v>491753</v>
      </c>
      <c r="X12" s="623">
        <v>142.00000000000003</v>
      </c>
      <c r="Y12" s="638">
        <v>2.8876285452249406</v>
      </c>
      <c r="Z12" s="632">
        <v>496735</v>
      </c>
      <c r="AA12" s="621">
        <v>171.99999999999997</v>
      </c>
      <c r="AB12" s="638">
        <v>3.4626108488429437</v>
      </c>
      <c r="AC12" s="630">
        <v>501584</v>
      </c>
      <c r="AD12" s="622">
        <v>207</v>
      </c>
      <c r="AE12" s="638">
        <f t="shared" si="1"/>
        <v>4.1269258987527513</v>
      </c>
    </row>
    <row r="13" spans="1:32">
      <c r="A13" s="549" t="s">
        <v>16</v>
      </c>
      <c r="B13" s="628">
        <v>389743</v>
      </c>
      <c r="C13" s="628">
        <v>88</v>
      </c>
      <c r="D13" s="638">
        <v>2.2578981533985218</v>
      </c>
      <c r="E13" s="628">
        <v>395498</v>
      </c>
      <c r="F13" s="628">
        <v>87.999999999999986</v>
      </c>
      <c r="G13" s="638">
        <v>2.2250428573595817</v>
      </c>
      <c r="H13" s="628">
        <v>401386</v>
      </c>
      <c r="I13" s="628">
        <v>94</v>
      </c>
      <c r="J13" s="638">
        <v>2.341885367202643</v>
      </c>
      <c r="K13" s="628">
        <v>407435</v>
      </c>
      <c r="L13" s="628">
        <v>91</v>
      </c>
      <c r="M13" s="638">
        <v>2.2334850957821493</v>
      </c>
      <c r="N13" s="628">
        <v>413657</v>
      </c>
      <c r="O13" s="628">
        <v>102</v>
      </c>
      <c r="P13" s="638">
        <f t="shared" si="0"/>
        <v>2.4658110463499949</v>
      </c>
      <c r="Q13" s="632">
        <v>419919</v>
      </c>
      <c r="R13" s="628">
        <v>98</v>
      </c>
      <c r="S13" s="638">
        <v>2.3337834201357883</v>
      </c>
      <c r="T13" s="629">
        <v>426223</v>
      </c>
      <c r="U13" s="621">
        <v>96</v>
      </c>
      <c r="V13" s="638">
        <v>2.2523420838387418</v>
      </c>
      <c r="W13" s="629">
        <v>432543</v>
      </c>
      <c r="X13" s="621">
        <v>119.00000000000003</v>
      </c>
      <c r="Y13" s="638">
        <v>2.751171559821799</v>
      </c>
      <c r="Z13" s="632">
        <v>438868</v>
      </c>
      <c r="AA13" s="621">
        <v>109.99999999999997</v>
      </c>
      <c r="AB13" s="638">
        <v>2.5064484081774014</v>
      </c>
      <c r="AC13" s="630">
        <v>445175</v>
      </c>
      <c r="AD13" s="622">
        <v>112</v>
      </c>
      <c r="AE13" s="638">
        <f t="shared" si="1"/>
        <v>2.5158645476498007</v>
      </c>
    </row>
    <row r="14" spans="1:32">
      <c r="A14" s="549" t="s">
        <v>17</v>
      </c>
      <c r="B14" s="628">
        <v>448329</v>
      </c>
      <c r="C14" s="628">
        <v>106</v>
      </c>
      <c r="D14" s="638">
        <v>2.3643351199677025</v>
      </c>
      <c r="E14" s="628">
        <v>452886</v>
      </c>
      <c r="F14" s="628">
        <v>108.99999999999996</v>
      </c>
      <c r="G14" s="638">
        <v>2.4067866968729428</v>
      </c>
      <c r="H14" s="628">
        <v>457614</v>
      </c>
      <c r="I14" s="628">
        <v>126</v>
      </c>
      <c r="J14" s="638">
        <v>2.7534122644849153</v>
      </c>
      <c r="K14" s="628">
        <v>462534</v>
      </c>
      <c r="L14" s="628">
        <v>134</v>
      </c>
      <c r="M14" s="638">
        <v>2.8970843224498091</v>
      </c>
      <c r="N14" s="628">
        <v>467671</v>
      </c>
      <c r="O14" s="628">
        <v>138</v>
      </c>
      <c r="P14" s="638">
        <f t="shared" si="0"/>
        <v>2.950792330505847</v>
      </c>
      <c r="Q14" s="628">
        <v>473331</v>
      </c>
      <c r="R14" s="628">
        <v>128</v>
      </c>
      <c r="S14" s="638">
        <v>2.7042386828667464</v>
      </c>
      <c r="T14" s="631">
        <v>478964</v>
      </c>
      <c r="U14" s="623">
        <v>148</v>
      </c>
      <c r="V14" s="638">
        <v>3.090002588921088</v>
      </c>
      <c r="W14" s="631">
        <v>484529</v>
      </c>
      <c r="X14" s="623">
        <v>178.00000000000014</v>
      </c>
      <c r="Y14" s="638">
        <v>3.6736707193996674</v>
      </c>
      <c r="Z14" s="632">
        <v>490039</v>
      </c>
      <c r="AA14" s="621">
        <v>191.99999999999983</v>
      </c>
      <c r="AB14" s="638">
        <v>3.9180555017049632</v>
      </c>
      <c r="AC14" s="630">
        <v>495464</v>
      </c>
      <c r="AD14" s="622">
        <v>215</v>
      </c>
      <c r="AE14" s="638">
        <f t="shared" si="1"/>
        <v>4.3393667350201026</v>
      </c>
    </row>
    <row r="15" spans="1:32">
      <c r="A15" s="549" t="s">
        <v>18</v>
      </c>
      <c r="B15" s="628">
        <v>2449745</v>
      </c>
      <c r="C15" s="628">
        <v>597</v>
      </c>
      <c r="D15" s="638">
        <v>2.4369883396026935</v>
      </c>
      <c r="E15" s="628">
        <v>2501735</v>
      </c>
      <c r="F15" s="628">
        <v>678.00000000000057</v>
      </c>
      <c r="G15" s="638">
        <v>2.7101191772909625</v>
      </c>
      <c r="H15" s="628">
        <v>2555387</v>
      </c>
      <c r="I15" s="628">
        <v>667</v>
      </c>
      <c r="J15" s="638">
        <v>2.6101721578766739</v>
      </c>
      <c r="K15" s="628">
        <v>2610755</v>
      </c>
      <c r="L15" s="628">
        <v>680</v>
      </c>
      <c r="M15" s="638">
        <v>2.6046105436932994</v>
      </c>
      <c r="N15" s="628">
        <v>2667953</v>
      </c>
      <c r="O15" s="628">
        <v>659</v>
      </c>
      <c r="P15" s="638">
        <f t="shared" si="0"/>
        <v>2.4700585055283959</v>
      </c>
      <c r="Q15" s="632">
        <v>2723509</v>
      </c>
      <c r="R15" s="628">
        <v>714</v>
      </c>
      <c r="S15" s="638">
        <v>2.6216179201170253</v>
      </c>
      <c r="T15" s="629">
        <v>2779370</v>
      </c>
      <c r="U15" s="621">
        <v>709</v>
      </c>
      <c r="V15" s="638">
        <v>2.5509378024516347</v>
      </c>
      <c r="W15" s="629">
        <v>2835373</v>
      </c>
      <c r="X15" s="621">
        <v>745.99999999999977</v>
      </c>
      <c r="Y15" s="638">
        <v>2.6310471320704534</v>
      </c>
      <c r="Z15" s="632">
        <v>2891472</v>
      </c>
      <c r="AA15" s="621">
        <v>742.99999999999977</v>
      </c>
      <c r="AB15" s="638">
        <v>2.5696254364558944</v>
      </c>
      <c r="AC15" s="630">
        <v>2947627</v>
      </c>
      <c r="AD15" s="622">
        <v>770</v>
      </c>
      <c r="AE15" s="638">
        <f t="shared" si="1"/>
        <v>2.6122708198832489</v>
      </c>
    </row>
    <row r="16" spans="1:32">
      <c r="A16" s="549" t="s">
        <v>19</v>
      </c>
      <c r="B16" s="628">
        <v>496233</v>
      </c>
      <c r="C16" s="628">
        <v>97</v>
      </c>
      <c r="D16" s="638">
        <v>1.954726912559221</v>
      </c>
      <c r="E16" s="628">
        <v>502883</v>
      </c>
      <c r="F16" s="628">
        <v>114.99999999999997</v>
      </c>
      <c r="G16" s="638">
        <v>2.2868142291546936</v>
      </c>
      <c r="H16" s="628">
        <v>509740</v>
      </c>
      <c r="I16" s="628">
        <v>131</v>
      </c>
      <c r="J16" s="638">
        <v>2.5699376152548359</v>
      </c>
      <c r="K16" s="628">
        <v>516779</v>
      </c>
      <c r="L16" s="628">
        <v>119</v>
      </c>
      <c r="M16" s="638">
        <v>2.3027251494352519</v>
      </c>
      <c r="N16" s="628">
        <v>524048</v>
      </c>
      <c r="O16" s="628">
        <v>121</v>
      </c>
      <c r="P16" s="638">
        <f t="shared" si="0"/>
        <v>2.3089487985833359</v>
      </c>
      <c r="Q16" s="628">
        <v>530655</v>
      </c>
      <c r="R16" s="628">
        <v>119</v>
      </c>
      <c r="S16" s="638">
        <v>2.2425116130065672</v>
      </c>
      <c r="T16" s="631">
        <v>537351</v>
      </c>
      <c r="U16" s="623">
        <v>123</v>
      </c>
      <c r="V16" s="638">
        <v>2.289006626953332</v>
      </c>
      <c r="W16" s="631">
        <v>544090</v>
      </c>
      <c r="X16" s="623">
        <v>128.99999999999997</v>
      </c>
      <c r="Y16" s="638">
        <v>2.370931279751511</v>
      </c>
      <c r="Z16" s="632">
        <v>550832</v>
      </c>
      <c r="AA16" s="621">
        <v>130.99999999999994</v>
      </c>
      <c r="AB16" s="638">
        <v>2.378220582682196</v>
      </c>
      <c r="AC16" s="630">
        <v>557563</v>
      </c>
      <c r="AD16" s="622">
        <v>139</v>
      </c>
      <c r="AE16" s="638">
        <f t="shared" si="1"/>
        <v>2.4929918233455233</v>
      </c>
    </row>
    <row r="17" spans="1:31" ht="27.6">
      <c r="A17" s="549" t="s">
        <v>20</v>
      </c>
      <c r="B17" s="628">
        <v>382303</v>
      </c>
      <c r="C17" s="628">
        <v>34</v>
      </c>
      <c r="D17" s="638">
        <v>0.88934693162229961</v>
      </c>
      <c r="E17" s="628">
        <v>392180</v>
      </c>
      <c r="F17" s="628">
        <v>35</v>
      </c>
      <c r="G17" s="638">
        <v>0.89244734560660921</v>
      </c>
      <c r="H17" s="628">
        <v>402372</v>
      </c>
      <c r="I17" s="628">
        <v>22</v>
      </c>
      <c r="J17" s="638">
        <v>0.54675772668078293</v>
      </c>
      <c r="K17" s="628">
        <v>412862</v>
      </c>
      <c r="L17" s="628">
        <v>33</v>
      </c>
      <c r="M17" s="638">
        <v>0.79929855496509739</v>
      </c>
      <c r="N17" s="628">
        <v>423682</v>
      </c>
      <c r="O17" s="628">
        <v>31</v>
      </c>
      <c r="P17" s="638">
        <f t="shared" si="0"/>
        <v>0.7316808360987721</v>
      </c>
      <c r="Q17" s="632">
        <v>387229</v>
      </c>
      <c r="R17" s="628">
        <v>36</v>
      </c>
      <c r="S17" s="638">
        <v>0.92968243597457834</v>
      </c>
      <c r="T17" s="629">
        <v>395133</v>
      </c>
      <c r="U17" s="621">
        <v>40</v>
      </c>
      <c r="V17" s="638">
        <v>1.0123173716191762</v>
      </c>
      <c r="W17" s="629">
        <v>403063</v>
      </c>
      <c r="X17" s="621">
        <v>49</v>
      </c>
      <c r="Y17" s="638">
        <v>1.2156908473365207</v>
      </c>
      <c r="Z17" s="632">
        <v>458785</v>
      </c>
      <c r="AA17" s="621">
        <v>87.000000000000014</v>
      </c>
      <c r="AB17" s="638">
        <v>1.8963130878298118</v>
      </c>
      <c r="AC17" s="630">
        <v>467569</v>
      </c>
      <c r="AD17" s="622">
        <v>98</v>
      </c>
      <c r="AE17" s="637">
        <f t="shared" si="1"/>
        <v>2.0959473361150973</v>
      </c>
    </row>
    <row r="18" spans="1:31">
      <c r="A18" s="278" t="s">
        <v>21</v>
      </c>
      <c r="B18" s="624">
        <f>SUM(B19:B24)</f>
        <v>6952421</v>
      </c>
      <c r="C18" s="624">
        <v>898</v>
      </c>
      <c r="D18" s="637">
        <v>1.2916363954369274</v>
      </c>
      <c r="E18" s="624">
        <f>SUM(E19:E24)</f>
        <v>7073096</v>
      </c>
      <c r="F18" s="624">
        <v>1072</v>
      </c>
      <c r="G18" s="637">
        <v>1.5156022200179384</v>
      </c>
      <c r="H18" s="624">
        <f>SUM(H19:H24)</f>
        <v>7197036</v>
      </c>
      <c r="I18" s="624">
        <v>1146</v>
      </c>
      <c r="J18" s="637">
        <v>1.5923221726277319</v>
      </c>
      <c r="K18" s="624">
        <f>SUM(K19:K24)</f>
        <v>7324324</v>
      </c>
      <c r="L18" s="624">
        <v>1277</v>
      </c>
      <c r="M18" s="637">
        <v>1.7435056122585511</v>
      </c>
      <c r="N18" s="624">
        <v>7455097</v>
      </c>
      <c r="O18" s="624">
        <v>1385</v>
      </c>
      <c r="P18" s="637">
        <f t="shared" si="0"/>
        <v>1.8577893755104729</v>
      </c>
      <c r="Q18" s="624">
        <f>SUM(Q19:Q24)</f>
        <v>7616555</v>
      </c>
      <c r="R18" s="624">
        <v>1962</v>
      </c>
      <c r="S18" s="637">
        <v>2.5759677439472308</v>
      </c>
      <c r="T18" s="625">
        <f>SUM(T19:T24)</f>
        <v>7733291</v>
      </c>
      <c r="U18" s="624">
        <v>1584</v>
      </c>
      <c r="V18" s="637">
        <v>2.0482870746749349</v>
      </c>
      <c r="W18" s="625">
        <f>SUM(W19:W24)</f>
        <v>7849237</v>
      </c>
      <c r="X18" s="624">
        <v>1651.0000000000005</v>
      </c>
      <c r="Y18" s="637">
        <v>2.1033891574429471</v>
      </c>
      <c r="Z18" s="624">
        <v>7916493</v>
      </c>
      <c r="AA18" s="624">
        <v>1774.0000000000005</v>
      </c>
      <c r="AB18" s="637">
        <v>2.2408912633409774</v>
      </c>
      <c r="AC18" s="626">
        <v>8029673</v>
      </c>
      <c r="AD18" s="627">
        <v>1846</v>
      </c>
      <c r="AE18" s="637">
        <f t="shared" si="1"/>
        <v>2.2989728224300046</v>
      </c>
    </row>
    <row r="19" spans="1:31">
      <c r="A19" s="549" t="s">
        <v>22</v>
      </c>
      <c r="B19" s="628">
        <v>591950</v>
      </c>
      <c r="C19" s="628">
        <v>90</v>
      </c>
      <c r="D19" s="638">
        <v>1.5203986823211419</v>
      </c>
      <c r="E19" s="628">
        <v>599845</v>
      </c>
      <c r="F19" s="628">
        <v>114.99999999999994</v>
      </c>
      <c r="G19" s="638">
        <v>1.9171619334994863</v>
      </c>
      <c r="H19" s="628">
        <v>607959</v>
      </c>
      <c r="I19" s="628">
        <v>128</v>
      </c>
      <c r="J19" s="638">
        <v>2.1054051342278015</v>
      </c>
      <c r="K19" s="628">
        <v>616299</v>
      </c>
      <c r="L19" s="628">
        <v>145</v>
      </c>
      <c r="M19" s="638">
        <v>2.3527541014994346</v>
      </c>
      <c r="N19" s="628">
        <v>624860</v>
      </c>
      <c r="O19" s="628">
        <v>145</v>
      </c>
      <c r="P19" s="638">
        <f t="shared" si="0"/>
        <v>2.3205197964344011</v>
      </c>
      <c r="Q19" s="632">
        <v>634481</v>
      </c>
      <c r="R19" s="628">
        <v>159</v>
      </c>
      <c r="S19" s="638">
        <v>2.5059852068068231</v>
      </c>
      <c r="T19" s="629">
        <v>644000</v>
      </c>
      <c r="U19" s="621">
        <v>171</v>
      </c>
      <c r="V19" s="638">
        <v>2.6552795031055902</v>
      </c>
      <c r="W19" s="629">
        <v>653400</v>
      </c>
      <c r="X19" s="621">
        <v>196.00000000000017</v>
      </c>
      <c r="Y19" s="638">
        <v>2.9996939087848205</v>
      </c>
      <c r="Z19" s="632">
        <v>662671</v>
      </c>
      <c r="AA19" s="621">
        <v>217.00000000000003</v>
      </c>
      <c r="AB19" s="638">
        <v>3.2746264737705442</v>
      </c>
      <c r="AC19" s="633">
        <v>671817</v>
      </c>
      <c r="AD19" s="622">
        <v>203</v>
      </c>
      <c r="AE19" s="638">
        <f t="shared" si="1"/>
        <v>3.0216561950650256</v>
      </c>
    </row>
    <row r="20" spans="1:31">
      <c r="A20" s="549" t="s">
        <v>23</v>
      </c>
      <c r="B20" s="628">
        <v>464796</v>
      </c>
      <c r="C20" s="628">
        <v>74</v>
      </c>
      <c r="D20" s="638">
        <v>1.5920963175242473</v>
      </c>
      <c r="E20" s="628">
        <v>475037</v>
      </c>
      <c r="F20" s="628">
        <v>86.000000000000014</v>
      </c>
      <c r="G20" s="638">
        <v>1.8103852963032354</v>
      </c>
      <c r="H20" s="628">
        <v>485548</v>
      </c>
      <c r="I20" s="628">
        <v>98</v>
      </c>
      <c r="J20" s="638">
        <v>2.0183380427887667</v>
      </c>
      <c r="K20" s="628">
        <v>496331</v>
      </c>
      <c r="L20" s="628">
        <v>102</v>
      </c>
      <c r="M20" s="638">
        <v>2.0550801783487231</v>
      </c>
      <c r="N20" s="628">
        <v>507408</v>
      </c>
      <c r="O20" s="628">
        <v>107</v>
      </c>
      <c r="P20" s="638">
        <f t="shared" si="0"/>
        <v>2.1087566613060891</v>
      </c>
      <c r="Q20" s="628">
        <v>561605</v>
      </c>
      <c r="R20" s="628">
        <v>112</v>
      </c>
      <c r="S20" s="638">
        <v>1.9942842389223743</v>
      </c>
      <c r="T20" s="631">
        <v>571382</v>
      </c>
      <c r="U20" s="623">
        <v>138</v>
      </c>
      <c r="V20" s="638">
        <v>2.4151968385423412</v>
      </c>
      <c r="W20" s="631">
        <v>581010</v>
      </c>
      <c r="X20" s="623">
        <v>133</v>
      </c>
      <c r="Y20" s="638">
        <v>2.289117226897988</v>
      </c>
      <c r="Z20" s="632">
        <v>542707</v>
      </c>
      <c r="AA20" s="621">
        <v>158.00000000000006</v>
      </c>
      <c r="AB20" s="638">
        <v>2.9113315287991508</v>
      </c>
      <c r="AC20" s="633">
        <v>551165</v>
      </c>
      <c r="AD20" s="622">
        <v>183</v>
      </c>
      <c r="AE20" s="638">
        <f t="shared" si="1"/>
        <v>3.3202398555786381</v>
      </c>
    </row>
    <row r="21" spans="1:31">
      <c r="A21" s="549" t="s">
        <v>24</v>
      </c>
      <c r="B21" s="628">
        <v>3522015</v>
      </c>
      <c r="C21" s="628">
        <v>419</v>
      </c>
      <c r="D21" s="638">
        <v>1.1896598963945355</v>
      </c>
      <c r="E21" s="628">
        <v>3583719</v>
      </c>
      <c r="F21" s="628">
        <v>502.99999999999983</v>
      </c>
      <c r="G21" s="638">
        <v>1.4035698669454826</v>
      </c>
      <c r="H21" s="628">
        <v>3647031</v>
      </c>
      <c r="I21" s="628">
        <v>508</v>
      </c>
      <c r="J21" s="638">
        <v>1.3929138523911642</v>
      </c>
      <c r="K21" s="628">
        <v>3712012</v>
      </c>
      <c r="L21" s="628">
        <v>595</v>
      </c>
      <c r="M21" s="638">
        <v>1.6029043009559236</v>
      </c>
      <c r="N21" s="628">
        <v>3778720</v>
      </c>
      <c r="O21" s="628">
        <v>646</v>
      </c>
      <c r="P21" s="638">
        <f t="shared" si="0"/>
        <v>1.7095736122284795</v>
      </c>
      <c r="Q21" s="632">
        <v>3840319</v>
      </c>
      <c r="R21" s="628">
        <v>1178</v>
      </c>
      <c r="S21" s="638">
        <v>3.0674535110234329</v>
      </c>
      <c r="T21" s="629">
        <v>3901981</v>
      </c>
      <c r="U21" s="621">
        <v>746</v>
      </c>
      <c r="V21" s="638">
        <v>1.9118493913732537</v>
      </c>
      <c r="W21" s="629">
        <v>3963541</v>
      </c>
      <c r="X21" s="621">
        <v>761</v>
      </c>
      <c r="Y21" s="638">
        <v>1.9200003229435496</v>
      </c>
      <c r="Z21" s="632">
        <v>4024929</v>
      </c>
      <c r="AA21" s="621">
        <v>769.00000000000034</v>
      </c>
      <c r="AB21" s="638">
        <v>1.910592708591879</v>
      </c>
      <c r="AC21" s="633">
        <v>4086089</v>
      </c>
      <c r="AD21" s="622">
        <v>737</v>
      </c>
      <c r="AE21" s="638">
        <f t="shared" si="1"/>
        <v>1.8036807323580077</v>
      </c>
    </row>
    <row r="22" spans="1:31">
      <c r="A22" s="549" t="s">
        <v>25</v>
      </c>
      <c r="B22" s="628">
        <v>748853</v>
      </c>
      <c r="C22" s="628">
        <v>97</v>
      </c>
      <c r="D22" s="638">
        <v>1.2953143006704919</v>
      </c>
      <c r="E22" s="628">
        <v>762484</v>
      </c>
      <c r="F22" s="628">
        <v>129.00000000000006</v>
      </c>
      <c r="G22" s="638">
        <v>1.6918387795678345</v>
      </c>
      <c r="H22" s="628">
        <v>776460</v>
      </c>
      <c r="I22" s="628">
        <v>138</v>
      </c>
      <c r="J22" s="638">
        <v>1.7772969631404063</v>
      </c>
      <c r="K22" s="628">
        <v>790808</v>
      </c>
      <c r="L22" s="628">
        <v>133</v>
      </c>
      <c r="M22" s="638">
        <v>1.6818241595937322</v>
      </c>
      <c r="N22" s="628">
        <v>805514</v>
      </c>
      <c r="O22" s="628">
        <v>160</v>
      </c>
      <c r="P22" s="638">
        <f t="shared" si="0"/>
        <v>1.9863093627174699</v>
      </c>
      <c r="Q22" s="628">
        <v>817676</v>
      </c>
      <c r="R22" s="628">
        <v>165</v>
      </c>
      <c r="S22" s="638">
        <v>2.0179141860590257</v>
      </c>
      <c r="T22" s="631">
        <v>829779</v>
      </c>
      <c r="U22" s="623">
        <v>193</v>
      </c>
      <c r="V22" s="638">
        <v>2.3259205161856351</v>
      </c>
      <c r="W22" s="631">
        <v>841767</v>
      </c>
      <c r="X22" s="623">
        <v>168.00000000000003</v>
      </c>
      <c r="Y22" s="638">
        <v>1.9958016885907861</v>
      </c>
      <c r="Z22" s="632">
        <v>853622</v>
      </c>
      <c r="AA22" s="621">
        <v>190.00000000000009</v>
      </c>
      <c r="AB22" s="638">
        <v>2.2258095503630422</v>
      </c>
      <c r="AC22" s="630">
        <v>865340</v>
      </c>
      <c r="AD22" s="622">
        <v>193</v>
      </c>
      <c r="AE22" s="638">
        <f t="shared" si="1"/>
        <v>2.2303372084960826</v>
      </c>
    </row>
    <row r="23" spans="1:31">
      <c r="A23" s="549" t="s">
        <v>26</v>
      </c>
      <c r="B23" s="628">
        <v>1340526</v>
      </c>
      <c r="C23" s="628">
        <v>186</v>
      </c>
      <c r="D23" s="638">
        <v>1.3875150500624382</v>
      </c>
      <c r="E23" s="628">
        <v>1359648</v>
      </c>
      <c r="F23" s="628">
        <v>198.00000000000014</v>
      </c>
      <c r="G23" s="638">
        <v>1.4562592671044281</v>
      </c>
      <c r="H23" s="628">
        <v>1379329</v>
      </c>
      <c r="I23" s="628">
        <v>230</v>
      </c>
      <c r="J23" s="638">
        <v>1.6674774473675242</v>
      </c>
      <c r="K23" s="628">
        <v>1399539</v>
      </c>
      <c r="L23" s="628">
        <v>264</v>
      </c>
      <c r="M23" s="638">
        <v>1.8863354290234142</v>
      </c>
      <c r="N23" s="628">
        <v>1420348</v>
      </c>
      <c r="O23" s="628">
        <v>271</v>
      </c>
      <c r="P23" s="638">
        <f t="shared" si="0"/>
        <v>1.9079831139974146</v>
      </c>
      <c r="Q23" s="632">
        <v>1436259</v>
      </c>
      <c r="R23" s="628">
        <v>292</v>
      </c>
      <c r="S23" s="638">
        <v>2.0330594969291749</v>
      </c>
      <c r="T23" s="629">
        <v>1451873</v>
      </c>
      <c r="U23" s="621">
        <v>272</v>
      </c>
      <c r="V23" s="638">
        <v>1.8734420985857578</v>
      </c>
      <c r="W23" s="629">
        <v>1467111</v>
      </c>
      <c r="X23" s="621">
        <v>308.00000000000011</v>
      </c>
      <c r="Y23" s="638">
        <v>2.099363988137231</v>
      </c>
      <c r="Z23" s="632">
        <v>1481940</v>
      </c>
      <c r="AA23" s="621">
        <v>357.00000000000011</v>
      </c>
      <c r="AB23" s="638">
        <v>2.4090044131341357</v>
      </c>
      <c r="AC23" s="630">
        <v>1496366</v>
      </c>
      <c r="AD23" s="622">
        <v>449</v>
      </c>
      <c r="AE23" s="638">
        <f t="shared" si="1"/>
        <v>3.0006027937015407</v>
      </c>
    </row>
    <row r="24" spans="1:31">
      <c r="A24" s="549" t="s">
        <v>27</v>
      </c>
      <c r="B24" s="628">
        <v>284281</v>
      </c>
      <c r="C24" s="628">
        <v>32</v>
      </c>
      <c r="D24" s="637">
        <v>1.1256468072083607</v>
      </c>
      <c r="E24" s="628">
        <v>292363</v>
      </c>
      <c r="F24" s="628">
        <v>41</v>
      </c>
      <c r="G24" s="638">
        <v>1.402366236493674</v>
      </c>
      <c r="H24" s="628">
        <v>300709</v>
      </c>
      <c r="I24" s="628">
        <v>44</v>
      </c>
      <c r="J24" s="638">
        <v>1.4632086169685645</v>
      </c>
      <c r="K24" s="628">
        <v>309335</v>
      </c>
      <c r="L24" s="628">
        <v>38</v>
      </c>
      <c r="M24" s="638">
        <v>1.2284416571031407</v>
      </c>
      <c r="N24" s="628">
        <v>318247</v>
      </c>
      <c r="O24" s="628">
        <v>56</v>
      </c>
      <c r="P24" s="638">
        <f t="shared" si="0"/>
        <v>1.7596395252743937</v>
      </c>
      <c r="Q24" s="628">
        <v>326215</v>
      </c>
      <c r="R24" s="628">
        <v>56</v>
      </c>
      <c r="S24" s="638">
        <v>1.7166592584645095</v>
      </c>
      <c r="T24" s="631">
        <v>334276</v>
      </c>
      <c r="U24" s="623">
        <v>64</v>
      </c>
      <c r="V24" s="638">
        <v>1.9145855520587778</v>
      </c>
      <c r="W24" s="631">
        <v>342408</v>
      </c>
      <c r="X24" s="623">
        <v>85.000000000000043</v>
      </c>
      <c r="Y24" s="638">
        <v>2.4824186350786208</v>
      </c>
      <c r="Z24" s="632">
        <v>350624</v>
      </c>
      <c r="AA24" s="621">
        <v>83.000000000000028</v>
      </c>
      <c r="AB24" s="638">
        <v>2.3672081774208276</v>
      </c>
      <c r="AC24" s="630">
        <v>358896</v>
      </c>
      <c r="AD24" s="622">
        <v>81</v>
      </c>
      <c r="AE24" s="638">
        <f t="shared" si="1"/>
        <v>2.2569212250902768</v>
      </c>
    </row>
    <row r="25" spans="1:31">
      <c r="A25" s="278" t="s">
        <v>28</v>
      </c>
      <c r="B25" s="624">
        <f>SUM(B26:B31)</f>
        <v>670655</v>
      </c>
      <c r="C25" s="624">
        <v>225</v>
      </c>
      <c r="D25" s="637">
        <v>3.3549291364412399</v>
      </c>
      <c r="E25" s="624">
        <f>SUM(E26:E31)</f>
        <v>691933</v>
      </c>
      <c r="F25" s="624">
        <v>273</v>
      </c>
      <c r="G25" s="637">
        <v>3.9454687086755511</v>
      </c>
      <c r="H25" s="624">
        <f>SUM(H26:H31)</f>
        <v>714054</v>
      </c>
      <c r="I25" s="624">
        <v>301</v>
      </c>
      <c r="J25" s="637">
        <v>4.2153674652057127</v>
      </c>
      <c r="K25" s="624">
        <f>SUM(K26:K31)</f>
        <v>736993</v>
      </c>
      <c r="L25" s="624">
        <v>339</v>
      </c>
      <c r="M25" s="637">
        <v>4.5997723180545806</v>
      </c>
      <c r="N25" s="624">
        <v>760853</v>
      </c>
      <c r="O25" s="624">
        <v>385</v>
      </c>
      <c r="P25" s="637">
        <f t="shared" si="0"/>
        <v>5.0601101658270382</v>
      </c>
      <c r="Q25" s="624">
        <f>SUM(Q26:Q31)</f>
        <v>780529</v>
      </c>
      <c r="R25" s="624">
        <v>388</v>
      </c>
      <c r="S25" s="637">
        <v>4.9709876250594149</v>
      </c>
      <c r="T25" s="625">
        <f>SUM(T26:T31)</f>
        <v>800285</v>
      </c>
      <c r="U25" s="624">
        <v>409</v>
      </c>
      <c r="V25" s="637">
        <v>5.1106793204920749</v>
      </c>
      <c r="W25" s="625">
        <f>SUM(W26:W31)</f>
        <v>820024</v>
      </c>
      <c r="X25" s="624">
        <v>440</v>
      </c>
      <c r="Y25" s="637">
        <v>5.3656966137576454</v>
      </c>
      <c r="Z25" s="624">
        <v>839722</v>
      </c>
      <c r="AA25" s="624">
        <v>456</v>
      </c>
      <c r="AB25" s="637">
        <v>5.4303686219963279</v>
      </c>
      <c r="AC25" s="626">
        <v>859385</v>
      </c>
      <c r="AD25" s="627">
        <v>444</v>
      </c>
      <c r="AE25" s="637">
        <f t="shared" si="1"/>
        <v>5.1664853354433697</v>
      </c>
    </row>
    <row r="26" spans="1:31">
      <c r="A26" s="280" t="s">
        <v>29</v>
      </c>
      <c r="B26" s="628">
        <v>137965</v>
      </c>
      <c r="C26" s="628">
        <v>54</v>
      </c>
      <c r="D26" s="638">
        <v>3.9140361685934839</v>
      </c>
      <c r="E26" s="628">
        <v>141598</v>
      </c>
      <c r="F26" s="628">
        <v>61</v>
      </c>
      <c r="G26" s="638">
        <v>4.3079704515600508</v>
      </c>
      <c r="H26" s="628">
        <v>145352</v>
      </c>
      <c r="I26" s="628">
        <v>70</v>
      </c>
      <c r="J26" s="638">
        <v>4.8158952061203149</v>
      </c>
      <c r="K26" s="628">
        <v>149206</v>
      </c>
      <c r="L26" s="628">
        <v>75</v>
      </c>
      <c r="M26" s="638">
        <v>5.026607509081404</v>
      </c>
      <c r="N26" s="628">
        <v>153163</v>
      </c>
      <c r="O26" s="628">
        <v>87</v>
      </c>
      <c r="P26" s="638">
        <f t="shared" si="0"/>
        <v>5.6802230303663412</v>
      </c>
      <c r="Q26" s="628">
        <v>157551</v>
      </c>
      <c r="R26" s="628">
        <v>89</v>
      </c>
      <c r="S26" s="638">
        <v>5.6489644623010955</v>
      </c>
      <c r="T26" s="631">
        <v>161948</v>
      </c>
      <c r="U26" s="623">
        <v>101</v>
      </c>
      <c r="V26" s="638">
        <v>6.2365697631338453</v>
      </c>
      <c r="W26" s="631">
        <v>166345</v>
      </c>
      <c r="X26" s="623">
        <v>99.999999999999957</v>
      </c>
      <c r="Y26" s="638">
        <v>6.0116023926177498</v>
      </c>
      <c r="Z26" s="632">
        <v>170722</v>
      </c>
      <c r="AA26" s="621">
        <v>87.999999999999986</v>
      </c>
      <c r="AB26" s="638">
        <v>5.1545787889082826</v>
      </c>
      <c r="AC26" s="630">
        <v>175074</v>
      </c>
      <c r="AD26" s="622">
        <v>101</v>
      </c>
      <c r="AE26" s="638">
        <f t="shared" si="1"/>
        <v>5.7689891131750004</v>
      </c>
    </row>
    <row r="27" spans="1:31">
      <c r="A27" s="280" t="s">
        <v>30</v>
      </c>
      <c r="B27" s="628">
        <v>95474</v>
      </c>
      <c r="C27" s="628">
        <v>42</v>
      </c>
      <c r="D27" s="638">
        <v>4.3991034208266129</v>
      </c>
      <c r="E27" s="628">
        <v>98194</v>
      </c>
      <c r="F27" s="628">
        <v>45</v>
      </c>
      <c r="G27" s="638">
        <v>4.58276473104263</v>
      </c>
      <c r="H27" s="628">
        <v>101017</v>
      </c>
      <c r="I27" s="628">
        <v>52</v>
      </c>
      <c r="J27" s="638">
        <v>5.1476484156132143</v>
      </c>
      <c r="K27" s="628">
        <v>103933</v>
      </c>
      <c r="L27" s="628">
        <v>67</v>
      </c>
      <c r="M27" s="638">
        <v>6.4464607006436836</v>
      </c>
      <c r="N27" s="628">
        <v>106953</v>
      </c>
      <c r="O27" s="628">
        <v>70</v>
      </c>
      <c r="P27" s="638">
        <f t="shared" si="0"/>
        <v>6.5449309509784674</v>
      </c>
      <c r="Q27" s="628">
        <v>109514</v>
      </c>
      <c r="R27" s="628">
        <v>66</v>
      </c>
      <c r="S27" s="638">
        <v>6.0266267326551857</v>
      </c>
      <c r="T27" s="629">
        <v>112151</v>
      </c>
      <c r="U27" s="621">
        <v>65</v>
      </c>
      <c r="V27" s="638">
        <v>5.7957575055059696</v>
      </c>
      <c r="W27" s="629">
        <v>114805</v>
      </c>
      <c r="X27" s="621">
        <v>68.000000000000014</v>
      </c>
      <c r="Y27" s="638">
        <v>5.9230869735638709</v>
      </c>
      <c r="Z27" s="628">
        <v>117465</v>
      </c>
      <c r="AA27" s="621">
        <v>82.000000000000014</v>
      </c>
      <c r="AB27" s="638">
        <v>6.9808027923211187</v>
      </c>
      <c r="AC27" s="630">
        <v>120144</v>
      </c>
      <c r="AD27" s="622">
        <v>80</v>
      </c>
      <c r="AE27" s="638">
        <f t="shared" si="1"/>
        <v>6.6586762551604739</v>
      </c>
    </row>
    <row r="28" spans="1:31">
      <c r="A28" s="280" t="s">
        <v>31</v>
      </c>
      <c r="B28" s="628">
        <v>75992</v>
      </c>
      <c r="C28" s="628">
        <v>49</v>
      </c>
      <c r="D28" s="638">
        <v>6.4480471628592477</v>
      </c>
      <c r="E28" s="628">
        <v>78474</v>
      </c>
      <c r="F28" s="628">
        <v>55</v>
      </c>
      <c r="G28" s="638">
        <v>7.008690776562938</v>
      </c>
      <c r="H28" s="628">
        <v>81047</v>
      </c>
      <c r="I28" s="628">
        <v>56</v>
      </c>
      <c r="J28" s="638">
        <v>6.9095709896726589</v>
      </c>
      <c r="K28" s="628">
        <v>83711</v>
      </c>
      <c r="L28" s="628">
        <v>63</v>
      </c>
      <c r="M28" s="638">
        <v>7.5258926544898515</v>
      </c>
      <c r="N28" s="628">
        <v>86470</v>
      </c>
      <c r="O28" s="628">
        <v>73</v>
      </c>
      <c r="P28" s="638">
        <f t="shared" si="0"/>
        <v>8.4422343009136114</v>
      </c>
      <c r="Q28" s="628">
        <v>89053</v>
      </c>
      <c r="R28" s="628">
        <v>64</v>
      </c>
      <c r="S28" s="638">
        <v>7.1867314969737119</v>
      </c>
      <c r="T28" s="631">
        <v>91699</v>
      </c>
      <c r="U28" s="623">
        <v>68</v>
      </c>
      <c r="V28" s="638">
        <v>7.4155661457594961</v>
      </c>
      <c r="W28" s="631">
        <v>94373</v>
      </c>
      <c r="X28" s="623">
        <v>65.000000000000028</v>
      </c>
      <c r="Y28" s="638">
        <v>6.8875631801468673</v>
      </c>
      <c r="Z28" s="628">
        <v>97093</v>
      </c>
      <c r="AA28" s="621">
        <v>82.000000000000028</v>
      </c>
      <c r="AB28" s="638">
        <v>8.4455110049128184</v>
      </c>
      <c r="AC28" s="630">
        <v>99855</v>
      </c>
      <c r="AD28" s="622">
        <v>74</v>
      </c>
      <c r="AE28" s="638">
        <f t="shared" si="1"/>
        <v>7.4107455810925842</v>
      </c>
    </row>
    <row r="29" spans="1:31">
      <c r="A29" s="280" t="s">
        <v>32</v>
      </c>
      <c r="B29" s="628">
        <v>88353</v>
      </c>
      <c r="C29" s="628">
        <v>24</v>
      </c>
      <c r="D29" s="638">
        <v>2.716376353943839</v>
      </c>
      <c r="E29" s="628">
        <v>89999</v>
      </c>
      <c r="F29" s="628">
        <v>31</v>
      </c>
      <c r="G29" s="638">
        <v>3.4444827164746274</v>
      </c>
      <c r="H29" s="628">
        <v>91691</v>
      </c>
      <c r="I29" s="628">
        <v>34</v>
      </c>
      <c r="J29" s="638">
        <v>3.7081065753454538</v>
      </c>
      <c r="K29" s="628">
        <v>93409</v>
      </c>
      <c r="L29" s="628">
        <v>43</v>
      </c>
      <c r="M29" s="638">
        <v>4.6034108062392276</v>
      </c>
      <c r="N29" s="628">
        <v>95194</v>
      </c>
      <c r="O29" s="628">
        <v>46</v>
      </c>
      <c r="P29" s="638">
        <f t="shared" si="0"/>
        <v>4.8322373258818834</v>
      </c>
      <c r="Q29" s="632">
        <v>97676</v>
      </c>
      <c r="R29" s="628">
        <v>51</v>
      </c>
      <c r="S29" s="638">
        <v>5.221344035382284</v>
      </c>
      <c r="T29" s="629">
        <v>100170</v>
      </c>
      <c r="U29" s="621">
        <v>59</v>
      </c>
      <c r="V29" s="638">
        <v>5.8899870220624937</v>
      </c>
      <c r="W29" s="629">
        <v>102684</v>
      </c>
      <c r="X29" s="621">
        <v>78</v>
      </c>
      <c r="Y29" s="638">
        <v>7.5961201355615282</v>
      </c>
      <c r="Z29" s="632">
        <v>105213</v>
      </c>
      <c r="AA29" s="621">
        <v>66.999999999999986</v>
      </c>
      <c r="AB29" s="638">
        <v>6.3680343683765299</v>
      </c>
      <c r="AC29" s="630">
        <v>107749</v>
      </c>
      <c r="AD29" s="622">
        <v>68</v>
      </c>
      <c r="AE29" s="638">
        <f t="shared" si="1"/>
        <v>6.3109634428161749</v>
      </c>
    </row>
    <row r="30" spans="1:31">
      <c r="A30" s="280" t="s">
        <v>33</v>
      </c>
      <c r="B30" s="628">
        <v>158903</v>
      </c>
      <c r="C30" s="628">
        <v>28</v>
      </c>
      <c r="D30" s="638">
        <v>1.7620812697054176</v>
      </c>
      <c r="E30" s="628">
        <v>164183</v>
      </c>
      <c r="F30" s="628">
        <v>40</v>
      </c>
      <c r="G30" s="638">
        <v>2.4363058294707733</v>
      </c>
      <c r="H30" s="628">
        <v>169667</v>
      </c>
      <c r="I30" s="628">
        <v>43</v>
      </c>
      <c r="J30" s="638">
        <v>2.5343761603611781</v>
      </c>
      <c r="K30" s="628">
        <v>175358</v>
      </c>
      <c r="L30" s="628">
        <v>45</v>
      </c>
      <c r="M30" s="638">
        <v>2.5661789025878488</v>
      </c>
      <c r="N30" s="628">
        <v>181287</v>
      </c>
      <c r="O30" s="628">
        <v>56</v>
      </c>
      <c r="P30" s="638">
        <f t="shared" si="0"/>
        <v>3.0890245853260301</v>
      </c>
      <c r="Q30" s="628">
        <v>186072</v>
      </c>
      <c r="R30" s="628">
        <v>57</v>
      </c>
      <c r="S30" s="638">
        <v>3.0633303237456468</v>
      </c>
      <c r="T30" s="631">
        <v>190896</v>
      </c>
      <c r="U30" s="623">
        <v>52</v>
      </c>
      <c r="V30" s="638">
        <v>2.7239963121280697</v>
      </c>
      <c r="W30" s="631">
        <v>195759</v>
      </c>
      <c r="X30" s="623">
        <v>57.999999999999986</v>
      </c>
      <c r="Y30" s="638">
        <v>2.962826741043834</v>
      </c>
      <c r="Z30" s="632">
        <v>200656</v>
      </c>
      <c r="AA30" s="621">
        <v>65.999999999999986</v>
      </c>
      <c r="AB30" s="638">
        <v>3.2892113866517816</v>
      </c>
      <c r="AC30" s="630">
        <v>205586</v>
      </c>
      <c r="AD30" s="622">
        <v>39</v>
      </c>
      <c r="AE30" s="638">
        <f t="shared" si="1"/>
        <v>1.8970163337970485</v>
      </c>
    </row>
    <row r="31" spans="1:31">
      <c r="A31" s="280" t="s">
        <v>34</v>
      </c>
      <c r="B31" s="628">
        <v>113968</v>
      </c>
      <c r="C31" s="628">
        <v>28</v>
      </c>
      <c r="D31" s="638">
        <v>2.4568299873648742</v>
      </c>
      <c r="E31" s="628">
        <v>119485</v>
      </c>
      <c r="F31" s="628">
        <v>41</v>
      </c>
      <c r="G31" s="638">
        <v>3.4313930618906134</v>
      </c>
      <c r="H31" s="628">
        <v>125280</v>
      </c>
      <c r="I31" s="628">
        <v>46</v>
      </c>
      <c r="J31" s="638">
        <v>3.6717752234993615</v>
      </c>
      <c r="K31" s="628">
        <v>131376</v>
      </c>
      <c r="L31" s="628">
        <v>46</v>
      </c>
      <c r="M31" s="638">
        <v>3.5014005602240896</v>
      </c>
      <c r="N31" s="628">
        <v>137786</v>
      </c>
      <c r="O31" s="628">
        <v>53</v>
      </c>
      <c r="P31" s="638">
        <f t="shared" si="0"/>
        <v>3.8465446416907381</v>
      </c>
      <c r="Q31" s="632">
        <v>140663</v>
      </c>
      <c r="R31" s="628">
        <v>61</v>
      </c>
      <c r="S31" s="638">
        <v>4.3366059304863391</v>
      </c>
      <c r="T31" s="629">
        <v>143421</v>
      </c>
      <c r="U31" s="621">
        <v>64</v>
      </c>
      <c r="V31" s="638">
        <v>4.4623869586741129</v>
      </c>
      <c r="W31" s="629">
        <v>146058</v>
      </c>
      <c r="X31" s="621">
        <v>70.999999999999986</v>
      </c>
      <c r="Y31" s="638">
        <v>4.8610825836311591</v>
      </c>
      <c r="Z31" s="632">
        <v>148573</v>
      </c>
      <c r="AA31" s="621">
        <v>70.999999999999986</v>
      </c>
      <c r="AB31" s="638">
        <v>4.7787956088925974</v>
      </c>
      <c r="AC31" s="630">
        <v>150977</v>
      </c>
      <c r="AD31" s="622">
        <v>82</v>
      </c>
      <c r="AE31" s="638">
        <f t="shared" si="1"/>
        <v>5.4312908588725435</v>
      </c>
    </row>
    <row r="32" spans="1:31">
      <c r="A32" s="281" t="s">
        <v>35</v>
      </c>
      <c r="B32" s="624">
        <f>B33</f>
        <v>22729</v>
      </c>
      <c r="C32" s="624">
        <v>10</v>
      </c>
      <c r="D32" s="637">
        <v>4.3996656254124682</v>
      </c>
      <c r="E32" s="624">
        <f>E33</f>
        <v>23455</v>
      </c>
      <c r="F32" s="624">
        <v>9</v>
      </c>
      <c r="G32" s="637">
        <v>3.8371349392453635</v>
      </c>
      <c r="H32" s="624">
        <v>24214</v>
      </c>
      <c r="I32" s="624">
        <v>7</v>
      </c>
      <c r="J32" s="637">
        <v>2.8908895680185016</v>
      </c>
      <c r="K32" s="624">
        <f>K33</f>
        <v>25036</v>
      </c>
      <c r="L32" s="624">
        <v>14</v>
      </c>
      <c r="M32" s="637">
        <v>5.5919475954625346</v>
      </c>
      <c r="N32" s="624">
        <v>25884</v>
      </c>
      <c r="O32" s="624">
        <v>18</v>
      </c>
      <c r="P32" s="637">
        <f t="shared" si="0"/>
        <v>6.9541029207232263</v>
      </c>
      <c r="Q32" s="624">
        <f>Q33</f>
        <v>26576</v>
      </c>
      <c r="R32" s="624">
        <v>16</v>
      </c>
      <c r="S32" s="637">
        <v>6.0204695966285371</v>
      </c>
      <c r="T32" s="625">
        <f>SUM(T33)</f>
        <v>27284</v>
      </c>
      <c r="U32" s="624">
        <v>19</v>
      </c>
      <c r="V32" s="637">
        <v>6.9637883008356543</v>
      </c>
      <c r="W32" s="625">
        <f>SUM(W33)</f>
        <v>28000</v>
      </c>
      <c r="X32" s="624">
        <v>25</v>
      </c>
      <c r="Y32" s="637">
        <v>8.9285714285714288</v>
      </c>
      <c r="Z32" s="624">
        <v>28726</v>
      </c>
      <c r="AA32" s="624">
        <v>23</v>
      </c>
      <c r="AB32" s="637">
        <v>8.0066838404233103</v>
      </c>
      <c r="AC32" s="634">
        <v>29453</v>
      </c>
      <c r="AD32" s="627">
        <v>21</v>
      </c>
      <c r="AE32" s="637">
        <f t="shared" si="1"/>
        <v>7.1300037347638607</v>
      </c>
    </row>
    <row r="33" spans="1:32">
      <c r="A33" s="280" t="s">
        <v>37</v>
      </c>
      <c r="B33" s="628">
        <v>22729</v>
      </c>
      <c r="C33" s="628">
        <v>10</v>
      </c>
      <c r="D33" s="638">
        <v>4.3996656254124682</v>
      </c>
      <c r="E33" s="628">
        <v>23455</v>
      </c>
      <c r="F33" s="628">
        <v>9</v>
      </c>
      <c r="G33" s="638">
        <v>3.8371349392453635</v>
      </c>
      <c r="H33" s="628">
        <v>24212</v>
      </c>
      <c r="I33" s="632">
        <v>7</v>
      </c>
      <c r="J33" s="638">
        <v>2.8911283660994549</v>
      </c>
      <c r="K33" s="632">
        <v>25036</v>
      </c>
      <c r="L33" s="632">
        <v>14</v>
      </c>
      <c r="M33" s="638">
        <v>5.5919475954625346</v>
      </c>
      <c r="N33" s="632">
        <v>25884</v>
      </c>
      <c r="O33" s="632">
        <v>18</v>
      </c>
      <c r="P33" s="638">
        <f t="shared" si="0"/>
        <v>6.9541029207232263</v>
      </c>
      <c r="Q33" s="632">
        <v>26576</v>
      </c>
      <c r="R33" s="632">
        <v>16</v>
      </c>
      <c r="S33" s="638">
        <v>6.0204695966285371</v>
      </c>
      <c r="T33" s="629">
        <v>27284</v>
      </c>
      <c r="U33" s="621">
        <v>19</v>
      </c>
      <c r="V33" s="638">
        <v>6.9637883008356543</v>
      </c>
      <c r="W33" s="629">
        <v>28000</v>
      </c>
      <c r="X33" s="621">
        <v>25</v>
      </c>
      <c r="Y33" s="638">
        <v>8.9285714285714288</v>
      </c>
      <c r="Z33" s="632">
        <v>28726</v>
      </c>
      <c r="AA33" s="621">
        <v>23</v>
      </c>
      <c r="AB33" s="638">
        <v>8.0066838404233103</v>
      </c>
      <c r="AC33" s="633">
        <v>29453</v>
      </c>
      <c r="AD33" s="622">
        <v>21</v>
      </c>
      <c r="AE33" s="637">
        <f t="shared" si="1"/>
        <v>7.1300037347638607</v>
      </c>
    </row>
    <row r="34" spans="1:32">
      <c r="A34" s="282" t="s">
        <v>38</v>
      </c>
      <c r="B34" s="624">
        <v>31432</v>
      </c>
      <c r="C34" s="624"/>
      <c r="D34" s="637">
        <v>0</v>
      </c>
      <c r="E34" s="624">
        <v>31991</v>
      </c>
      <c r="F34" s="624"/>
      <c r="G34" s="637">
        <v>0</v>
      </c>
      <c r="H34" s="624">
        <v>32566</v>
      </c>
      <c r="I34" s="624">
        <v>1</v>
      </c>
      <c r="J34" s="637">
        <v>0.30706872197997914</v>
      </c>
      <c r="K34" s="624">
        <v>33149</v>
      </c>
      <c r="L34" s="624">
        <v>1</v>
      </c>
      <c r="M34" s="637">
        <v>0.30166822528583065</v>
      </c>
      <c r="N34" s="624">
        <v>33754</v>
      </c>
      <c r="O34" s="624">
        <v>1</v>
      </c>
      <c r="P34" s="637">
        <f t="shared" si="0"/>
        <v>0.29626118385969069</v>
      </c>
      <c r="Q34" s="628">
        <v>34547</v>
      </c>
      <c r="R34" s="624">
        <v>1</v>
      </c>
      <c r="S34" s="637">
        <v>0.28946073465134453</v>
      </c>
      <c r="T34" s="635">
        <v>35348</v>
      </c>
      <c r="U34" s="624">
        <v>1</v>
      </c>
      <c r="V34" s="637">
        <v>0.28290143713930066</v>
      </c>
      <c r="W34" s="635">
        <v>36153</v>
      </c>
      <c r="X34" s="624"/>
      <c r="Y34" s="637">
        <v>0</v>
      </c>
      <c r="Z34" s="636">
        <v>36967</v>
      </c>
      <c r="AA34" s="624">
        <v>10</v>
      </c>
      <c r="AB34" s="637">
        <v>2.7051153731706656</v>
      </c>
      <c r="AC34" s="634">
        <v>37784</v>
      </c>
      <c r="AD34" s="627">
        <v>18</v>
      </c>
      <c r="AE34" s="637">
        <f t="shared" si="1"/>
        <v>4.763921236502223</v>
      </c>
    </row>
    <row r="35" spans="1:32">
      <c r="A35" s="90"/>
      <c r="B35" s="90"/>
      <c r="C35" s="90"/>
      <c r="D35" s="90"/>
      <c r="E35" s="90"/>
      <c r="F35" s="90"/>
      <c r="G35" s="90"/>
      <c r="H35" s="90"/>
      <c r="I35" s="90"/>
      <c r="K35" s="90"/>
      <c r="L35" s="90"/>
      <c r="M35" s="90"/>
      <c r="N35" s="90"/>
      <c r="O35" s="90"/>
      <c r="P35" s="90"/>
      <c r="Q35" s="90"/>
      <c r="R35" s="90"/>
      <c r="S35" s="90"/>
      <c r="T35" s="90"/>
      <c r="U35" s="90"/>
      <c r="V35" s="90"/>
      <c r="X35" s="90"/>
      <c r="AA35" s="90"/>
      <c r="AC35" s="262"/>
      <c r="AD35" s="30"/>
      <c r="AE35" s="30"/>
    </row>
    <row r="36" spans="1:32" ht="18" customHeight="1">
      <c r="A36" s="710" t="s">
        <v>594</v>
      </c>
      <c r="B36" s="710"/>
      <c r="C36" s="710"/>
      <c r="D36" s="710"/>
      <c r="E36" s="710"/>
      <c r="F36" s="710"/>
      <c r="G36" s="710"/>
      <c r="H36" s="710"/>
      <c r="I36" s="710"/>
      <c r="J36" s="710"/>
      <c r="K36" s="710"/>
      <c r="L36" s="710"/>
      <c r="M36" s="710"/>
      <c r="N36" s="710"/>
      <c r="O36" s="710"/>
      <c r="P36" s="710"/>
      <c r="Q36" s="710"/>
      <c r="R36" s="710"/>
      <c r="S36" s="710"/>
      <c r="T36" s="614"/>
      <c r="U36" s="614"/>
      <c r="V36" s="614"/>
      <c r="W36" s="614"/>
      <c r="X36" s="614"/>
      <c r="Y36" s="614"/>
      <c r="Z36" s="614"/>
      <c r="AA36" s="614"/>
      <c r="AB36" s="614"/>
      <c r="AC36" s="614"/>
      <c r="AD36" s="614"/>
      <c r="AE36" s="614"/>
      <c r="AF36" s="614"/>
    </row>
    <row r="37" spans="1:32">
      <c r="A37" s="709" t="s">
        <v>596</v>
      </c>
      <c r="B37" s="709"/>
      <c r="C37" s="709"/>
      <c r="D37" s="709"/>
      <c r="E37" s="709"/>
      <c r="F37" s="709"/>
      <c r="G37" s="709"/>
      <c r="H37" s="709"/>
      <c r="I37" s="709"/>
      <c r="J37" s="709"/>
      <c r="K37" s="709"/>
      <c r="L37" s="709"/>
      <c r="M37" s="709"/>
      <c r="N37" s="709"/>
      <c r="O37" s="709"/>
      <c r="P37" s="709"/>
      <c r="Q37" s="709"/>
      <c r="R37" s="709"/>
      <c r="S37" s="709"/>
      <c r="T37" s="613"/>
      <c r="U37" s="613"/>
      <c r="V37" s="613"/>
      <c r="W37" s="613"/>
      <c r="X37" s="613"/>
      <c r="Y37" s="613"/>
      <c r="Z37" s="613"/>
      <c r="AA37" s="613"/>
      <c r="AB37" s="613"/>
      <c r="AC37" s="613"/>
      <c r="AD37" s="613"/>
      <c r="AE37" s="613"/>
      <c r="AF37" s="613"/>
    </row>
    <row r="38" spans="1:32">
      <c r="A38" s="530" t="s">
        <v>595</v>
      </c>
      <c r="B38" s="550"/>
      <c r="C38" s="550"/>
      <c r="D38" s="550"/>
      <c r="E38" s="550"/>
      <c r="F38" s="550"/>
      <c r="G38" s="550"/>
      <c r="H38" s="550"/>
      <c r="I38" s="550"/>
      <c r="J38" s="550"/>
      <c r="K38" s="550"/>
      <c r="L38" s="550"/>
      <c r="M38" s="550"/>
      <c r="N38" s="550"/>
      <c r="O38" s="550"/>
      <c r="P38" s="550"/>
      <c r="Q38" s="550"/>
      <c r="R38" s="550"/>
      <c r="S38" s="550"/>
      <c r="T38" s="236"/>
      <c r="U38" s="237"/>
      <c r="V38" s="237"/>
      <c r="W38" s="237"/>
      <c r="X38" s="237"/>
      <c r="Y38" s="237"/>
      <c r="Z38" s="237"/>
      <c r="AA38" s="237"/>
      <c r="AB38" s="237"/>
      <c r="AC38" s="237"/>
      <c r="AD38" s="237"/>
      <c r="AE38" s="237"/>
      <c r="AF38" s="237"/>
    </row>
  </sheetData>
  <mergeCells count="34">
    <mergeCell ref="A1:AE1"/>
    <mergeCell ref="U3:V3"/>
    <mergeCell ref="X3:Y3"/>
    <mergeCell ref="AA3:AB3"/>
    <mergeCell ref="AC3:AC4"/>
    <mergeCell ref="Z2:AB2"/>
    <mergeCell ref="AC2:AE2"/>
    <mergeCell ref="K2:M2"/>
    <mergeCell ref="E2:G2"/>
    <mergeCell ref="H2:J2"/>
    <mergeCell ref="W2:Y2"/>
    <mergeCell ref="F3:G3"/>
    <mergeCell ref="AD3:AE3"/>
    <mergeCell ref="W3:W4"/>
    <mergeCell ref="A2:A4"/>
    <mergeCell ref="B2:D2"/>
    <mergeCell ref="Q2:S2"/>
    <mergeCell ref="Z3:Z4"/>
    <mergeCell ref="C3:D3"/>
    <mergeCell ref="N3:N4"/>
    <mergeCell ref="Q3:Q4"/>
    <mergeCell ref="T2:V2"/>
    <mergeCell ref="N2:P2"/>
    <mergeCell ref="T3:T4"/>
    <mergeCell ref="O3:P3"/>
    <mergeCell ref="I3:J3"/>
    <mergeCell ref="A36:S36"/>
    <mergeCell ref="A37:S37"/>
    <mergeCell ref="B3:B4"/>
    <mergeCell ref="E3:E4"/>
    <mergeCell ref="H3:H4"/>
    <mergeCell ref="K3:K4"/>
    <mergeCell ref="R3:S3"/>
    <mergeCell ref="L3:M3"/>
  </mergeCells>
  <hyperlinks>
    <hyperlink ref="AF1" location="INDICE!A17" display="INDICE"/>
  </hyperlinks>
  <printOptions horizontalCentered="1"/>
  <pageMargins left="0.19685039370078741" right="0.19685039370078741" top="1.1023622047244095" bottom="0.51181102362204722" header="0.11811023622047245" footer="0.23622047244094491"/>
  <pageSetup paperSize="9" scale="74" firstPageNumber="132" orientation="landscape" useFirstPageNumber="1" r:id="rId1"/>
  <headerFooter scaleWithDoc="0">
    <oddHeader>&amp;C&amp;G</oddHeader>
    <oddFooter>&amp;C&amp;12 &amp;P</oddFooter>
  </headerFooter>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AF38"/>
  <sheetViews>
    <sheetView showGridLines="0" topLeftCell="J1" zoomScaleNormal="100" zoomScalePageLayoutView="80" workbookViewId="0">
      <selection sqref="A1:AE1"/>
    </sheetView>
  </sheetViews>
  <sheetFormatPr baseColWidth="10" defaultColWidth="11.5546875" defaultRowHeight="14.4"/>
  <cols>
    <col min="1" max="1" width="25" style="29" customWidth="1"/>
    <col min="2" max="2" width="10.88671875" style="77" customWidth="1"/>
    <col min="3" max="3" width="7.33203125" style="77" customWidth="1"/>
    <col min="4" max="4" width="6.33203125" style="29" customWidth="1"/>
    <col min="5" max="5" width="10.33203125" style="77" customWidth="1"/>
    <col min="6" max="6" width="7.6640625" style="77" customWidth="1"/>
    <col min="7" max="7" width="6" style="29" customWidth="1"/>
    <col min="8" max="8" width="10.109375" style="285" customWidth="1"/>
    <col min="9" max="9" width="7.44140625" style="285" customWidth="1"/>
    <col min="10" max="10" width="6.44140625" style="90" customWidth="1"/>
    <col min="11" max="11" width="10.44140625" style="77" customWidth="1"/>
    <col min="12" max="12" width="7.33203125" style="77" customWidth="1"/>
    <col min="13" max="13" width="6" style="29" customWidth="1"/>
    <col min="14" max="14" width="10.33203125" style="77" customWidth="1"/>
    <col min="15" max="15" width="7.33203125" style="77" customWidth="1"/>
    <col min="16" max="16" width="6" style="29" customWidth="1"/>
    <col min="17" max="17" width="10.44140625" style="77" customWidth="1"/>
    <col min="18" max="18" width="7.33203125" style="77" customWidth="1"/>
    <col min="19" max="19" width="6.33203125" style="29" customWidth="1"/>
    <col min="20" max="20" width="10.33203125" style="29" customWidth="1"/>
    <col min="21" max="21" width="7" style="29" customWidth="1"/>
    <col min="22" max="22" width="6.33203125" style="29" customWidth="1"/>
    <col min="23" max="23" width="10.44140625" style="90" customWidth="1"/>
    <col min="24" max="24" width="7.5546875" style="298" customWidth="1"/>
    <col min="25" max="25" width="6.88671875" style="90" customWidth="1"/>
    <col min="26" max="26" width="10.44140625" style="90" customWidth="1"/>
    <col min="27" max="27" width="6.6640625" style="298" customWidth="1"/>
    <col min="28" max="28" width="6.6640625" style="90" customWidth="1"/>
    <col min="29" max="29" width="11.33203125" style="90" customWidth="1"/>
    <col min="30" max="30" width="7.6640625" style="90" customWidth="1"/>
    <col min="31" max="31" width="6.44140625" style="90" customWidth="1"/>
    <col min="32" max="16384" width="11.5546875" style="90"/>
  </cols>
  <sheetData>
    <row r="1" spans="1:32" ht="44.25" customHeight="1">
      <c r="A1" s="715" t="s">
        <v>590</v>
      </c>
      <c r="B1" s="715"/>
      <c r="C1" s="715"/>
      <c r="D1" s="715"/>
      <c r="E1" s="715"/>
      <c r="F1" s="715"/>
      <c r="G1" s="715"/>
      <c r="H1" s="715"/>
      <c r="I1" s="715"/>
      <c r="J1" s="715"/>
      <c r="K1" s="715"/>
      <c r="L1" s="715"/>
      <c r="M1" s="715"/>
      <c r="N1" s="715"/>
      <c r="O1" s="715"/>
      <c r="P1" s="715"/>
      <c r="Q1" s="715"/>
      <c r="R1" s="715"/>
      <c r="S1" s="715"/>
      <c r="T1" s="715"/>
      <c r="U1" s="715"/>
      <c r="V1" s="715"/>
      <c r="W1" s="715"/>
      <c r="X1" s="715"/>
      <c r="Y1" s="715"/>
      <c r="Z1" s="715"/>
      <c r="AA1" s="715"/>
      <c r="AB1" s="715"/>
      <c r="AC1" s="715"/>
      <c r="AD1" s="715"/>
      <c r="AE1" s="715"/>
      <c r="AF1" s="154" t="s">
        <v>271</v>
      </c>
    </row>
    <row r="2" spans="1:32" ht="26.4" customHeight="1">
      <c r="A2" s="724" t="s">
        <v>0</v>
      </c>
      <c r="B2" s="716">
        <v>2006</v>
      </c>
      <c r="C2" s="717"/>
      <c r="D2" s="718"/>
      <c r="E2" s="716">
        <v>2007</v>
      </c>
      <c r="F2" s="717"/>
      <c r="G2" s="718"/>
      <c r="H2" s="716">
        <v>2008</v>
      </c>
      <c r="I2" s="717"/>
      <c r="J2" s="718"/>
      <c r="K2" s="716">
        <v>2009</v>
      </c>
      <c r="L2" s="717"/>
      <c r="M2" s="718"/>
      <c r="N2" s="716">
        <v>2010</v>
      </c>
      <c r="O2" s="717"/>
      <c r="P2" s="718"/>
      <c r="Q2" s="716">
        <v>2011</v>
      </c>
      <c r="R2" s="717"/>
      <c r="S2" s="718"/>
      <c r="T2" s="716">
        <v>2012</v>
      </c>
      <c r="U2" s="717"/>
      <c r="V2" s="718"/>
      <c r="W2" s="716">
        <v>2013</v>
      </c>
      <c r="X2" s="717"/>
      <c r="Y2" s="718"/>
      <c r="Z2" s="716">
        <v>2014</v>
      </c>
      <c r="AA2" s="717"/>
      <c r="AB2" s="718"/>
      <c r="AC2" s="716">
        <v>2015</v>
      </c>
      <c r="AD2" s="717"/>
      <c r="AE2" s="718"/>
    </row>
    <row r="3" spans="1:32" ht="25.5" customHeight="1">
      <c r="A3" s="724"/>
      <c r="B3" s="719" t="s">
        <v>592</v>
      </c>
      <c r="C3" s="721" t="s">
        <v>3</v>
      </c>
      <c r="D3" s="721"/>
      <c r="E3" s="719" t="s">
        <v>592</v>
      </c>
      <c r="F3" s="721" t="s">
        <v>3</v>
      </c>
      <c r="G3" s="721"/>
      <c r="H3" s="719" t="s">
        <v>592</v>
      </c>
      <c r="I3" s="721" t="s">
        <v>3</v>
      </c>
      <c r="J3" s="721"/>
      <c r="K3" s="719" t="s">
        <v>592</v>
      </c>
      <c r="L3" s="721" t="s">
        <v>3</v>
      </c>
      <c r="M3" s="721"/>
      <c r="N3" s="719" t="s">
        <v>592</v>
      </c>
      <c r="O3" s="721" t="s">
        <v>3</v>
      </c>
      <c r="P3" s="721"/>
      <c r="Q3" s="719" t="s">
        <v>592</v>
      </c>
      <c r="R3" s="721" t="s">
        <v>3</v>
      </c>
      <c r="S3" s="721"/>
      <c r="T3" s="719" t="s">
        <v>592</v>
      </c>
      <c r="U3" s="721" t="s">
        <v>3</v>
      </c>
      <c r="V3" s="721"/>
      <c r="W3" s="719" t="s">
        <v>592</v>
      </c>
      <c r="X3" s="721" t="s">
        <v>3</v>
      </c>
      <c r="Y3" s="721"/>
      <c r="Z3" s="719" t="s">
        <v>592</v>
      </c>
      <c r="AA3" s="721" t="s">
        <v>3</v>
      </c>
      <c r="AB3" s="721"/>
      <c r="AC3" s="719" t="s">
        <v>592</v>
      </c>
      <c r="AD3" s="721" t="s">
        <v>3</v>
      </c>
      <c r="AE3" s="721"/>
    </row>
    <row r="4" spans="1:32" ht="36" customHeight="1">
      <c r="A4" s="725"/>
      <c r="B4" s="720"/>
      <c r="C4" s="448" t="s">
        <v>7</v>
      </c>
      <c r="D4" s="519" t="s">
        <v>8</v>
      </c>
      <c r="E4" s="720"/>
      <c r="F4" s="448" t="s">
        <v>7</v>
      </c>
      <c r="G4" s="519" t="s">
        <v>8</v>
      </c>
      <c r="H4" s="720"/>
      <c r="I4" s="448" t="s">
        <v>7</v>
      </c>
      <c r="J4" s="519" t="s">
        <v>8</v>
      </c>
      <c r="K4" s="720"/>
      <c r="L4" s="448" t="s">
        <v>7</v>
      </c>
      <c r="M4" s="519" t="s">
        <v>8</v>
      </c>
      <c r="N4" s="720"/>
      <c r="O4" s="448" t="s">
        <v>7</v>
      </c>
      <c r="P4" s="519" t="s">
        <v>8</v>
      </c>
      <c r="Q4" s="720"/>
      <c r="R4" s="448" t="s">
        <v>7</v>
      </c>
      <c r="S4" s="519" t="s">
        <v>8</v>
      </c>
      <c r="T4" s="720"/>
      <c r="U4" s="448" t="s">
        <v>7</v>
      </c>
      <c r="V4" s="519" t="s">
        <v>8</v>
      </c>
      <c r="W4" s="720"/>
      <c r="X4" s="448" t="s">
        <v>7</v>
      </c>
      <c r="Y4" s="519" t="s">
        <v>8</v>
      </c>
      <c r="Z4" s="720"/>
      <c r="AA4" s="448" t="s">
        <v>7</v>
      </c>
      <c r="AB4" s="519" t="s">
        <v>8</v>
      </c>
      <c r="AC4" s="720"/>
      <c r="AD4" s="448" t="s">
        <v>7</v>
      </c>
      <c r="AE4" s="519" t="s">
        <v>8</v>
      </c>
    </row>
    <row r="5" spans="1:32">
      <c r="A5" s="215" t="s">
        <v>535</v>
      </c>
      <c r="B5" s="422">
        <f>B6+B18+B25+B32+B34</f>
        <v>13964606</v>
      </c>
      <c r="C5" s="422">
        <v>374</v>
      </c>
      <c r="D5" s="423">
        <v>0.26781994422184197</v>
      </c>
      <c r="E5" s="422">
        <f>E6+E18+E25+E32+E34</f>
        <v>14214982</v>
      </c>
      <c r="F5" s="423">
        <v>397</v>
      </c>
      <c r="G5" s="423">
        <v>0.27928280176506731</v>
      </c>
      <c r="H5" s="422">
        <f>H6+H18+H25+H32+H34</f>
        <v>14472881</v>
      </c>
      <c r="I5" s="422">
        <v>494</v>
      </c>
      <c r="J5" s="423">
        <v>0.34132803275311946</v>
      </c>
      <c r="K5" s="422">
        <f>K6+K18+K25+K32+K34</f>
        <v>14738472</v>
      </c>
      <c r="L5" s="422">
        <v>528</v>
      </c>
      <c r="M5" s="423">
        <v>0.35824609226790943</v>
      </c>
      <c r="N5" s="422">
        <v>15012228</v>
      </c>
      <c r="O5" s="422">
        <v>523</v>
      </c>
      <c r="P5" s="423">
        <f>(O5/N5)*10000</f>
        <v>0.34838266511806243</v>
      </c>
      <c r="Q5" s="422">
        <f>Q6+Q18+Q25+Q32+Q34</f>
        <v>15266431</v>
      </c>
      <c r="R5" s="422">
        <v>561</v>
      </c>
      <c r="S5" s="423">
        <v>0.36747292147064364</v>
      </c>
      <c r="T5" s="291">
        <f>SUM(T6,T18,T25,T32,T34)</f>
        <v>15520973</v>
      </c>
      <c r="U5" s="422">
        <v>739</v>
      </c>
      <c r="V5" s="423">
        <v>0.47612994365752714</v>
      </c>
      <c r="W5" s="291">
        <f>SUM(W6,W18,W25,W32,W34)</f>
        <v>15774749</v>
      </c>
      <c r="X5" s="422">
        <v>981</v>
      </c>
      <c r="Y5" s="423">
        <v>0.62187994243204758</v>
      </c>
      <c r="Z5" s="422">
        <v>16027466</v>
      </c>
      <c r="AA5" s="422">
        <v>1081.9999999999998</v>
      </c>
      <c r="AB5" s="423">
        <v>0.67509112170320607</v>
      </c>
      <c r="AC5" s="270">
        <f>SUM(AC6+AC18+AC25+AC32+AC34)</f>
        <v>16278844</v>
      </c>
      <c r="AD5" s="424">
        <v>1237</v>
      </c>
      <c r="AE5" s="423">
        <v>0.75988196704876576</v>
      </c>
    </row>
    <row r="6" spans="1:32">
      <c r="A6" s="425" t="s">
        <v>9</v>
      </c>
      <c r="B6" s="422">
        <f>SUM(B7:B17)</f>
        <v>6287369</v>
      </c>
      <c r="C6" s="422">
        <v>256</v>
      </c>
      <c r="D6" s="423">
        <v>0.40716554094407376</v>
      </c>
      <c r="E6" s="422">
        <f>SUM(E7:E17)</f>
        <v>6394507</v>
      </c>
      <c r="F6" s="423">
        <v>255</v>
      </c>
      <c r="G6" s="423">
        <v>0.39877976519534658</v>
      </c>
      <c r="H6" s="422">
        <f>SUM(H7:H17)</f>
        <v>6505011</v>
      </c>
      <c r="I6" s="422">
        <v>302</v>
      </c>
      <c r="J6" s="423">
        <v>0.46425747781210519</v>
      </c>
      <c r="K6" s="422">
        <f>SUM(K7:K17)</f>
        <v>6618970</v>
      </c>
      <c r="L6" s="422">
        <v>330</v>
      </c>
      <c r="M6" s="423">
        <v>0.4985669975842163</v>
      </c>
      <c r="N6" s="422">
        <v>6736640</v>
      </c>
      <c r="O6" s="422">
        <v>335</v>
      </c>
      <c r="P6" s="423">
        <f t="shared" ref="P6:P34" si="0">(O6/N6)*10000</f>
        <v>0.49728054341630251</v>
      </c>
      <c r="Q6" s="422">
        <f>SUM(Q7:Q17)</f>
        <v>6808224</v>
      </c>
      <c r="R6" s="422">
        <v>348</v>
      </c>
      <c r="S6" s="423">
        <v>0.51114651926846122</v>
      </c>
      <c r="T6" s="291">
        <f>SUM(T7:T17)</f>
        <v>6924765</v>
      </c>
      <c r="U6" s="422">
        <v>445</v>
      </c>
      <c r="V6" s="423">
        <v>0.64262108533646989</v>
      </c>
      <c r="W6" s="291">
        <f>SUM(W7:W17)</f>
        <v>7041335</v>
      </c>
      <c r="X6" s="422">
        <v>580</v>
      </c>
      <c r="Y6" s="423">
        <v>0.82370743616089848</v>
      </c>
      <c r="Z6" s="422">
        <v>7205558</v>
      </c>
      <c r="AA6" s="422">
        <v>604.00000000000011</v>
      </c>
      <c r="AB6" s="423">
        <v>0.8382418127784137</v>
      </c>
      <c r="AC6" s="271">
        <v>7322549</v>
      </c>
      <c r="AD6" s="424">
        <v>693</v>
      </c>
      <c r="AE6" s="423">
        <v>0.94639175511150564</v>
      </c>
    </row>
    <row r="7" spans="1:32">
      <c r="A7" s="446" t="s">
        <v>10</v>
      </c>
      <c r="B7" s="426">
        <v>690049</v>
      </c>
      <c r="C7" s="426">
        <v>30</v>
      </c>
      <c r="D7" s="427">
        <v>0.43475173502171588</v>
      </c>
      <c r="E7" s="428">
        <v>701848</v>
      </c>
      <c r="F7" s="427">
        <v>43</v>
      </c>
      <c r="G7" s="427">
        <v>0.61266827005277502</v>
      </c>
      <c r="H7" s="428">
        <v>714015</v>
      </c>
      <c r="I7" s="428">
        <v>38</v>
      </c>
      <c r="J7" s="427">
        <v>0.53220170444598502</v>
      </c>
      <c r="K7" s="428">
        <v>726564</v>
      </c>
      <c r="L7" s="428">
        <v>39</v>
      </c>
      <c r="M7" s="427">
        <v>0.53677308537169477</v>
      </c>
      <c r="N7" s="428">
        <v>739520</v>
      </c>
      <c r="O7" s="428">
        <v>51</v>
      </c>
      <c r="P7" s="427">
        <f t="shared" si="0"/>
        <v>0.68963652098658579</v>
      </c>
      <c r="Q7" s="429">
        <v>753493</v>
      </c>
      <c r="R7" s="428">
        <v>57</v>
      </c>
      <c r="S7" s="427">
        <v>0.75647683521943798</v>
      </c>
      <c r="T7" s="292">
        <v>767695</v>
      </c>
      <c r="U7" s="429">
        <v>66</v>
      </c>
      <c r="V7" s="427">
        <v>0.85971642384019697</v>
      </c>
      <c r="W7" s="292">
        <v>781919</v>
      </c>
      <c r="X7" s="430">
        <v>79.000000000000057</v>
      </c>
      <c r="Y7" s="427">
        <v>1.0103348300783079</v>
      </c>
      <c r="Z7" s="429">
        <v>796169</v>
      </c>
      <c r="AA7" s="430">
        <v>82.000000000000014</v>
      </c>
      <c r="AB7" s="427">
        <v>1.0299320872829765</v>
      </c>
      <c r="AC7" s="272">
        <v>810412</v>
      </c>
      <c r="AD7" s="431">
        <v>91</v>
      </c>
      <c r="AE7" s="427">
        <v>1.1228856433517767</v>
      </c>
    </row>
    <row r="8" spans="1:32">
      <c r="A8" s="446" t="s">
        <v>11</v>
      </c>
      <c r="B8" s="426">
        <v>185685</v>
      </c>
      <c r="C8" s="426">
        <v>1</v>
      </c>
      <c r="D8" s="427">
        <v>5.3854646309610364E-2</v>
      </c>
      <c r="E8" s="428">
        <v>187095</v>
      </c>
      <c r="F8" s="427">
        <v>0</v>
      </c>
      <c r="G8" s="427">
        <v>0</v>
      </c>
      <c r="H8" s="428">
        <v>188551</v>
      </c>
      <c r="I8" s="428">
        <v>6</v>
      </c>
      <c r="J8" s="427">
        <v>0.31821629161340964</v>
      </c>
      <c r="K8" s="428">
        <v>190075</v>
      </c>
      <c r="L8" s="428">
        <v>5</v>
      </c>
      <c r="M8" s="427">
        <v>0.26305405760883865</v>
      </c>
      <c r="N8" s="428">
        <v>191631</v>
      </c>
      <c r="O8" s="428">
        <v>10</v>
      </c>
      <c r="P8" s="427">
        <f t="shared" si="0"/>
        <v>0.52183623735199425</v>
      </c>
      <c r="Q8" s="432">
        <v>193689</v>
      </c>
      <c r="R8" s="428">
        <v>8</v>
      </c>
      <c r="S8" s="427">
        <v>0.41303326466655305</v>
      </c>
      <c r="T8" s="293">
        <v>195719</v>
      </c>
      <c r="U8" s="433">
        <v>13</v>
      </c>
      <c r="V8" s="427">
        <v>0.66421757724084018</v>
      </c>
      <c r="W8" s="293">
        <v>197708</v>
      </c>
      <c r="X8" s="434">
        <v>15.000000000000004</v>
      </c>
      <c r="Y8" s="427">
        <v>0.75869464058105907</v>
      </c>
      <c r="Z8" s="435">
        <v>199646</v>
      </c>
      <c r="AA8" s="430">
        <v>13.000000000000004</v>
      </c>
      <c r="AB8" s="427">
        <v>0.65115253999579281</v>
      </c>
      <c r="AC8" s="272">
        <v>201533</v>
      </c>
      <c r="AD8" s="431">
        <v>14</v>
      </c>
      <c r="AE8" s="427">
        <v>0.69467531372033364</v>
      </c>
    </row>
    <row r="9" spans="1:32">
      <c r="A9" s="446" t="s">
        <v>12</v>
      </c>
      <c r="B9" s="426">
        <v>227589</v>
      </c>
      <c r="C9" s="426">
        <v>7</v>
      </c>
      <c r="D9" s="427">
        <v>0.30757198282869558</v>
      </c>
      <c r="E9" s="428">
        <v>229527</v>
      </c>
      <c r="F9" s="427">
        <v>8</v>
      </c>
      <c r="G9" s="427">
        <v>0.34854287295176606</v>
      </c>
      <c r="H9" s="428">
        <v>231539</v>
      </c>
      <c r="I9" s="428">
        <v>8</v>
      </c>
      <c r="J9" s="427">
        <v>0.3455141466448417</v>
      </c>
      <c r="K9" s="428">
        <v>233635</v>
      </c>
      <c r="L9" s="428">
        <v>4</v>
      </c>
      <c r="M9" s="427">
        <v>0.17120722494489266</v>
      </c>
      <c r="N9" s="428">
        <v>235814</v>
      </c>
      <c r="O9" s="428">
        <v>6</v>
      </c>
      <c r="P9" s="427">
        <f t="shared" si="0"/>
        <v>0.25443781963751094</v>
      </c>
      <c r="Q9" s="429">
        <v>240248</v>
      </c>
      <c r="R9" s="428">
        <v>6</v>
      </c>
      <c r="S9" s="427">
        <v>0.24974193333555328</v>
      </c>
      <c r="T9" s="292">
        <v>244754</v>
      </c>
      <c r="U9" s="429">
        <v>15</v>
      </c>
      <c r="V9" s="427">
        <v>0.61286025968932067</v>
      </c>
      <c r="W9" s="292">
        <v>249297</v>
      </c>
      <c r="X9" s="430">
        <v>23.999999999999989</v>
      </c>
      <c r="Y9" s="427">
        <v>0.96270713245646722</v>
      </c>
      <c r="Z9" s="429">
        <v>253863</v>
      </c>
      <c r="AA9" s="430">
        <v>19.999999999999996</v>
      </c>
      <c r="AB9" s="427">
        <v>0.78782650484710237</v>
      </c>
      <c r="AC9" s="272">
        <v>258450</v>
      </c>
      <c r="AD9" s="431">
        <v>26</v>
      </c>
      <c r="AE9" s="427">
        <v>1.0059972915457536</v>
      </c>
    </row>
    <row r="10" spans="1:32">
      <c r="A10" s="446" t="s">
        <v>13</v>
      </c>
      <c r="B10" s="426">
        <v>166991</v>
      </c>
      <c r="C10" s="426">
        <v>4</v>
      </c>
      <c r="D10" s="427">
        <v>0.23953386709463384</v>
      </c>
      <c r="E10" s="428">
        <v>168110</v>
      </c>
      <c r="F10" s="427">
        <v>4</v>
      </c>
      <c r="G10" s="427">
        <v>0.23793944441139728</v>
      </c>
      <c r="H10" s="428">
        <v>169279</v>
      </c>
      <c r="I10" s="428">
        <v>5</v>
      </c>
      <c r="J10" s="427">
        <v>0.2953703649005488</v>
      </c>
      <c r="K10" s="428">
        <v>170487</v>
      </c>
      <c r="L10" s="428">
        <v>4</v>
      </c>
      <c r="M10" s="427">
        <v>0.23462199463888742</v>
      </c>
      <c r="N10" s="428">
        <v>171746</v>
      </c>
      <c r="O10" s="428">
        <v>7</v>
      </c>
      <c r="P10" s="427">
        <f t="shared" si="0"/>
        <v>0.4075786335635182</v>
      </c>
      <c r="Q10" s="432">
        <v>173410</v>
      </c>
      <c r="R10" s="428">
        <v>5</v>
      </c>
      <c r="S10" s="427">
        <v>0.28833400611268095</v>
      </c>
      <c r="T10" s="293">
        <v>175050</v>
      </c>
      <c r="U10" s="433">
        <v>10</v>
      </c>
      <c r="V10" s="427">
        <v>0.57126535275635526</v>
      </c>
      <c r="W10" s="293">
        <v>176662</v>
      </c>
      <c r="X10" s="434">
        <v>21.000000000000004</v>
      </c>
      <c r="Y10" s="427">
        <v>1.1887106451868541</v>
      </c>
      <c r="Z10" s="435">
        <v>178228</v>
      </c>
      <c r="AA10" s="430">
        <v>22</v>
      </c>
      <c r="AB10" s="427">
        <v>1.2343739479767488</v>
      </c>
      <c r="AC10" s="272">
        <v>179768</v>
      </c>
      <c r="AD10" s="431">
        <v>24</v>
      </c>
      <c r="AE10" s="427">
        <v>1.3350540696898223</v>
      </c>
    </row>
    <row r="11" spans="1:32">
      <c r="A11" s="446" t="s">
        <v>14</v>
      </c>
      <c r="B11" s="426">
        <v>398369</v>
      </c>
      <c r="C11" s="426">
        <v>8</v>
      </c>
      <c r="D11" s="427">
        <v>0.20081883881526927</v>
      </c>
      <c r="E11" s="428">
        <v>404706</v>
      </c>
      <c r="F11" s="427">
        <v>7</v>
      </c>
      <c r="G11" s="427">
        <v>0.17296506599852735</v>
      </c>
      <c r="H11" s="428">
        <v>411193</v>
      </c>
      <c r="I11" s="428">
        <v>5</v>
      </c>
      <c r="J11" s="427">
        <v>0.12159740073396191</v>
      </c>
      <c r="K11" s="428">
        <v>417846</v>
      </c>
      <c r="L11" s="428">
        <v>10</v>
      </c>
      <c r="M11" s="427">
        <v>0.23932262125280604</v>
      </c>
      <c r="N11" s="428">
        <v>424663</v>
      </c>
      <c r="O11" s="428">
        <v>11</v>
      </c>
      <c r="P11" s="427">
        <f t="shared" si="0"/>
        <v>0.25902892411158962</v>
      </c>
      <c r="Q11" s="435">
        <v>431243</v>
      </c>
      <c r="R11" s="428">
        <v>11</v>
      </c>
      <c r="S11" s="427">
        <v>0.2550766041419803</v>
      </c>
      <c r="T11" s="292">
        <v>437826</v>
      </c>
      <c r="U11" s="429">
        <v>14</v>
      </c>
      <c r="V11" s="427">
        <v>0.3197617318295396</v>
      </c>
      <c r="W11" s="292">
        <v>444398</v>
      </c>
      <c r="X11" s="430">
        <v>16.000000000000007</v>
      </c>
      <c r="Y11" s="427">
        <v>0.36003762393170102</v>
      </c>
      <c r="Z11" s="435">
        <v>450921</v>
      </c>
      <c r="AA11" s="430">
        <v>23.999999999999993</v>
      </c>
      <c r="AB11" s="427">
        <v>0.53224400726513055</v>
      </c>
      <c r="AC11" s="272">
        <v>457404</v>
      </c>
      <c r="AD11" s="431">
        <v>23</v>
      </c>
      <c r="AE11" s="427">
        <v>0.50283775393306573</v>
      </c>
    </row>
    <row r="12" spans="1:32">
      <c r="A12" s="446" t="s">
        <v>15</v>
      </c>
      <c r="B12" s="426">
        <v>452333</v>
      </c>
      <c r="C12" s="426">
        <v>11</v>
      </c>
      <c r="D12" s="427">
        <v>0.24318367220609596</v>
      </c>
      <c r="E12" s="428">
        <v>458039</v>
      </c>
      <c r="F12" s="427">
        <v>12</v>
      </c>
      <c r="G12" s="427">
        <v>0.26198642473675821</v>
      </c>
      <c r="H12" s="428">
        <v>463935</v>
      </c>
      <c r="I12" s="428">
        <v>21</v>
      </c>
      <c r="J12" s="427">
        <v>0.45264961686443145</v>
      </c>
      <c r="K12" s="428">
        <v>469998</v>
      </c>
      <c r="L12" s="428">
        <v>17</v>
      </c>
      <c r="M12" s="427">
        <v>0.36170366682411415</v>
      </c>
      <c r="N12" s="428">
        <v>476255</v>
      </c>
      <c r="O12" s="428">
        <v>19</v>
      </c>
      <c r="P12" s="427">
        <f t="shared" si="0"/>
        <v>0.39894594282474727</v>
      </c>
      <c r="Q12" s="432">
        <v>481498</v>
      </c>
      <c r="R12" s="428">
        <v>18</v>
      </c>
      <c r="S12" s="427">
        <v>0.37383332848734574</v>
      </c>
      <c r="T12" s="293">
        <v>486680</v>
      </c>
      <c r="U12" s="433">
        <v>18</v>
      </c>
      <c r="V12" s="427">
        <v>0.36985288074299333</v>
      </c>
      <c r="W12" s="293">
        <v>491753</v>
      </c>
      <c r="X12" s="434">
        <v>38</v>
      </c>
      <c r="Y12" s="427">
        <v>0.7727456670320263</v>
      </c>
      <c r="Z12" s="435">
        <v>496735</v>
      </c>
      <c r="AA12" s="430">
        <v>28.999999999999996</v>
      </c>
      <c r="AB12" s="427">
        <v>0.58381229428165915</v>
      </c>
      <c r="AC12" s="272">
        <v>501584</v>
      </c>
      <c r="AD12" s="431">
        <v>35</v>
      </c>
      <c r="AE12" s="427">
        <v>0.697789403170755</v>
      </c>
    </row>
    <row r="13" spans="1:32">
      <c r="A13" s="446" t="s">
        <v>16</v>
      </c>
      <c r="B13" s="426">
        <v>389743</v>
      </c>
      <c r="C13" s="426">
        <v>6</v>
      </c>
      <c r="D13" s="427">
        <v>0.153947601368081</v>
      </c>
      <c r="E13" s="428">
        <v>395498</v>
      </c>
      <c r="F13" s="427">
        <v>3</v>
      </c>
      <c r="G13" s="427">
        <v>7.5853733773622117E-2</v>
      </c>
      <c r="H13" s="428">
        <v>401386</v>
      </c>
      <c r="I13" s="428">
        <v>14</v>
      </c>
      <c r="J13" s="427">
        <v>0.3487914376684787</v>
      </c>
      <c r="K13" s="428">
        <v>407435</v>
      </c>
      <c r="L13" s="428">
        <v>12</v>
      </c>
      <c r="M13" s="427">
        <v>0.29452550713610759</v>
      </c>
      <c r="N13" s="428">
        <v>413657</v>
      </c>
      <c r="O13" s="428">
        <v>11</v>
      </c>
      <c r="P13" s="427">
        <f t="shared" si="0"/>
        <v>0.26592079911617594</v>
      </c>
      <c r="Q13" s="435">
        <v>419919</v>
      </c>
      <c r="R13" s="428">
        <v>16</v>
      </c>
      <c r="S13" s="427">
        <v>0.38102586451196541</v>
      </c>
      <c r="T13" s="292">
        <v>426223</v>
      </c>
      <c r="U13" s="429">
        <v>19</v>
      </c>
      <c r="V13" s="427">
        <v>0.44577603742641758</v>
      </c>
      <c r="W13" s="292">
        <v>432543</v>
      </c>
      <c r="X13" s="430">
        <v>31.000000000000011</v>
      </c>
      <c r="Y13" s="427">
        <v>0.71669175087794756</v>
      </c>
      <c r="Z13" s="435">
        <v>438868</v>
      </c>
      <c r="AA13" s="430">
        <v>27.000000000000007</v>
      </c>
      <c r="AB13" s="427">
        <v>0.61521915473445343</v>
      </c>
      <c r="AC13" s="272">
        <v>445175</v>
      </c>
      <c r="AD13" s="431">
        <v>27</v>
      </c>
      <c r="AE13" s="427">
        <v>0.60650306059414838</v>
      </c>
    </row>
    <row r="14" spans="1:32">
      <c r="A14" s="446" t="s">
        <v>17</v>
      </c>
      <c r="B14" s="426">
        <v>448329</v>
      </c>
      <c r="C14" s="426">
        <v>16</v>
      </c>
      <c r="D14" s="427">
        <v>0.35688077282531355</v>
      </c>
      <c r="E14" s="428">
        <v>452886</v>
      </c>
      <c r="F14" s="427">
        <v>12</v>
      </c>
      <c r="G14" s="427">
        <v>0.264967342775003</v>
      </c>
      <c r="H14" s="428">
        <v>457614</v>
      </c>
      <c r="I14" s="428">
        <v>18</v>
      </c>
      <c r="J14" s="427">
        <v>0.39334460921213077</v>
      </c>
      <c r="K14" s="428">
        <v>462534</v>
      </c>
      <c r="L14" s="428">
        <v>21</v>
      </c>
      <c r="M14" s="427">
        <v>0.45402067739885066</v>
      </c>
      <c r="N14" s="428">
        <v>467671</v>
      </c>
      <c r="O14" s="428">
        <v>21</v>
      </c>
      <c r="P14" s="427">
        <f t="shared" si="0"/>
        <v>0.44903361551175935</v>
      </c>
      <c r="Q14" s="432">
        <v>473331</v>
      </c>
      <c r="R14" s="428">
        <v>20</v>
      </c>
      <c r="S14" s="427">
        <v>0.42253729419792913</v>
      </c>
      <c r="T14" s="293">
        <v>478964</v>
      </c>
      <c r="U14" s="433">
        <v>18</v>
      </c>
      <c r="V14" s="427">
        <v>0.3758111256795918</v>
      </c>
      <c r="W14" s="293">
        <v>484529</v>
      </c>
      <c r="X14" s="434">
        <v>24.000000000000004</v>
      </c>
      <c r="Y14" s="427">
        <v>0.49532638913253907</v>
      </c>
      <c r="Z14" s="435">
        <v>490039</v>
      </c>
      <c r="AA14" s="430">
        <v>26.000000000000011</v>
      </c>
      <c r="AB14" s="427">
        <v>0.53057001585588115</v>
      </c>
      <c r="AC14" s="272">
        <v>495464</v>
      </c>
      <c r="AD14" s="431">
        <v>34</v>
      </c>
      <c r="AE14" s="427">
        <v>0.68622543716596973</v>
      </c>
    </row>
    <row r="15" spans="1:32">
      <c r="A15" s="446" t="s">
        <v>18</v>
      </c>
      <c r="B15" s="426">
        <v>2449745</v>
      </c>
      <c r="C15" s="426">
        <v>154</v>
      </c>
      <c r="D15" s="427">
        <v>0.62863685812196779</v>
      </c>
      <c r="E15" s="428">
        <v>2501735</v>
      </c>
      <c r="F15" s="427">
        <v>145</v>
      </c>
      <c r="G15" s="427">
        <v>0.57959775915514633</v>
      </c>
      <c r="H15" s="428">
        <v>2555387</v>
      </c>
      <c r="I15" s="428">
        <v>166</v>
      </c>
      <c r="J15" s="427">
        <v>0.64960806327965204</v>
      </c>
      <c r="K15" s="428">
        <v>2610755</v>
      </c>
      <c r="L15" s="428">
        <v>193</v>
      </c>
      <c r="M15" s="427">
        <v>0.73924975725412756</v>
      </c>
      <c r="N15" s="428">
        <v>2667953</v>
      </c>
      <c r="O15" s="428">
        <v>175</v>
      </c>
      <c r="P15" s="427">
        <f t="shared" si="0"/>
        <v>0.65593359403257856</v>
      </c>
      <c r="Q15" s="435">
        <v>2723509</v>
      </c>
      <c r="R15" s="428">
        <v>176</v>
      </c>
      <c r="S15" s="427">
        <v>0.64622514557506516</v>
      </c>
      <c r="T15" s="292">
        <v>2779370</v>
      </c>
      <c r="U15" s="429">
        <v>233</v>
      </c>
      <c r="V15" s="427">
        <v>0.83831947527677131</v>
      </c>
      <c r="W15" s="292">
        <v>2835373</v>
      </c>
      <c r="X15" s="430">
        <v>290.99999999999994</v>
      </c>
      <c r="Y15" s="427">
        <v>1.0263199938773486</v>
      </c>
      <c r="Z15" s="435">
        <v>2891472</v>
      </c>
      <c r="AA15" s="430">
        <v>307.00000000000011</v>
      </c>
      <c r="AB15" s="427">
        <v>1.0617429461533783</v>
      </c>
      <c r="AC15" s="272">
        <v>2947627</v>
      </c>
      <c r="AD15" s="431">
        <v>347</v>
      </c>
      <c r="AE15" s="427">
        <v>1.1772181487006328</v>
      </c>
    </row>
    <row r="16" spans="1:32">
      <c r="A16" s="446" t="s">
        <v>19</v>
      </c>
      <c r="B16" s="426">
        <v>496233</v>
      </c>
      <c r="C16" s="426">
        <v>13</v>
      </c>
      <c r="D16" s="427">
        <v>0.2619737099306173</v>
      </c>
      <c r="E16" s="428">
        <v>502883</v>
      </c>
      <c r="F16" s="427">
        <v>16</v>
      </c>
      <c r="G16" s="427">
        <v>0.3181654579693487</v>
      </c>
      <c r="H16" s="428">
        <v>509740</v>
      </c>
      <c r="I16" s="428">
        <v>14</v>
      </c>
      <c r="J16" s="427">
        <v>0.27464982147761602</v>
      </c>
      <c r="K16" s="428">
        <v>516779</v>
      </c>
      <c r="L16" s="428">
        <v>16</v>
      </c>
      <c r="M16" s="427">
        <v>0.30961010412574813</v>
      </c>
      <c r="N16" s="428">
        <v>524048</v>
      </c>
      <c r="O16" s="428">
        <v>19</v>
      </c>
      <c r="P16" s="427">
        <f t="shared" si="0"/>
        <v>0.36256220804201145</v>
      </c>
      <c r="Q16" s="432">
        <v>530655</v>
      </c>
      <c r="R16" s="428">
        <v>23</v>
      </c>
      <c r="S16" s="427">
        <v>0.43342661427858026</v>
      </c>
      <c r="T16" s="293">
        <v>537351</v>
      </c>
      <c r="U16" s="433">
        <v>28</v>
      </c>
      <c r="V16" s="427">
        <v>0.52107467930644957</v>
      </c>
      <c r="W16" s="293">
        <v>544090</v>
      </c>
      <c r="X16" s="434">
        <v>26</v>
      </c>
      <c r="Y16" s="427">
        <v>0.47786211839952947</v>
      </c>
      <c r="Z16" s="435">
        <v>550832</v>
      </c>
      <c r="AA16" s="430">
        <v>33.000000000000014</v>
      </c>
      <c r="AB16" s="427">
        <v>0.599093734568798</v>
      </c>
      <c r="AC16" s="272">
        <v>557563</v>
      </c>
      <c r="AD16" s="431">
        <v>37</v>
      </c>
      <c r="AE16" s="427">
        <v>0.66360214002722562</v>
      </c>
    </row>
    <row r="17" spans="1:31" ht="27.6">
      <c r="A17" s="446" t="s">
        <v>20</v>
      </c>
      <c r="B17" s="426">
        <v>382303</v>
      </c>
      <c r="C17" s="426">
        <v>6</v>
      </c>
      <c r="D17" s="427">
        <v>0.1569435761686411</v>
      </c>
      <c r="E17" s="428">
        <v>392180</v>
      </c>
      <c r="F17" s="427">
        <v>5</v>
      </c>
      <c r="G17" s="427">
        <v>0.12749247794380131</v>
      </c>
      <c r="H17" s="428">
        <v>402372</v>
      </c>
      <c r="I17" s="428">
        <v>7</v>
      </c>
      <c r="J17" s="427">
        <v>0.17396836758024914</v>
      </c>
      <c r="K17" s="428">
        <v>412862</v>
      </c>
      <c r="L17" s="428">
        <v>9</v>
      </c>
      <c r="M17" s="427">
        <v>0.21799051499048108</v>
      </c>
      <c r="N17" s="428">
        <v>423682</v>
      </c>
      <c r="O17" s="428">
        <v>5</v>
      </c>
      <c r="P17" s="427">
        <f t="shared" si="0"/>
        <v>0.11801303808044714</v>
      </c>
      <c r="Q17" s="435">
        <v>387229</v>
      </c>
      <c r="R17" s="428">
        <v>8</v>
      </c>
      <c r="S17" s="427">
        <v>0.20659609688323963</v>
      </c>
      <c r="T17" s="292">
        <v>395133</v>
      </c>
      <c r="U17" s="429">
        <v>11</v>
      </c>
      <c r="V17" s="427">
        <v>0.27838727719527351</v>
      </c>
      <c r="W17" s="292">
        <v>403063</v>
      </c>
      <c r="X17" s="430">
        <v>15.000000000000014</v>
      </c>
      <c r="Y17" s="427">
        <v>0.37215025938873114</v>
      </c>
      <c r="Z17" s="435">
        <v>458785</v>
      </c>
      <c r="AA17" s="430">
        <v>21.000000000000004</v>
      </c>
      <c r="AB17" s="427">
        <v>0.45773074533823038</v>
      </c>
      <c r="AC17" s="272">
        <v>467569</v>
      </c>
      <c r="AD17" s="431">
        <v>35</v>
      </c>
      <c r="AE17" s="427">
        <v>0.74855262004110623</v>
      </c>
    </row>
    <row r="18" spans="1:31">
      <c r="A18" s="425" t="s">
        <v>21</v>
      </c>
      <c r="B18" s="422">
        <f>SUM(B19:B24)</f>
        <v>6952421</v>
      </c>
      <c r="C18" s="422">
        <v>109</v>
      </c>
      <c r="D18" s="423">
        <v>0.15677991882252237</v>
      </c>
      <c r="E18" s="422">
        <f>SUM(E19:E24)</f>
        <v>7073096</v>
      </c>
      <c r="F18" s="423">
        <v>133</v>
      </c>
      <c r="G18" s="423">
        <v>0.1880364694611808</v>
      </c>
      <c r="H18" s="422">
        <f>SUM(H19:H24)</f>
        <v>7197036</v>
      </c>
      <c r="I18" s="422">
        <v>167</v>
      </c>
      <c r="J18" s="423">
        <v>0.23203996756442513</v>
      </c>
      <c r="K18" s="422">
        <f>SUM(K19:K24)</f>
        <v>7324324</v>
      </c>
      <c r="L18" s="422">
        <v>176</v>
      </c>
      <c r="M18" s="423">
        <v>0.24029521359240799</v>
      </c>
      <c r="N18" s="422">
        <v>7455097</v>
      </c>
      <c r="O18" s="422">
        <v>167</v>
      </c>
      <c r="P18" s="423">
        <f t="shared" si="0"/>
        <v>0.22400781639729167</v>
      </c>
      <c r="Q18" s="422">
        <f>SUM(Q19:Q24)</f>
        <v>7616555</v>
      </c>
      <c r="R18" s="422">
        <v>189</v>
      </c>
      <c r="S18" s="423">
        <v>0.24814368175638463</v>
      </c>
      <c r="T18" s="291">
        <f>SUM(T19:T24)</f>
        <v>7733291</v>
      </c>
      <c r="U18" s="422">
        <v>252</v>
      </c>
      <c r="V18" s="423">
        <v>0.32586385278919416</v>
      </c>
      <c r="W18" s="291">
        <f>SUM(W19:W24)</f>
        <v>7849237</v>
      </c>
      <c r="X18" s="422">
        <v>332.99999999999994</v>
      </c>
      <c r="Y18" s="423">
        <v>0.42424505719473105</v>
      </c>
      <c r="Z18" s="422">
        <v>7916493</v>
      </c>
      <c r="AA18" s="422">
        <v>407.00000000000011</v>
      </c>
      <c r="AB18" s="423">
        <v>0.51411654125128403</v>
      </c>
      <c r="AC18" s="271">
        <v>8029673</v>
      </c>
      <c r="AD18" s="424">
        <v>474</v>
      </c>
      <c r="AE18" s="423">
        <v>0.59031046469762838</v>
      </c>
    </row>
    <row r="19" spans="1:31">
      <c r="A19" s="446" t="s">
        <v>22</v>
      </c>
      <c r="B19" s="426">
        <v>591950</v>
      </c>
      <c r="C19" s="426">
        <v>4</v>
      </c>
      <c r="D19" s="427">
        <v>6.7573274769828537E-2</v>
      </c>
      <c r="E19" s="428">
        <v>599845</v>
      </c>
      <c r="F19" s="427">
        <v>8</v>
      </c>
      <c r="G19" s="427">
        <v>0.13336778667822521</v>
      </c>
      <c r="H19" s="428">
        <v>607959</v>
      </c>
      <c r="I19" s="428">
        <v>11</v>
      </c>
      <c r="J19" s="427">
        <v>0.18093325372270172</v>
      </c>
      <c r="K19" s="428">
        <v>616299</v>
      </c>
      <c r="L19" s="428">
        <v>15</v>
      </c>
      <c r="M19" s="427">
        <v>0.2433883553275277</v>
      </c>
      <c r="N19" s="428">
        <v>624860</v>
      </c>
      <c r="O19" s="428">
        <v>16</v>
      </c>
      <c r="P19" s="427">
        <f t="shared" si="0"/>
        <v>0.25605735684793396</v>
      </c>
      <c r="Q19" s="435">
        <v>634481</v>
      </c>
      <c r="R19" s="428">
        <v>20</v>
      </c>
      <c r="S19" s="427">
        <v>0.31521826500714756</v>
      </c>
      <c r="T19" s="292">
        <v>644000</v>
      </c>
      <c r="U19" s="429">
        <v>32</v>
      </c>
      <c r="V19" s="427">
        <v>0.49689440993788819</v>
      </c>
      <c r="W19" s="292">
        <v>653400</v>
      </c>
      <c r="X19" s="430">
        <v>55.999999999999986</v>
      </c>
      <c r="Y19" s="427">
        <v>0.85705540250994772</v>
      </c>
      <c r="Z19" s="435">
        <v>662671</v>
      </c>
      <c r="AA19" s="430">
        <v>57.000000000000021</v>
      </c>
      <c r="AB19" s="427">
        <v>0.8601553410365026</v>
      </c>
      <c r="AC19" s="273">
        <v>671817</v>
      </c>
      <c r="AD19" s="431">
        <v>59</v>
      </c>
      <c r="AE19" s="427">
        <v>0.87821534733416984</v>
      </c>
    </row>
    <row r="20" spans="1:31">
      <c r="A20" s="446" t="s">
        <v>23</v>
      </c>
      <c r="B20" s="426">
        <v>464796</v>
      </c>
      <c r="C20" s="426">
        <v>7</v>
      </c>
      <c r="D20" s="427">
        <v>0.15060370571175311</v>
      </c>
      <c r="E20" s="428">
        <v>475037</v>
      </c>
      <c r="F20" s="427">
        <v>8</v>
      </c>
      <c r="G20" s="427">
        <v>0.16840793453983585</v>
      </c>
      <c r="H20" s="428">
        <v>485548</v>
      </c>
      <c r="I20" s="428">
        <v>11</v>
      </c>
      <c r="J20" s="427">
        <v>0.22654814765996359</v>
      </c>
      <c r="K20" s="428">
        <v>496331</v>
      </c>
      <c r="L20" s="428">
        <v>11</v>
      </c>
      <c r="M20" s="427">
        <v>0.22162629374348972</v>
      </c>
      <c r="N20" s="428">
        <v>507408</v>
      </c>
      <c r="O20" s="428">
        <v>10</v>
      </c>
      <c r="P20" s="427">
        <f t="shared" si="0"/>
        <v>0.19708006180430737</v>
      </c>
      <c r="Q20" s="432">
        <v>561605</v>
      </c>
      <c r="R20" s="428">
        <v>12</v>
      </c>
      <c r="S20" s="427">
        <v>0.21367331131311154</v>
      </c>
      <c r="T20" s="293">
        <v>571382</v>
      </c>
      <c r="U20" s="433">
        <v>9</v>
      </c>
      <c r="V20" s="427">
        <v>0.15751283729623966</v>
      </c>
      <c r="W20" s="293">
        <v>581010</v>
      </c>
      <c r="X20" s="434">
        <v>16</v>
      </c>
      <c r="Y20" s="427">
        <v>0.27538252353660003</v>
      </c>
      <c r="Z20" s="435">
        <v>542707</v>
      </c>
      <c r="AA20" s="430">
        <v>21</v>
      </c>
      <c r="AB20" s="427">
        <v>0.38694912724545655</v>
      </c>
      <c r="AC20" s="273">
        <v>551165</v>
      </c>
      <c r="AD20" s="431">
        <v>25</v>
      </c>
      <c r="AE20" s="427">
        <v>0.45358467972385763</v>
      </c>
    </row>
    <row r="21" spans="1:31">
      <c r="A21" s="446" t="s">
        <v>24</v>
      </c>
      <c r="B21" s="426">
        <v>3522015</v>
      </c>
      <c r="C21" s="426">
        <v>84</v>
      </c>
      <c r="D21" s="427">
        <v>0.23849983603136271</v>
      </c>
      <c r="E21" s="428">
        <v>3583719</v>
      </c>
      <c r="F21" s="427">
        <v>102</v>
      </c>
      <c r="G21" s="427">
        <v>0.28462052967880574</v>
      </c>
      <c r="H21" s="428">
        <v>3647031</v>
      </c>
      <c r="I21" s="428">
        <v>117</v>
      </c>
      <c r="J21" s="427">
        <v>0.32080889907434296</v>
      </c>
      <c r="K21" s="428">
        <v>3712012</v>
      </c>
      <c r="L21" s="428">
        <v>123</v>
      </c>
      <c r="M21" s="427">
        <v>0.33135668742450181</v>
      </c>
      <c r="N21" s="428">
        <v>3778720</v>
      </c>
      <c r="O21" s="428">
        <v>118</v>
      </c>
      <c r="P21" s="427">
        <f t="shared" si="0"/>
        <v>0.31227505610365414</v>
      </c>
      <c r="Q21" s="435">
        <v>3840319</v>
      </c>
      <c r="R21" s="428">
        <v>125</v>
      </c>
      <c r="S21" s="427">
        <v>0.32549379361454084</v>
      </c>
      <c r="T21" s="292">
        <v>3901981</v>
      </c>
      <c r="U21" s="429">
        <v>165</v>
      </c>
      <c r="V21" s="427">
        <v>0.4228621307997143</v>
      </c>
      <c r="W21" s="292">
        <v>3963541</v>
      </c>
      <c r="X21" s="430">
        <v>193.99999999999997</v>
      </c>
      <c r="Y21" s="427">
        <v>0.48946131754408484</v>
      </c>
      <c r="Z21" s="435">
        <v>4024929</v>
      </c>
      <c r="AA21" s="430">
        <v>239.00000000000006</v>
      </c>
      <c r="AB21" s="427">
        <v>0.59379929434780099</v>
      </c>
      <c r="AC21" s="273">
        <v>4086089</v>
      </c>
      <c r="AD21" s="431">
        <v>286</v>
      </c>
      <c r="AE21" s="427">
        <v>0.69993580658668964</v>
      </c>
    </row>
    <row r="22" spans="1:31">
      <c r="A22" s="446" t="s">
        <v>25</v>
      </c>
      <c r="B22" s="426">
        <v>748853</v>
      </c>
      <c r="C22" s="426">
        <v>7</v>
      </c>
      <c r="D22" s="427">
        <v>9.3476289739107682E-2</v>
      </c>
      <c r="E22" s="428">
        <v>762484</v>
      </c>
      <c r="F22" s="427">
        <v>8</v>
      </c>
      <c r="G22" s="427">
        <v>0.10492023439180363</v>
      </c>
      <c r="H22" s="428">
        <v>776460</v>
      </c>
      <c r="I22" s="428">
        <v>16</v>
      </c>
      <c r="J22" s="427">
        <v>0.20606341601627901</v>
      </c>
      <c r="K22" s="428">
        <v>790808</v>
      </c>
      <c r="L22" s="428">
        <v>15</v>
      </c>
      <c r="M22" s="427">
        <v>0.18967941649553369</v>
      </c>
      <c r="N22" s="428">
        <v>805514</v>
      </c>
      <c r="O22" s="428">
        <v>10</v>
      </c>
      <c r="P22" s="427">
        <f t="shared" si="0"/>
        <v>0.12414433516984187</v>
      </c>
      <c r="Q22" s="432">
        <v>817676</v>
      </c>
      <c r="R22" s="428">
        <v>8</v>
      </c>
      <c r="S22" s="427">
        <v>9.7838263566498218E-2</v>
      </c>
      <c r="T22" s="293">
        <v>829779</v>
      </c>
      <c r="U22" s="433">
        <v>19</v>
      </c>
      <c r="V22" s="427">
        <v>0.22897663112708322</v>
      </c>
      <c r="W22" s="293">
        <v>841767</v>
      </c>
      <c r="X22" s="434">
        <v>21.999999999999993</v>
      </c>
      <c r="Y22" s="427">
        <v>0.26135498302974569</v>
      </c>
      <c r="Z22" s="435">
        <v>853622</v>
      </c>
      <c r="AA22" s="430">
        <v>38.999999999999993</v>
      </c>
      <c r="AB22" s="427">
        <v>0.45687669717978208</v>
      </c>
      <c r="AC22" s="272">
        <v>865340</v>
      </c>
      <c r="AD22" s="431">
        <v>45</v>
      </c>
      <c r="AE22" s="427">
        <v>0.52002681027110731</v>
      </c>
    </row>
    <row r="23" spans="1:31">
      <c r="A23" s="446" t="s">
        <v>26</v>
      </c>
      <c r="B23" s="426">
        <v>1340526</v>
      </c>
      <c r="C23" s="426">
        <v>6</v>
      </c>
      <c r="D23" s="427">
        <v>4.4758550002014133E-2</v>
      </c>
      <c r="E23" s="428">
        <v>1359648</v>
      </c>
      <c r="F23" s="427">
        <v>6</v>
      </c>
      <c r="G23" s="427">
        <v>4.4129068700134153E-2</v>
      </c>
      <c r="H23" s="428">
        <v>1379329</v>
      </c>
      <c r="I23" s="428">
        <v>11</v>
      </c>
      <c r="J23" s="427">
        <v>7.9748921395838113E-2</v>
      </c>
      <c r="K23" s="428">
        <v>1399539</v>
      </c>
      <c r="L23" s="428">
        <v>11</v>
      </c>
      <c r="M23" s="427">
        <v>7.8597309542642255E-2</v>
      </c>
      <c r="N23" s="428">
        <v>1420348</v>
      </c>
      <c r="O23" s="428">
        <v>9</v>
      </c>
      <c r="P23" s="427">
        <f t="shared" si="0"/>
        <v>6.3364752863382778E-2</v>
      </c>
      <c r="Q23" s="435">
        <v>1436259</v>
      </c>
      <c r="R23" s="428">
        <v>19</v>
      </c>
      <c r="S23" s="427">
        <v>0.13228811795087098</v>
      </c>
      <c r="T23" s="292">
        <v>1451873</v>
      </c>
      <c r="U23" s="429">
        <v>22</v>
      </c>
      <c r="V23" s="427">
        <v>0.15152840503267159</v>
      </c>
      <c r="W23" s="292">
        <v>1467111</v>
      </c>
      <c r="X23" s="430">
        <v>33.000000000000014</v>
      </c>
      <c r="Y23" s="427">
        <v>0.22493185587184619</v>
      </c>
      <c r="Z23" s="435">
        <v>1481940</v>
      </c>
      <c r="AA23" s="430">
        <v>39.000000000000007</v>
      </c>
      <c r="AB23" s="427">
        <v>0.26316854933398115</v>
      </c>
      <c r="AC23" s="272">
        <v>1496366</v>
      </c>
      <c r="AD23" s="431">
        <v>42</v>
      </c>
      <c r="AE23" s="427">
        <v>0.280679994065623</v>
      </c>
    </row>
    <row r="24" spans="1:31">
      <c r="A24" s="446" t="s">
        <v>27</v>
      </c>
      <c r="B24" s="426">
        <v>284281</v>
      </c>
      <c r="C24" s="426">
        <v>1</v>
      </c>
      <c r="D24" s="423">
        <v>3.5176462725261273E-2</v>
      </c>
      <c r="E24" s="428">
        <v>292363</v>
      </c>
      <c r="F24" s="427">
        <v>1</v>
      </c>
      <c r="G24" s="427">
        <v>3.4204054548626198E-2</v>
      </c>
      <c r="H24" s="428">
        <v>300709</v>
      </c>
      <c r="I24" s="428">
        <v>1</v>
      </c>
      <c r="J24" s="427">
        <v>3.3254741294740098E-2</v>
      </c>
      <c r="K24" s="428">
        <v>309335</v>
      </c>
      <c r="L24" s="428">
        <v>1</v>
      </c>
      <c r="M24" s="427">
        <v>3.2327412029030014E-2</v>
      </c>
      <c r="N24" s="428">
        <v>318247</v>
      </c>
      <c r="O24" s="428">
        <v>4</v>
      </c>
      <c r="P24" s="427">
        <f t="shared" si="0"/>
        <v>0.12568853751959955</v>
      </c>
      <c r="Q24" s="432">
        <v>326215</v>
      </c>
      <c r="R24" s="428">
        <v>5</v>
      </c>
      <c r="S24" s="427">
        <v>0.15327314807718834</v>
      </c>
      <c r="T24" s="293">
        <v>334276</v>
      </c>
      <c r="U24" s="433">
        <v>5</v>
      </c>
      <c r="V24" s="427">
        <v>0.149576996254592</v>
      </c>
      <c r="W24" s="293">
        <v>342408</v>
      </c>
      <c r="X24" s="434">
        <v>12.000000000000004</v>
      </c>
      <c r="Y24" s="427">
        <v>0.35045910142286407</v>
      </c>
      <c r="Z24" s="435">
        <v>350624</v>
      </c>
      <c r="AA24" s="430">
        <v>12</v>
      </c>
      <c r="AB24" s="427">
        <v>0.34224696541024008</v>
      </c>
      <c r="AC24" s="272">
        <v>358896</v>
      </c>
      <c r="AD24" s="431">
        <v>17</v>
      </c>
      <c r="AE24" s="427">
        <v>0.47367482501894698</v>
      </c>
    </row>
    <row r="25" spans="1:31">
      <c r="A25" s="425" t="s">
        <v>28</v>
      </c>
      <c r="B25" s="422">
        <f>SUM(B26:B31)</f>
        <v>670655</v>
      </c>
      <c r="C25" s="422">
        <v>9</v>
      </c>
      <c r="D25" s="423">
        <v>0.13419716545764962</v>
      </c>
      <c r="E25" s="422">
        <f>SUM(E26:E31)</f>
        <v>691933</v>
      </c>
      <c r="F25" s="427">
        <v>9</v>
      </c>
      <c r="G25" s="423">
        <v>0.13007039698930387</v>
      </c>
      <c r="H25" s="422">
        <f>SUM(H26:H31)</f>
        <v>714054</v>
      </c>
      <c r="I25" s="422">
        <v>25</v>
      </c>
      <c r="J25" s="423">
        <v>0.35011357684432826</v>
      </c>
      <c r="K25" s="422">
        <f>SUM(K26:K31)</f>
        <v>736993</v>
      </c>
      <c r="L25" s="422">
        <v>22</v>
      </c>
      <c r="M25" s="423">
        <v>0.29851029792684597</v>
      </c>
      <c r="N25" s="422">
        <v>760853</v>
      </c>
      <c r="O25" s="422">
        <v>21</v>
      </c>
      <c r="P25" s="423">
        <f t="shared" si="0"/>
        <v>0.27600600904511119</v>
      </c>
      <c r="Q25" s="422">
        <f>SUM(Q26:Q31)</f>
        <v>780529</v>
      </c>
      <c r="R25" s="422">
        <v>24</v>
      </c>
      <c r="S25" s="423">
        <v>0.30748377062223187</v>
      </c>
      <c r="T25" s="291">
        <f>SUM(T26:T31)</f>
        <v>800285</v>
      </c>
      <c r="U25" s="422">
        <v>41</v>
      </c>
      <c r="V25" s="423">
        <v>0.51231748689529355</v>
      </c>
      <c r="W25" s="291">
        <f>SUM(W26:W31)</f>
        <v>820024</v>
      </c>
      <c r="X25" s="422">
        <v>66</v>
      </c>
      <c r="Y25" s="423">
        <v>0.8048544920636469</v>
      </c>
      <c r="Z25" s="422">
        <v>839722</v>
      </c>
      <c r="AA25" s="422">
        <v>67</v>
      </c>
      <c r="AB25" s="423">
        <v>0.79788310893367098</v>
      </c>
      <c r="AC25" s="271">
        <v>859385</v>
      </c>
      <c r="AD25" s="424">
        <v>69</v>
      </c>
      <c r="AE25" s="423">
        <v>0.80289974807565878</v>
      </c>
    </row>
    <row r="26" spans="1:31">
      <c r="A26" s="436" t="s">
        <v>29</v>
      </c>
      <c r="B26" s="426">
        <v>137965</v>
      </c>
      <c r="C26" s="426">
        <v>1</v>
      </c>
      <c r="D26" s="427">
        <v>7.2482151270249706E-2</v>
      </c>
      <c r="E26" s="428">
        <v>141598</v>
      </c>
      <c r="F26" s="427">
        <v>1</v>
      </c>
      <c r="G26" s="427">
        <v>7.0622466419017219E-2</v>
      </c>
      <c r="H26" s="428">
        <v>145352</v>
      </c>
      <c r="I26" s="428">
        <v>4</v>
      </c>
      <c r="J26" s="427">
        <v>0.27519401177830372</v>
      </c>
      <c r="K26" s="428">
        <v>149206</v>
      </c>
      <c r="L26" s="428">
        <v>3</v>
      </c>
      <c r="M26" s="427">
        <v>0.20106430036325618</v>
      </c>
      <c r="N26" s="428">
        <v>153163</v>
      </c>
      <c r="O26" s="428">
        <v>3</v>
      </c>
      <c r="P26" s="427">
        <f t="shared" si="0"/>
        <v>0.19586975966780487</v>
      </c>
      <c r="Q26" s="432">
        <v>157551</v>
      </c>
      <c r="R26" s="428">
        <v>2</v>
      </c>
      <c r="S26" s="427">
        <v>0.12694302162474375</v>
      </c>
      <c r="T26" s="293">
        <v>161948</v>
      </c>
      <c r="U26" s="433">
        <v>8</v>
      </c>
      <c r="V26" s="427">
        <v>0.49398572381258182</v>
      </c>
      <c r="W26" s="293">
        <v>166345</v>
      </c>
      <c r="X26" s="434">
        <v>13.999999999999998</v>
      </c>
      <c r="Y26" s="427">
        <v>0.84162433496648514</v>
      </c>
      <c r="Z26" s="435">
        <v>170722</v>
      </c>
      <c r="AA26" s="430">
        <v>11.000000000000002</v>
      </c>
      <c r="AB26" s="427">
        <v>0.64432234861353554</v>
      </c>
      <c r="AC26" s="272">
        <v>175074</v>
      </c>
      <c r="AD26" s="431">
        <v>18</v>
      </c>
      <c r="AE26" s="427">
        <v>1.0281366736351485</v>
      </c>
    </row>
    <row r="27" spans="1:31">
      <c r="A27" s="436" t="s">
        <v>30</v>
      </c>
      <c r="B27" s="426">
        <v>95474</v>
      </c>
      <c r="C27" s="426">
        <v>0</v>
      </c>
      <c r="D27" s="427">
        <v>0</v>
      </c>
      <c r="E27" s="428">
        <v>98194</v>
      </c>
      <c r="F27" s="427">
        <v>1</v>
      </c>
      <c r="G27" s="427">
        <v>0.10183921624539177</v>
      </c>
      <c r="H27" s="428">
        <v>101017</v>
      </c>
      <c r="I27" s="428">
        <v>4</v>
      </c>
      <c r="J27" s="427">
        <v>0.39597295504717028</v>
      </c>
      <c r="K27" s="428">
        <v>103933</v>
      </c>
      <c r="L27" s="428">
        <v>5</v>
      </c>
      <c r="M27" s="427">
        <v>0.48107915676445401</v>
      </c>
      <c r="N27" s="428">
        <v>106953</v>
      </c>
      <c r="O27" s="428">
        <v>3</v>
      </c>
      <c r="P27" s="427">
        <f t="shared" si="0"/>
        <v>0.28049704075622001</v>
      </c>
      <c r="Q27" s="437">
        <v>109514</v>
      </c>
      <c r="R27" s="428">
        <v>4</v>
      </c>
      <c r="S27" s="427">
        <v>0.36525010500940519</v>
      </c>
      <c r="T27" s="292">
        <v>112151</v>
      </c>
      <c r="U27" s="429">
        <v>5</v>
      </c>
      <c r="V27" s="427">
        <v>0.44582750042353614</v>
      </c>
      <c r="W27" s="292">
        <v>114805</v>
      </c>
      <c r="X27" s="430">
        <v>7.0000000000000009</v>
      </c>
      <c r="Y27" s="427">
        <v>0.60972954139628066</v>
      </c>
      <c r="Z27" s="437">
        <v>117465</v>
      </c>
      <c r="AA27" s="430">
        <v>7.9999999999999991</v>
      </c>
      <c r="AB27" s="427">
        <v>0.68105393095815769</v>
      </c>
      <c r="AC27" s="272">
        <v>120144</v>
      </c>
      <c r="AD27" s="431">
        <v>6</v>
      </c>
      <c r="AE27" s="427">
        <v>0.49940071913703554</v>
      </c>
    </row>
    <row r="28" spans="1:31">
      <c r="A28" s="436" t="s">
        <v>31</v>
      </c>
      <c r="B28" s="426">
        <v>75992</v>
      </c>
      <c r="C28" s="426">
        <v>2</v>
      </c>
      <c r="D28" s="427">
        <v>0.26318559848405099</v>
      </c>
      <c r="E28" s="428">
        <v>78474</v>
      </c>
      <c r="F28" s="427">
        <v>2</v>
      </c>
      <c r="G28" s="427">
        <v>0.25486148278410686</v>
      </c>
      <c r="H28" s="428">
        <v>81047</v>
      </c>
      <c r="I28" s="428">
        <v>3</v>
      </c>
      <c r="J28" s="427">
        <v>0.3701555887324639</v>
      </c>
      <c r="K28" s="428">
        <v>83711</v>
      </c>
      <c r="L28" s="428">
        <v>3</v>
      </c>
      <c r="M28" s="427">
        <v>0.35837584068999295</v>
      </c>
      <c r="N28" s="428">
        <v>86470</v>
      </c>
      <c r="O28" s="428">
        <v>6</v>
      </c>
      <c r="P28" s="427">
        <f t="shared" si="0"/>
        <v>0.69388227130796798</v>
      </c>
      <c r="Q28" s="437">
        <v>89053</v>
      </c>
      <c r="R28" s="428">
        <v>5</v>
      </c>
      <c r="S28" s="427">
        <v>0.56146339820107127</v>
      </c>
      <c r="T28" s="293">
        <v>91699</v>
      </c>
      <c r="U28" s="433">
        <v>6</v>
      </c>
      <c r="V28" s="427">
        <v>0.65431465991995552</v>
      </c>
      <c r="W28" s="293">
        <v>94373</v>
      </c>
      <c r="X28" s="434">
        <v>4.0000000000000009</v>
      </c>
      <c r="Y28" s="427">
        <v>0.42385004185519176</v>
      </c>
      <c r="Z28" s="437">
        <v>97093</v>
      </c>
      <c r="AA28" s="430">
        <v>10.000000000000002</v>
      </c>
      <c r="AB28" s="427">
        <v>1.0299403664527824</v>
      </c>
      <c r="AC28" s="272">
        <v>99855</v>
      </c>
      <c r="AD28" s="431">
        <v>8</v>
      </c>
      <c r="AE28" s="427">
        <v>0.80116168444244151</v>
      </c>
    </row>
    <row r="29" spans="1:31">
      <c r="A29" s="436" t="s">
        <v>32</v>
      </c>
      <c r="B29" s="426">
        <v>88353</v>
      </c>
      <c r="C29" s="426">
        <v>1</v>
      </c>
      <c r="D29" s="427">
        <v>0.1131823480809933</v>
      </c>
      <c r="E29" s="428">
        <v>89999</v>
      </c>
      <c r="F29" s="427">
        <v>1</v>
      </c>
      <c r="G29" s="427">
        <v>0.11111234569272993</v>
      </c>
      <c r="H29" s="428">
        <v>91691</v>
      </c>
      <c r="I29" s="428">
        <v>1</v>
      </c>
      <c r="J29" s="427">
        <v>0.10906195809839569</v>
      </c>
      <c r="K29" s="428">
        <v>93409</v>
      </c>
      <c r="L29" s="428">
        <v>1</v>
      </c>
      <c r="M29" s="427">
        <v>0.10705606526137738</v>
      </c>
      <c r="N29" s="428">
        <v>95194</v>
      </c>
      <c r="O29" s="428">
        <v>1</v>
      </c>
      <c r="P29" s="427">
        <f t="shared" si="0"/>
        <v>0.10504863751917137</v>
      </c>
      <c r="Q29" s="435">
        <v>97676</v>
      </c>
      <c r="R29" s="428">
        <v>1</v>
      </c>
      <c r="S29" s="427">
        <v>0.10237929481141735</v>
      </c>
      <c r="T29" s="292">
        <v>100170</v>
      </c>
      <c r="U29" s="429">
        <v>3</v>
      </c>
      <c r="V29" s="427">
        <v>0.29949086552860138</v>
      </c>
      <c r="W29" s="292">
        <v>102684</v>
      </c>
      <c r="X29" s="430">
        <v>5.0000000000000009</v>
      </c>
      <c r="Y29" s="427">
        <v>0.4869307779206109</v>
      </c>
      <c r="Z29" s="435">
        <v>105213</v>
      </c>
      <c r="AA29" s="430">
        <v>8.0000000000000018</v>
      </c>
      <c r="AB29" s="427">
        <v>0.76036231264197407</v>
      </c>
      <c r="AC29" s="272">
        <v>107749</v>
      </c>
      <c r="AD29" s="431">
        <v>12</v>
      </c>
      <c r="AE29" s="427">
        <v>1.1136994310852073</v>
      </c>
    </row>
    <row r="30" spans="1:31">
      <c r="A30" s="436" t="s">
        <v>33</v>
      </c>
      <c r="B30" s="426">
        <v>158903</v>
      </c>
      <c r="C30" s="426">
        <v>4</v>
      </c>
      <c r="D30" s="427">
        <v>0.25172589567220255</v>
      </c>
      <c r="E30" s="428">
        <v>164183</v>
      </c>
      <c r="F30" s="427">
        <v>2</v>
      </c>
      <c r="G30" s="427">
        <v>0.12181529147353867</v>
      </c>
      <c r="H30" s="428">
        <v>169667</v>
      </c>
      <c r="I30" s="428">
        <v>6</v>
      </c>
      <c r="J30" s="427">
        <v>0.35363388284109459</v>
      </c>
      <c r="K30" s="428">
        <v>175358</v>
      </c>
      <c r="L30" s="428">
        <v>4</v>
      </c>
      <c r="M30" s="427">
        <v>0.22810479134114214</v>
      </c>
      <c r="N30" s="428">
        <v>181287</v>
      </c>
      <c r="O30" s="428">
        <v>3</v>
      </c>
      <c r="P30" s="427">
        <f t="shared" si="0"/>
        <v>0.1654834599281802</v>
      </c>
      <c r="Q30" s="432">
        <v>186072</v>
      </c>
      <c r="R30" s="428">
        <v>5</v>
      </c>
      <c r="S30" s="427">
        <v>0.26871318629347779</v>
      </c>
      <c r="T30" s="293">
        <v>190896</v>
      </c>
      <c r="U30" s="433">
        <v>6</v>
      </c>
      <c r="V30" s="427">
        <v>0.31430726678400805</v>
      </c>
      <c r="W30" s="293">
        <v>195759</v>
      </c>
      <c r="X30" s="434">
        <v>8.0000000000000018</v>
      </c>
      <c r="Y30" s="427">
        <v>0.40866575738535654</v>
      </c>
      <c r="Z30" s="435">
        <v>200656</v>
      </c>
      <c r="AA30" s="430">
        <v>6.9999999999999991</v>
      </c>
      <c r="AB30" s="427">
        <v>0.34885575312973444</v>
      </c>
      <c r="AC30" s="272">
        <v>205586</v>
      </c>
      <c r="AD30" s="431">
        <v>11</v>
      </c>
      <c r="AE30" s="427">
        <v>0.53505588901968038</v>
      </c>
    </row>
    <row r="31" spans="1:31">
      <c r="A31" s="436" t="s">
        <v>34</v>
      </c>
      <c r="B31" s="426">
        <v>113968</v>
      </c>
      <c r="C31" s="426">
        <v>1</v>
      </c>
      <c r="D31" s="427">
        <v>8.7743928120174078E-2</v>
      </c>
      <c r="E31" s="428">
        <v>119485</v>
      </c>
      <c r="F31" s="427">
        <v>2</v>
      </c>
      <c r="G31" s="427">
        <v>0.16738502740929823</v>
      </c>
      <c r="H31" s="428">
        <v>125280</v>
      </c>
      <c r="I31" s="428">
        <v>7</v>
      </c>
      <c r="J31" s="427">
        <v>0.55874840357598976</v>
      </c>
      <c r="K31" s="428">
        <v>131376</v>
      </c>
      <c r="L31" s="428">
        <v>6</v>
      </c>
      <c r="M31" s="427">
        <v>0.45670442089879432</v>
      </c>
      <c r="N31" s="428">
        <v>137786</v>
      </c>
      <c r="O31" s="428">
        <v>5</v>
      </c>
      <c r="P31" s="427">
        <f t="shared" si="0"/>
        <v>0.36288156997082432</v>
      </c>
      <c r="Q31" s="435">
        <v>140663</v>
      </c>
      <c r="R31" s="428">
        <v>7</v>
      </c>
      <c r="S31" s="427">
        <v>0.49764330349843244</v>
      </c>
      <c r="T31" s="292">
        <v>143421</v>
      </c>
      <c r="U31" s="429">
        <v>13</v>
      </c>
      <c r="V31" s="427">
        <v>0.90642235098067925</v>
      </c>
      <c r="W31" s="292">
        <v>146058</v>
      </c>
      <c r="X31" s="430">
        <v>27.999999999999993</v>
      </c>
      <c r="Y31" s="427">
        <v>1.9170466526996119</v>
      </c>
      <c r="Z31" s="435">
        <v>148573</v>
      </c>
      <c r="AA31" s="430">
        <v>23</v>
      </c>
      <c r="AB31" s="427">
        <v>1.548060549359574</v>
      </c>
      <c r="AC31" s="272">
        <v>150977</v>
      </c>
      <c r="AD31" s="431">
        <v>14</v>
      </c>
      <c r="AE31" s="427">
        <v>0.92729356127092211</v>
      </c>
    </row>
    <row r="32" spans="1:31">
      <c r="A32" s="438" t="s">
        <v>35</v>
      </c>
      <c r="B32" s="422">
        <f>B33</f>
        <v>22729</v>
      </c>
      <c r="C32" s="422">
        <v>0</v>
      </c>
      <c r="D32" s="423">
        <v>0</v>
      </c>
      <c r="E32" s="422">
        <f>E33</f>
        <v>23455</v>
      </c>
      <c r="F32" s="427">
        <v>0</v>
      </c>
      <c r="G32" s="423">
        <v>0</v>
      </c>
      <c r="H32" s="422">
        <v>24214</v>
      </c>
      <c r="I32" s="422">
        <v>0</v>
      </c>
      <c r="J32" s="423">
        <v>0</v>
      </c>
      <c r="K32" s="422">
        <f>K33</f>
        <v>25036</v>
      </c>
      <c r="L32" s="422">
        <v>0</v>
      </c>
      <c r="M32" s="423">
        <v>0</v>
      </c>
      <c r="N32" s="422">
        <v>25884</v>
      </c>
      <c r="O32" s="422">
        <v>0</v>
      </c>
      <c r="P32" s="423">
        <f t="shared" si="0"/>
        <v>0</v>
      </c>
      <c r="Q32" s="422">
        <f>Q33</f>
        <v>26576</v>
      </c>
      <c r="R32" s="422" t="s">
        <v>36</v>
      </c>
      <c r="S32" s="423" t="s">
        <v>36</v>
      </c>
      <c r="T32" s="291">
        <f>SUM(T33)</f>
        <v>27284</v>
      </c>
      <c r="U32" s="422">
        <v>1</v>
      </c>
      <c r="V32" s="423">
        <v>0.36651517372819231</v>
      </c>
      <c r="W32" s="291">
        <f>SUM(W33)</f>
        <v>28000</v>
      </c>
      <c r="X32" s="439">
        <v>2.0000000000000004</v>
      </c>
      <c r="Y32" s="423">
        <v>0.71428571428571452</v>
      </c>
      <c r="Z32" s="422">
        <v>28726</v>
      </c>
      <c r="AA32" s="439">
        <v>4</v>
      </c>
      <c r="AB32" s="423">
        <v>1.3924667548562277</v>
      </c>
      <c r="AC32" s="274">
        <v>29453</v>
      </c>
      <c r="AD32" s="440">
        <v>1</v>
      </c>
      <c r="AE32" s="423">
        <v>0.33952398736970762</v>
      </c>
    </row>
    <row r="33" spans="1:31">
      <c r="A33" s="436" t="s">
        <v>37</v>
      </c>
      <c r="B33" s="426">
        <v>22729</v>
      </c>
      <c r="C33" s="426">
        <v>0</v>
      </c>
      <c r="D33" s="427">
        <v>0</v>
      </c>
      <c r="E33" s="428">
        <v>23455</v>
      </c>
      <c r="F33" s="427">
        <v>0</v>
      </c>
      <c r="G33" s="427">
        <v>0</v>
      </c>
      <c r="H33" s="428">
        <v>24212</v>
      </c>
      <c r="I33" s="441">
        <v>0</v>
      </c>
      <c r="J33" s="427">
        <v>0</v>
      </c>
      <c r="K33" s="441">
        <v>25036</v>
      </c>
      <c r="L33" s="441">
        <v>0</v>
      </c>
      <c r="M33" s="427">
        <v>0</v>
      </c>
      <c r="N33" s="441">
        <v>25884</v>
      </c>
      <c r="O33" s="441">
        <v>0</v>
      </c>
      <c r="P33" s="427">
        <f t="shared" si="0"/>
        <v>0</v>
      </c>
      <c r="Q33" s="435">
        <v>26576</v>
      </c>
      <c r="R33" s="442" t="s">
        <v>36</v>
      </c>
      <c r="S33" s="427" t="s">
        <v>36</v>
      </c>
      <c r="T33" s="292">
        <v>27284</v>
      </c>
      <c r="U33" s="429">
        <v>1</v>
      </c>
      <c r="V33" s="427">
        <v>0.36651517372819231</v>
      </c>
      <c r="W33" s="292">
        <v>28000</v>
      </c>
      <c r="X33" s="430">
        <v>2.0000000000000004</v>
      </c>
      <c r="Y33" s="427">
        <v>0.71428571428571452</v>
      </c>
      <c r="Z33" s="435">
        <v>28726</v>
      </c>
      <c r="AA33" s="430">
        <v>4</v>
      </c>
      <c r="AB33" s="427">
        <v>1.3924667548562277</v>
      </c>
      <c r="AC33" s="275">
        <v>29453</v>
      </c>
      <c r="AD33" s="431">
        <v>1</v>
      </c>
      <c r="AE33" s="427">
        <v>0.33952398736970762</v>
      </c>
    </row>
    <row r="34" spans="1:31">
      <c r="A34" s="443" t="s">
        <v>38</v>
      </c>
      <c r="B34" s="444">
        <v>31432</v>
      </c>
      <c r="C34" s="444"/>
      <c r="D34" s="423">
        <v>0</v>
      </c>
      <c r="E34" s="439">
        <v>31991</v>
      </c>
      <c r="F34" s="423"/>
      <c r="G34" s="423">
        <v>0</v>
      </c>
      <c r="H34" s="439">
        <v>32566</v>
      </c>
      <c r="I34" s="439">
        <v>0</v>
      </c>
      <c r="J34" s="423">
        <v>0</v>
      </c>
      <c r="K34" s="439">
        <v>33149</v>
      </c>
      <c r="L34" s="439">
        <v>0</v>
      </c>
      <c r="M34" s="423">
        <v>0</v>
      </c>
      <c r="N34" s="439">
        <v>33754</v>
      </c>
      <c r="O34" s="439">
        <v>0</v>
      </c>
      <c r="P34" s="423">
        <f t="shared" si="0"/>
        <v>0</v>
      </c>
      <c r="Q34" s="432">
        <v>34547</v>
      </c>
      <c r="R34" s="439" t="s">
        <v>36</v>
      </c>
      <c r="S34" s="423" t="s">
        <v>36</v>
      </c>
      <c r="T34" s="295">
        <v>35348</v>
      </c>
      <c r="U34" s="439">
        <v>0</v>
      </c>
      <c r="V34" s="423">
        <v>0</v>
      </c>
      <c r="W34" s="295">
        <v>36153</v>
      </c>
      <c r="X34" s="439"/>
      <c r="Y34" s="423" t="s">
        <v>36</v>
      </c>
      <c r="Z34" s="445">
        <v>36967</v>
      </c>
      <c r="AA34" s="439">
        <v>0</v>
      </c>
      <c r="AB34" s="423">
        <v>0</v>
      </c>
      <c r="AC34" s="274">
        <v>37784</v>
      </c>
      <c r="AD34" s="440">
        <v>0</v>
      </c>
      <c r="AE34" s="423">
        <v>0</v>
      </c>
    </row>
    <row r="35" spans="1:31">
      <c r="A35" s="28"/>
      <c r="B35" s="28"/>
      <c r="C35" s="28"/>
      <c r="D35" s="28"/>
      <c r="E35" s="28"/>
      <c r="F35" s="28"/>
      <c r="G35" s="28"/>
      <c r="H35" s="28"/>
      <c r="I35" s="28"/>
      <c r="J35" s="28"/>
      <c r="K35" s="28"/>
      <c r="L35" s="28"/>
      <c r="M35" s="28"/>
      <c r="N35" s="28"/>
      <c r="O35" s="28"/>
      <c r="P35" s="28"/>
      <c r="Q35" s="28"/>
      <c r="R35" s="28"/>
      <c r="S35" s="28"/>
      <c r="T35" s="90"/>
      <c r="U35" s="90"/>
      <c r="V35" s="90"/>
      <c r="X35" s="90"/>
      <c r="AA35" s="90"/>
      <c r="AC35" s="262"/>
      <c r="AD35" s="30"/>
      <c r="AE35" s="30"/>
    </row>
    <row r="36" spans="1:31">
      <c r="A36" s="723" t="s">
        <v>594</v>
      </c>
      <c r="B36" s="723"/>
      <c r="C36" s="723"/>
      <c r="D36" s="723"/>
      <c r="E36" s="723"/>
      <c r="F36" s="723"/>
      <c r="G36" s="723"/>
      <c r="H36" s="723"/>
      <c r="I36" s="723"/>
      <c r="J36" s="723"/>
      <c r="K36" s="723"/>
      <c r="L36" s="723"/>
      <c r="M36" s="723"/>
      <c r="N36" s="723"/>
      <c r="O36" s="723"/>
      <c r="P36" s="723"/>
      <c r="Q36" s="723"/>
      <c r="R36" s="723"/>
      <c r="S36" s="723"/>
      <c r="AC36" s="237"/>
      <c r="AD36" s="237"/>
      <c r="AE36" s="237"/>
    </row>
    <row r="37" spans="1:31">
      <c r="A37" s="722" t="s">
        <v>596</v>
      </c>
      <c r="B37" s="722"/>
      <c r="C37" s="722"/>
      <c r="D37" s="722"/>
      <c r="E37" s="722"/>
      <c r="F37" s="722"/>
      <c r="G37" s="722"/>
      <c r="H37" s="722"/>
      <c r="I37" s="722"/>
      <c r="J37" s="722"/>
      <c r="K37" s="722"/>
      <c r="L37" s="722"/>
      <c r="M37" s="722"/>
      <c r="N37" s="722"/>
      <c r="O37" s="722"/>
      <c r="P37" s="722"/>
      <c r="Q37" s="722"/>
      <c r="R37" s="722"/>
      <c r="S37" s="722"/>
    </row>
    <row r="38" spans="1:31">
      <c r="A38" s="449" t="s">
        <v>595</v>
      </c>
      <c r="B38" s="531"/>
      <c r="C38" s="531"/>
      <c r="D38" s="531"/>
      <c r="E38" s="531"/>
      <c r="F38" s="531"/>
      <c r="G38" s="531"/>
      <c r="H38" s="531"/>
      <c r="I38" s="531"/>
      <c r="J38" s="531"/>
      <c r="K38" s="531"/>
      <c r="L38" s="531"/>
      <c r="M38" s="531"/>
      <c r="N38" s="531"/>
      <c r="O38" s="531"/>
      <c r="P38" s="531"/>
      <c r="Q38" s="531"/>
      <c r="R38" s="531"/>
      <c r="S38" s="531"/>
    </row>
  </sheetData>
  <mergeCells count="34">
    <mergeCell ref="A1:AE1"/>
    <mergeCell ref="A36:S36"/>
    <mergeCell ref="T3:T4"/>
    <mergeCell ref="U3:V3"/>
    <mergeCell ref="X3:Y3"/>
    <mergeCell ref="AA3:AB3"/>
    <mergeCell ref="A2:A4"/>
    <mergeCell ref="B2:D2"/>
    <mergeCell ref="E2:G2"/>
    <mergeCell ref="H2:J2"/>
    <mergeCell ref="K2:M2"/>
    <mergeCell ref="W3:W4"/>
    <mergeCell ref="Q2:S2"/>
    <mergeCell ref="T2:V2"/>
    <mergeCell ref="AC2:AE2"/>
    <mergeCell ref="Z3:Z4"/>
    <mergeCell ref="A37:S37"/>
    <mergeCell ref="B3:B4"/>
    <mergeCell ref="E3:E4"/>
    <mergeCell ref="H3:H4"/>
    <mergeCell ref="K3:K4"/>
    <mergeCell ref="N3:N4"/>
    <mergeCell ref="Q3:Q4"/>
    <mergeCell ref="R3:S3"/>
    <mergeCell ref="I3:J3"/>
    <mergeCell ref="L3:M3"/>
    <mergeCell ref="C3:D3"/>
    <mergeCell ref="F3:G3"/>
    <mergeCell ref="O3:P3"/>
    <mergeCell ref="N2:P2"/>
    <mergeCell ref="AC3:AC4"/>
    <mergeCell ref="AD3:AE3"/>
    <mergeCell ref="W2:Y2"/>
    <mergeCell ref="Z2:AB2"/>
  </mergeCells>
  <hyperlinks>
    <hyperlink ref="AF1" location="INDICE!A18" display="INDICE"/>
  </hyperlinks>
  <printOptions horizontalCentered="1"/>
  <pageMargins left="0.19685039370078741" right="0.19685039370078741" top="1.1023622047244095" bottom="0.51181102362204722" header="0.11811023622047245" footer="0.23622047244094491"/>
  <pageSetup paperSize="9" scale="74" firstPageNumber="132" orientation="landscape" useFirstPageNumber="1" r:id="rId1"/>
  <headerFooter scaleWithDoc="0">
    <oddHeader>&amp;C&amp;G</oddHeader>
    <oddFooter>&amp;C&amp;12 &amp;P</oddFooter>
  </headerFooter>
  <legacyDrawingHF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AF38"/>
  <sheetViews>
    <sheetView showGridLines="0" topLeftCell="G1" zoomScale="90" zoomScaleNormal="90" zoomScalePageLayoutView="80" workbookViewId="0">
      <selection activeCell="AD34" activeCellId="4" sqref="AD6 AD18 AD25 AD32 AD34"/>
    </sheetView>
  </sheetViews>
  <sheetFormatPr baseColWidth="10" defaultColWidth="11.5546875" defaultRowHeight="14.4"/>
  <cols>
    <col min="1" max="1" width="31.33203125" style="29" customWidth="1"/>
    <col min="2" max="2" width="10.33203125" style="77" customWidth="1"/>
    <col min="3" max="3" width="7.6640625" style="77" customWidth="1"/>
    <col min="4" max="4" width="5.88671875" style="29" customWidth="1"/>
    <col min="5" max="5" width="10.6640625" style="77" customWidth="1"/>
    <col min="6" max="6" width="7.33203125" style="77" customWidth="1"/>
    <col min="7" max="7" width="5.6640625" style="29" customWidth="1"/>
    <col min="8" max="8" width="10.6640625" style="285" customWidth="1"/>
    <col min="9" max="9" width="7.33203125" style="285" customWidth="1"/>
    <col min="10" max="10" width="6" style="90" customWidth="1"/>
    <col min="11" max="11" width="10.6640625" style="77" customWidth="1"/>
    <col min="12" max="12" width="7.33203125" style="77" customWidth="1"/>
    <col min="13" max="13" width="6.33203125" style="29" customWidth="1"/>
    <col min="14" max="14" width="9.6640625" style="77" customWidth="1"/>
    <col min="15" max="15" width="7.44140625" style="77" customWidth="1"/>
    <col min="16" max="16" width="6.109375" style="29" customWidth="1"/>
    <col min="17" max="17" width="10.33203125" style="77" customWidth="1"/>
    <col min="18" max="18" width="7.33203125" style="77" customWidth="1"/>
    <col min="19" max="19" width="5.88671875" style="29" customWidth="1"/>
    <col min="20" max="20" width="10.44140625" style="29" customWidth="1"/>
    <col min="21" max="22" width="7" style="29" customWidth="1"/>
    <col min="23" max="23" width="10.44140625" style="90" customWidth="1"/>
    <col min="24" max="24" width="7" style="298" customWidth="1"/>
    <col min="25" max="25" width="6.33203125" style="90" customWidth="1"/>
    <col min="26" max="26" width="10.33203125" style="90" customWidth="1"/>
    <col min="27" max="27" width="7.33203125" style="298" customWidth="1"/>
    <col min="28" max="28" width="6.109375" style="90" customWidth="1"/>
    <col min="29" max="29" width="10.6640625" style="90" customWidth="1"/>
    <col min="30" max="30" width="6.88671875" style="90" customWidth="1"/>
    <col min="31" max="31" width="6.109375" style="90" customWidth="1"/>
    <col min="32" max="16384" width="11.5546875" style="90"/>
  </cols>
  <sheetData>
    <row r="1" spans="1:32" ht="44.25" customHeight="1">
      <c r="A1" s="715" t="s">
        <v>589</v>
      </c>
      <c r="B1" s="715"/>
      <c r="C1" s="715"/>
      <c r="D1" s="715"/>
      <c r="E1" s="715"/>
      <c r="F1" s="715"/>
      <c r="G1" s="715"/>
      <c r="H1" s="715"/>
      <c r="I1" s="715"/>
      <c r="J1" s="715"/>
      <c r="K1" s="715"/>
      <c r="L1" s="715"/>
      <c r="M1" s="715"/>
      <c r="N1" s="715"/>
      <c r="O1" s="715"/>
      <c r="P1" s="715"/>
      <c r="Q1" s="715"/>
      <c r="R1" s="715"/>
      <c r="S1" s="715"/>
      <c r="T1" s="715"/>
      <c r="U1" s="715"/>
      <c r="V1" s="715"/>
      <c r="W1" s="715"/>
      <c r="X1" s="715"/>
      <c r="Y1" s="715"/>
      <c r="Z1" s="715"/>
      <c r="AA1" s="715"/>
      <c r="AB1" s="715"/>
      <c r="AC1" s="715"/>
      <c r="AD1" s="715"/>
      <c r="AE1" s="715"/>
      <c r="AF1" s="154" t="s">
        <v>271</v>
      </c>
    </row>
    <row r="2" spans="1:32" ht="26.4" customHeight="1">
      <c r="A2" s="724" t="s">
        <v>0</v>
      </c>
      <c r="B2" s="716">
        <v>2006</v>
      </c>
      <c r="C2" s="717"/>
      <c r="D2" s="718"/>
      <c r="E2" s="716">
        <v>2007</v>
      </c>
      <c r="F2" s="717"/>
      <c r="G2" s="718"/>
      <c r="H2" s="716">
        <v>2008</v>
      </c>
      <c r="I2" s="717"/>
      <c r="J2" s="718"/>
      <c r="K2" s="716">
        <v>2009</v>
      </c>
      <c r="L2" s="717"/>
      <c r="M2" s="718"/>
      <c r="N2" s="716">
        <v>2010</v>
      </c>
      <c r="O2" s="717"/>
      <c r="P2" s="718"/>
      <c r="Q2" s="716">
        <v>2011</v>
      </c>
      <c r="R2" s="717"/>
      <c r="S2" s="718"/>
      <c r="T2" s="716">
        <v>2012</v>
      </c>
      <c r="U2" s="717"/>
      <c r="V2" s="718"/>
      <c r="W2" s="716">
        <v>2013</v>
      </c>
      <c r="X2" s="717"/>
      <c r="Y2" s="718"/>
      <c r="Z2" s="716">
        <v>2014</v>
      </c>
      <c r="AA2" s="717"/>
      <c r="AB2" s="718"/>
      <c r="AC2" s="716">
        <v>2015</v>
      </c>
      <c r="AD2" s="717"/>
      <c r="AE2" s="718"/>
    </row>
    <row r="3" spans="1:32" ht="25.5" customHeight="1">
      <c r="A3" s="724"/>
      <c r="B3" s="719" t="s">
        <v>592</v>
      </c>
      <c r="C3" s="721" t="s">
        <v>4</v>
      </c>
      <c r="D3" s="721"/>
      <c r="E3" s="719" t="s">
        <v>592</v>
      </c>
      <c r="F3" s="721" t="s">
        <v>4</v>
      </c>
      <c r="G3" s="721"/>
      <c r="H3" s="719" t="s">
        <v>592</v>
      </c>
      <c r="I3" s="721" t="s">
        <v>4</v>
      </c>
      <c r="J3" s="721"/>
      <c r="K3" s="719" t="s">
        <v>592</v>
      </c>
      <c r="L3" s="721" t="s">
        <v>4</v>
      </c>
      <c r="M3" s="721"/>
      <c r="N3" s="719" t="s">
        <v>592</v>
      </c>
      <c r="O3" s="721" t="s">
        <v>4</v>
      </c>
      <c r="P3" s="721"/>
      <c r="Q3" s="719" t="s">
        <v>592</v>
      </c>
      <c r="R3" s="721" t="s">
        <v>4</v>
      </c>
      <c r="S3" s="721"/>
      <c r="T3" s="719" t="s">
        <v>592</v>
      </c>
      <c r="U3" s="721" t="s">
        <v>4</v>
      </c>
      <c r="V3" s="721"/>
      <c r="W3" s="719" t="s">
        <v>592</v>
      </c>
      <c r="X3" s="721" t="s">
        <v>4</v>
      </c>
      <c r="Y3" s="721"/>
      <c r="Z3" s="719" t="s">
        <v>592</v>
      </c>
      <c r="AA3" s="721" t="s">
        <v>4</v>
      </c>
      <c r="AB3" s="721"/>
      <c r="AC3" s="719" t="s">
        <v>592</v>
      </c>
      <c r="AD3" s="721" t="s">
        <v>4</v>
      </c>
      <c r="AE3" s="721"/>
    </row>
    <row r="4" spans="1:32" ht="36" customHeight="1">
      <c r="A4" s="725"/>
      <c r="B4" s="720"/>
      <c r="C4" s="448" t="s">
        <v>7</v>
      </c>
      <c r="D4" s="519" t="s">
        <v>8</v>
      </c>
      <c r="E4" s="720"/>
      <c r="F4" s="448" t="s">
        <v>7</v>
      </c>
      <c r="G4" s="519" t="s">
        <v>8</v>
      </c>
      <c r="H4" s="720"/>
      <c r="I4" s="448" t="s">
        <v>7</v>
      </c>
      <c r="J4" s="519" t="s">
        <v>8</v>
      </c>
      <c r="K4" s="720"/>
      <c r="L4" s="448" t="s">
        <v>7</v>
      </c>
      <c r="M4" s="519" t="s">
        <v>8</v>
      </c>
      <c r="N4" s="720"/>
      <c r="O4" s="448" t="s">
        <v>7</v>
      </c>
      <c r="P4" s="519" t="s">
        <v>8</v>
      </c>
      <c r="Q4" s="720"/>
      <c r="R4" s="448" t="s">
        <v>7</v>
      </c>
      <c r="S4" s="519" t="s">
        <v>8</v>
      </c>
      <c r="T4" s="720"/>
      <c r="U4" s="448" t="s">
        <v>7</v>
      </c>
      <c r="V4" s="519" t="s">
        <v>8</v>
      </c>
      <c r="W4" s="720"/>
      <c r="X4" s="448" t="s">
        <v>7</v>
      </c>
      <c r="Y4" s="519" t="s">
        <v>8</v>
      </c>
      <c r="Z4" s="720"/>
      <c r="AA4" s="448" t="s">
        <v>7</v>
      </c>
      <c r="AB4" s="519" t="s">
        <v>8</v>
      </c>
      <c r="AC4" s="720"/>
      <c r="AD4" s="448" t="s">
        <v>7</v>
      </c>
      <c r="AE4" s="519" t="s">
        <v>8</v>
      </c>
    </row>
    <row r="5" spans="1:32">
      <c r="A5" s="215" t="s">
        <v>535</v>
      </c>
      <c r="B5" s="422">
        <f>B6+B18+B25+B32+B34</f>
        <v>13964606</v>
      </c>
      <c r="C5" s="422">
        <v>7499</v>
      </c>
      <c r="D5" s="423">
        <v>5.3700047104801953</v>
      </c>
      <c r="E5" s="422">
        <f>E6+E18+E25+E32+E34</f>
        <v>14214982</v>
      </c>
      <c r="F5" s="422">
        <v>8816</v>
      </c>
      <c r="G5" s="423">
        <v>6.2019072553169607</v>
      </c>
      <c r="H5" s="422">
        <f>H6+H18+H25+H32+H34</f>
        <v>14472881</v>
      </c>
      <c r="I5" s="422">
        <v>9037</v>
      </c>
      <c r="J5" s="423">
        <v>6.2440919675909718</v>
      </c>
      <c r="K5" s="422">
        <f>K6+K18+K25+K32+K34</f>
        <v>14738472</v>
      </c>
      <c r="L5" s="422">
        <v>10757</v>
      </c>
      <c r="M5" s="423">
        <v>7.2985856335717836</v>
      </c>
      <c r="N5" s="422">
        <v>15012228</v>
      </c>
      <c r="O5" s="422">
        <v>11634</v>
      </c>
      <c r="P5" s="423">
        <f>(O5/N5)*10000</f>
        <v>7.7496824588595379</v>
      </c>
      <c r="Q5" s="422">
        <f>Q6+Q18+Q25+Q32+Q34</f>
        <v>15266431</v>
      </c>
      <c r="R5" s="422">
        <v>12668</v>
      </c>
      <c r="S5" s="423">
        <v>8.297944686613393</v>
      </c>
      <c r="T5" s="291">
        <f>SUM(T6,T18,T25,T32,T34)</f>
        <v>15520973</v>
      </c>
      <c r="U5" s="422">
        <v>14071</v>
      </c>
      <c r="V5" s="423">
        <v>9.0657976146211965</v>
      </c>
      <c r="W5" s="291">
        <f>SUM(W6,W18,W25,W32,W34)</f>
        <v>15774749</v>
      </c>
      <c r="X5" s="422">
        <v>15775.999999999996</v>
      </c>
      <c r="Y5" s="423">
        <v>10.000793039559614</v>
      </c>
      <c r="Z5" s="422">
        <v>16027466</v>
      </c>
      <c r="AA5" s="422">
        <v>16250.000000000005</v>
      </c>
      <c r="AB5" s="423">
        <v>10.13884540450749</v>
      </c>
      <c r="AC5" s="270">
        <f>SUM(AC6+AC18+AC25+AC32+AC34)</f>
        <v>16278844</v>
      </c>
      <c r="AD5" s="424">
        <v>16931</v>
      </c>
      <c r="AE5" s="423">
        <v>10.400615670252751</v>
      </c>
    </row>
    <row r="6" spans="1:32">
      <c r="A6" s="425" t="s">
        <v>9</v>
      </c>
      <c r="B6" s="422">
        <f>SUM(B7:B17)</f>
        <v>6287369</v>
      </c>
      <c r="C6" s="422">
        <v>4603</v>
      </c>
      <c r="D6" s="423">
        <v>7.3210272850217635</v>
      </c>
      <c r="E6" s="422">
        <f>SUM(E7:E17)</f>
        <v>6394507</v>
      </c>
      <c r="F6" s="422">
        <v>5285</v>
      </c>
      <c r="G6" s="423">
        <v>8.2649061139506141</v>
      </c>
      <c r="H6" s="422">
        <f>SUM(H7:H17)</f>
        <v>6505011</v>
      </c>
      <c r="I6" s="422">
        <v>5136</v>
      </c>
      <c r="J6" s="423">
        <v>7.8954516756389808</v>
      </c>
      <c r="K6" s="422">
        <f>SUM(K7:K17)</f>
        <v>6618970</v>
      </c>
      <c r="L6" s="422">
        <v>6323</v>
      </c>
      <c r="M6" s="423">
        <v>9.5528458355303023</v>
      </c>
      <c r="N6" s="422">
        <v>6736640</v>
      </c>
      <c r="O6" s="422">
        <v>6909</v>
      </c>
      <c r="P6" s="423">
        <f t="shared" ref="P6:P34" si="0">(O6/N6)*10000</f>
        <v>10.255854550636521</v>
      </c>
      <c r="Q6" s="422">
        <f>SUM(Q7:Q17)</f>
        <v>6808224</v>
      </c>
      <c r="R6" s="422">
        <v>7245</v>
      </c>
      <c r="S6" s="423">
        <v>10.641541758908051</v>
      </c>
      <c r="T6" s="291">
        <f>SUM(T7:T17)</f>
        <v>6924765</v>
      </c>
      <c r="U6" s="422">
        <v>8038</v>
      </c>
      <c r="V6" s="423">
        <v>11.607614121201225</v>
      </c>
      <c r="W6" s="291">
        <f>SUM(W7:W17)</f>
        <v>7041335</v>
      </c>
      <c r="X6" s="422">
        <v>8837.9999999999982</v>
      </c>
      <c r="Y6" s="423">
        <v>12.551597104810378</v>
      </c>
      <c r="Z6" s="422">
        <v>7205558</v>
      </c>
      <c r="AA6" s="422">
        <v>8903.0000000000018</v>
      </c>
      <c r="AB6" s="423">
        <v>12.355739833056653</v>
      </c>
      <c r="AC6" s="271">
        <v>7322549</v>
      </c>
      <c r="AD6" s="424">
        <v>9275</v>
      </c>
      <c r="AE6" s="423">
        <v>12.666354298209543</v>
      </c>
    </row>
    <row r="7" spans="1:32">
      <c r="A7" s="446" t="s">
        <v>10</v>
      </c>
      <c r="B7" s="426">
        <v>690049</v>
      </c>
      <c r="C7" s="426">
        <v>480</v>
      </c>
      <c r="D7" s="427">
        <v>6.9560277603474541</v>
      </c>
      <c r="E7" s="428">
        <v>701848</v>
      </c>
      <c r="F7" s="428">
        <v>573</v>
      </c>
      <c r="G7" s="427">
        <v>8.1641609009358156</v>
      </c>
      <c r="H7" s="428">
        <v>714015</v>
      </c>
      <c r="I7" s="428">
        <v>678</v>
      </c>
      <c r="J7" s="427">
        <v>9.4955988319573112</v>
      </c>
      <c r="K7" s="428">
        <v>726564</v>
      </c>
      <c r="L7" s="428">
        <v>712</v>
      </c>
      <c r="M7" s="427">
        <v>9.7995496611447841</v>
      </c>
      <c r="N7" s="428">
        <v>739520</v>
      </c>
      <c r="O7" s="428">
        <v>743</v>
      </c>
      <c r="P7" s="427">
        <f t="shared" si="0"/>
        <v>10.047057550843789</v>
      </c>
      <c r="Q7" s="429">
        <v>753493</v>
      </c>
      <c r="R7" s="428">
        <v>841</v>
      </c>
      <c r="S7" s="427">
        <v>11.161351200342935</v>
      </c>
      <c r="T7" s="292">
        <v>767695</v>
      </c>
      <c r="U7" s="429">
        <v>841</v>
      </c>
      <c r="V7" s="427">
        <v>10.9548714007516</v>
      </c>
      <c r="W7" s="292">
        <v>781919</v>
      </c>
      <c r="X7" s="430">
        <v>1019</v>
      </c>
      <c r="Y7" s="427">
        <v>13.032040403161965</v>
      </c>
      <c r="Z7" s="429">
        <v>796169</v>
      </c>
      <c r="AA7" s="430">
        <v>686.00000000000023</v>
      </c>
      <c r="AB7" s="427">
        <v>8.6162611204405124</v>
      </c>
      <c r="AC7" s="272">
        <v>810412</v>
      </c>
      <c r="AD7" s="431">
        <v>1142</v>
      </c>
      <c r="AE7" s="427">
        <v>14.091597853931088</v>
      </c>
    </row>
    <row r="8" spans="1:32">
      <c r="A8" s="446" t="s">
        <v>11</v>
      </c>
      <c r="B8" s="426">
        <v>185685</v>
      </c>
      <c r="C8" s="426">
        <v>136</v>
      </c>
      <c r="D8" s="427">
        <v>7.3242318981070094</v>
      </c>
      <c r="E8" s="428">
        <v>187095</v>
      </c>
      <c r="F8" s="428">
        <v>163</v>
      </c>
      <c r="G8" s="427">
        <v>8.712151580747749</v>
      </c>
      <c r="H8" s="428">
        <v>188551</v>
      </c>
      <c r="I8" s="428">
        <v>172</v>
      </c>
      <c r="J8" s="427">
        <v>9.1222003595844097</v>
      </c>
      <c r="K8" s="428">
        <v>190075</v>
      </c>
      <c r="L8" s="428">
        <v>210</v>
      </c>
      <c r="M8" s="427">
        <v>11.048270419571221</v>
      </c>
      <c r="N8" s="428">
        <v>191631</v>
      </c>
      <c r="O8" s="428">
        <v>237</v>
      </c>
      <c r="P8" s="427">
        <f t="shared" si="0"/>
        <v>12.367518825242264</v>
      </c>
      <c r="Q8" s="432">
        <v>193689</v>
      </c>
      <c r="R8" s="428">
        <v>225</v>
      </c>
      <c r="S8" s="427">
        <v>11.616560568746806</v>
      </c>
      <c r="T8" s="293">
        <v>195719</v>
      </c>
      <c r="U8" s="433">
        <v>233</v>
      </c>
      <c r="V8" s="427">
        <v>11.904822730547366</v>
      </c>
      <c r="W8" s="293">
        <v>197708</v>
      </c>
      <c r="X8" s="434">
        <v>239.99999999999997</v>
      </c>
      <c r="Y8" s="427">
        <v>12.139114249296941</v>
      </c>
      <c r="Z8" s="435">
        <v>199646</v>
      </c>
      <c r="AA8" s="430">
        <v>268.00000000000006</v>
      </c>
      <c r="AB8" s="427">
        <v>13.42376005529788</v>
      </c>
      <c r="AC8" s="272">
        <v>201533</v>
      </c>
      <c r="AD8" s="431">
        <v>282</v>
      </c>
      <c r="AE8" s="427">
        <v>13.992745604938149</v>
      </c>
    </row>
    <row r="9" spans="1:32">
      <c r="A9" s="446" t="s">
        <v>12</v>
      </c>
      <c r="B9" s="426">
        <v>227589</v>
      </c>
      <c r="C9" s="426">
        <v>76</v>
      </c>
      <c r="D9" s="427">
        <v>3.3393529564258375</v>
      </c>
      <c r="E9" s="428">
        <v>229527</v>
      </c>
      <c r="F9" s="428">
        <v>99</v>
      </c>
      <c r="G9" s="427">
        <v>4.3132180527781045</v>
      </c>
      <c r="H9" s="428">
        <v>231539</v>
      </c>
      <c r="I9" s="428">
        <v>119</v>
      </c>
      <c r="J9" s="427">
        <v>5.1395229313420208</v>
      </c>
      <c r="K9" s="428">
        <v>233635</v>
      </c>
      <c r="L9" s="428">
        <v>138</v>
      </c>
      <c r="M9" s="427">
        <v>5.9066492605987966</v>
      </c>
      <c r="N9" s="428">
        <v>235814</v>
      </c>
      <c r="O9" s="428">
        <v>155</v>
      </c>
      <c r="P9" s="427">
        <f t="shared" si="0"/>
        <v>6.5729770073023657</v>
      </c>
      <c r="Q9" s="429">
        <v>240248</v>
      </c>
      <c r="R9" s="428">
        <v>168</v>
      </c>
      <c r="S9" s="427">
        <v>6.9927741333954909</v>
      </c>
      <c r="T9" s="292">
        <v>244754</v>
      </c>
      <c r="U9" s="429">
        <v>244</v>
      </c>
      <c r="V9" s="427">
        <v>9.9691935576129502</v>
      </c>
      <c r="W9" s="292">
        <v>249297</v>
      </c>
      <c r="X9" s="430">
        <v>250.99999999999997</v>
      </c>
      <c r="Y9" s="427">
        <v>10.068312093607222</v>
      </c>
      <c r="Z9" s="429">
        <v>253863</v>
      </c>
      <c r="AA9" s="430">
        <v>255</v>
      </c>
      <c r="AB9" s="427">
        <v>10.044787936800558</v>
      </c>
      <c r="AC9" s="272">
        <v>258450</v>
      </c>
      <c r="AD9" s="431">
        <v>269</v>
      </c>
      <c r="AE9" s="427">
        <v>10.408202747146449</v>
      </c>
    </row>
    <row r="10" spans="1:32">
      <c r="A10" s="446" t="s">
        <v>13</v>
      </c>
      <c r="B10" s="426">
        <v>166991</v>
      </c>
      <c r="C10" s="426">
        <v>92</v>
      </c>
      <c r="D10" s="427">
        <v>5.5092789431765778</v>
      </c>
      <c r="E10" s="428">
        <v>168110</v>
      </c>
      <c r="F10" s="428">
        <v>105</v>
      </c>
      <c r="G10" s="427">
        <v>6.2459104157991785</v>
      </c>
      <c r="H10" s="428">
        <v>169279</v>
      </c>
      <c r="I10" s="428">
        <v>113</v>
      </c>
      <c r="J10" s="427">
        <v>6.6753702467524034</v>
      </c>
      <c r="K10" s="428">
        <v>170487</v>
      </c>
      <c r="L10" s="428">
        <v>147</v>
      </c>
      <c r="M10" s="427">
        <v>8.6223583029791122</v>
      </c>
      <c r="N10" s="428">
        <v>171746</v>
      </c>
      <c r="O10" s="428">
        <v>148</v>
      </c>
      <c r="P10" s="427">
        <f t="shared" si="0"/>
        <v>8.6173768239143858</v>
      </c>
      <c r="Q10" s="432">
        <v>173410</v>
      </c>
      <c r="R10" s="428">
        <v>174</v>
      </c>
      <c r="S10" s="427">
        <v>10.034023412721297</v>
      </c>
      <c r="T10" s="293">
        <v>175050</v>
      </c>
      <c r="U10" s="433">
        <v>168</v>
      </c>
      <c r="V10" s="427">
        <v>9.597257926306769</v>
      </c>
      <c r="W10" s="293">
        <v>176662</v>
      </c>
      <c r="X10" s="434">
        <v>241.00000000000003</v>
      </c>
      <c r="Y10" s="427">
        <v>13.641869785239612</v>
      </c>
      <c r="Z10" s="435">
        <v>178228</v>
      </c>
      <c r="AA10" s="430">
        <v>254</v>
      </c>
      <c r="AB10" s="427">
        <v>14.251408308458828</v>
      </c>
      <c r="AC10" s="272">
        <v>179768</v>
      </c>
      <c r="AD10" s="431">
        <v>250</v>
      </c>
      <c r="AE10" s="427">
        <v>13.90681322593565</v>
      </c>
    </row>
    <row r="11" spans="1:32">
      <c r="A11" s="446" t="s">
        <v>14</v>
      </c>
      <c r="B11" s="426">
        <v>398369</v>
      </c>
      <c r="C11" s="426">
        <v>135</v>
      </c>
      <c r="D11" s="427">
        <v>3.3888179050076688</v>
      </c>
      <c r="E11" s="428">
        <v>404706</v>
      </c>
      <c r="F11" s="428">
        <v>153</v>
      </c>
      <c r="G11" s="427">
        <v>3.7805221568249543</v>
      </c>
      <c r="H11" s="428">
        <v>411193</v>
      </c>
      <c r="I11" s="428">
        <v>169</v>
      </c>
      <c r="J11" s="427">
        <v>4.1099921448079124</v>
      </c>
      <c r="K11" s="428">
        <v>417846</v>
      </c>
      <c r="L11" s="428">
        <v>192</v>
      </c>
      <c r="M11" s="427">
        <v>4.5949943280538763</v>
      </c>
      <c r="N11" s="428">
        <v>424663</v>
      </c>
      <c r="O11" s="428">
        <v>211</v>
      </c>
      <c r="P11" s="427">
        <f t="shared" si="0"/>
        <v>4.9686457261404922</v>
      </c>
      <c r="Q11" s="435">
        <v>431243</v>
      </c>
      <c r="R11" s="428">
        <v>187</v>
      </c>
      <c r="S11" s="427">
        <v>4.3363022704136647</v>
      </c>
      <c r="T11" s="292">
        <v>437826</v>
      </c>
      <c r="U11" s="429">
        <v>201</v>
      </c>
      <c r="V11" s="427">
        <v>4.5908648641241037</v>
      </c>
      <c r="W11" s="292">
        <v>444398</v>
      </c>
      <c r="X11" s="430">
        <v>251.00000000000009</v>
      </c>
      <c r="Y11" s="427">
        <v>5.6480902254285592</v>
      </c>
      <c r="Z11" s="435">
        <v>450921</v>
      </c>
      <c r="AA11" s="430">
        <v>338.99999999999994</v>
      </c>
      <c r="AB11" s="427">
        <v>7.5179466026199693</v>
      </c>
      <c r="AC11" s="272">
        <v>457404</v>
      </c>
      <c r="AD11" s="431">
        <v>385</v>
      </c>
      <c r="AE11" s="427">
        <v>8.4170667506187087</v>
      </c>
    </row>
    <row r="12" spans="1:32">
      <c r="A12" s="446" t="s">
        <v>15</v>
      </c>
      <c r="B12" s="426">
        <v>452333</v>
      </c>
      <c r="C12" s="426">
        <v>306</v>
      </c>
      <c r="D12" s="427">
        <v>6.7649276086423056</v>
      </c>
      <c r="E12" s="428">
        <v>458039</v>
      </c>
      <c r="F12" s="428">
        <v>296</v>
      </c>
      <c r="G12" s="427">
        <v>6.4623318101733691</v>
      </c>
      <c r="H12" s="428">
        <v>463935</v>
      </c>
      <c r="I12" s="428">
        <v>347</v>
      </c>
      <c r="J12" s="427">
        <v>7.4794960500932239</v>
      </c>
      <c r="K12" s="428">
        <v>469998</v>
      </c>
      <c r="L12" s="428">
        <v>378</v>
      </c>
      <c r="M12" s="427">
        <v>8.0425874152655972</v>
      </c>
      <c r="N12" s="428">
        <v>476255</v>
      </c>
      <c r="O12" s="428">
        <v>389</v>
      </c>
      <c r="P12" s="427">
        <f t="shared" si="0"/>
        <v>8.1678932504645623</v>
      </c>
      <c r="Q12" s="432">
        <v>481498</v>
      </c>
      <c r="R12" s="428">
        <v>409</v>
      </c>
      <c r="S12" s="427">
        <v>8.4943239639624668</v>
      </c>
      <c r="T12" s="293">
        <v>486680</v>
      </c>
      <c r="U12" s="433">
        <v>431</v>
      </c>
      <c r="V12" s="427">
        <v>8.8559217555683407</v>
      </c>
      <c r="W12" s="293">
        <v>491753</v>
      </c>
      <c r="X12" s="434">
        <v>459.99999999999972</v>
      </c>
      <c r="Y12" s="427">
        <v>9.3542896535455764</v>
      </c>
      <c r="Z12" s="435">
        <v>496735</v>
      </c>
      <c r="AA12" s="430">
        <v>507.00000000000006</v>
      </c>
      <c r="AB12" s="427">
        <v>10.206649420717286</v>
      </c>
      <c r="AC12" s="272">
        <v>501584</v>
      </c>
      <c r="AD12" s="431">
        <v>580</v>
      </c>
      <c r="AE12" s="427">
        <v>11.563367252543941</v>
      </c>
    </row>
    <row r="13" spans="1:32">
      <c r="A13" s="446" t="s">
        <v>16</v>
      </c>
      <c r="B13" s="426">
        <v>389743</v>
      </c>
      <c r="C13" s="426">
        <v>271</v>
      </c>
      <c r="D13" s="427">
        <v>6.9532999951249934</v>
      </c>
      <c r="E13" s="428">
        <v>395498</v>
      </c>
      <c r="F13" s="428">
        <v>279</v>
      </c>
      <c r="G13" s="427">
        <v>7.0543972409468569</v>
      </c>
      <c r="H13" s="428">
        <v>401386</v>
      </c>
      <c r="I13" s="428">
        <v>187</v>
      </c>
      <c r="J13" s="427">
        <v>4.6588570602861088</v>
      </c>
      <c r="K13" s="428">
        <v>407435</v>
      </c>
      <c r="L13" s="428">
        <v>329</v>
      </c>
      <c r="M13" s="427">
        <v>8.0749076539816169</v>
      </c>
      <c r="N13" s="428">
        <v>413657</v>
      </c>
      <c r="O13" s="428">
        <v>449</v>
      </c>
      <c r="P13" s="427">
        <f t="shared" si="0"/>
        <v>10.854403527560272</v>
      </c>
      <c r="Q13" s="435">
        <v>419919</v>
      </c>
      <c r="R13" s="428">
        <v>368</v>
      </c>
      <c r="S13" s="427">
        <v>8.7635948837752053</v>
      </c>
      <c r="T13" s="292">
        <v>426223</v>
      </c>
      <c r="U13" s="429">
        <v>538</v>
      </c>
      <c r="V13" s="427">
        <v>12.622500428179615</v>
      </c>
      <c r="W13" s="292">
        <v>432543</v>
      </c>
      <c r="X13" s="430">
        <v>525.00000000000011</v>
      </c>
      <c r="Y13" s="427">
        <v>12.137521587449111</v>
      </c>
      <c r="Z13" s="435">
        <v>438868</v>
      </c>
      <c r="AA13" s="430">
        <v>556.99999999999989</v>
      </c>
      <c r="AB13" s="427">
        <v>12.69174330322557</v>
      </c>
      <c r="AC13" s="272">
        <v>445175</v>
      </c>
      <c r="AD13" s="431">
        <v>442</v>
      </c>
      <c r="AE13" s="427">
        <v>9.9286797326893907</v>
      </c>
    </row>
    <row r="14" spans="1:32">
      <c r="A14" s="446" t="s">
        <v>17</v>
      </c>
      <c r="B14" s="426">
        <v>448329</v>
      </c>
      <c r="C14" s="426">
        <v>282</v>
      </c>
      <c r="D14" s="427">
        <v>6.2900236210461511</v>
      </c>
      <c r="E14" s="428">
        <v>452886</v>
      </c>
      <c r="F14" s="428">
        <v>342</v>
      </c>
      <c r="G14" s="427">
        <v>7.5515692690875849</v>
      </c>
      <c r="H14" s="428">
        <v>457614</v>
      </c>
      <c r="I14" s="428">
        <v>358</v>
      </c>
      <c r="J14" s="427">
        <v>7.8231872276634888</v>
      </c>
      <c r="K14" s="428">
        <v>462534</v>
      </c>
      <c r="L14" s="428">
        <v>388</v>
      </c>
      <c r="M14" s="427">
        <v>8.3885725157501927</v>
      </c>
      <c r="N14" s="428">
        <v>467671</v>
      </c>
      <c r="O14" s="428">
        <v>426</v>
      </c>
      <c r="P14" s="427">
        <f t="shared" si="0"/>
        <v>9.1089676289528327</v>
      </c>
      <c r="Q14" s="432">
        <v>473331</v>
      </c>
      <c r="R14" s="428">
        <v>438</v>
      </c>
      <c r="S14" s="427">
        <v>9.2535667429346482</v>
      </c>
      <c r="T14" s="293">
        <v>478964</v>
      </c>
      <c r="U14" s="433">
        <v>517</v>
      </c>
      <c r="V14" s="427">
        <v>10.794130665352718</v>
      </c>
      <c r="W14" s="293">
        <v>484529</v>
      </c>
      <c r="X14" s="434">
        <v>572.99999999999977</v>
      </c>
      <c r="Y14" s="427">
        <v>11.825917540539365</v>
      </c>
      <c r="Z14" s="435">
        <v>490039</v>
      </c>
      <c r="AA14" s="430">
        <v>644.99999999999977</v>
      </c>
      <c r="AB14" s="427">
        <v>13.162217701040117</v>
      </c>
      <c r="AC14" s="272">
        <v>495464</v>
      </c>
      <c r="AD14" s="431">
        <v>677</v>
      </c>
      <c r="AE14" s="427">
        <v>13.663959440040044</v>
      </c>
    </row>
    <row r="15" spans="1:32">
      <c r="A15" s="446" t="s">
        <v>18</v>
      </c>
      <c r="B15" s="426">
        <v>2449745</v>
      </c>
      <c r="C15" s="426">
        <v>2590</v>
      </c>
      <c r="D15" s="427">
        <v>10.572528977505822</v>
      </c>
      <c r="E15" s="428">
        <v>2501735</v>
      </c>
      <c r="F15" s="428">
        <v>2883</v>
      </c>
      <c r="G15" s="427">
        <v>11.524002342374391</v>
      </c>
      <c r="H15" s="428">
        <v>2555387</v>
      </c>
      <c r="I15" s="428">
        <v>2582</v>
      </c>
      <c r="J15" s="427">
        <v>10.104144695108804</v>
      </c>
      <c r="K15" s="428">
        <v>2610755</v>
      </c>
      <c r="L15" s="428">
        <v>3409</v>
      </c>
      <c r="M15" s="427">
        <v>13.057525505074203</v>
      </c>
      <c r="N15" s="428">
        <v>2667953</v>
      </c>
      <c r="O15" s="428">
        <v>3676</v>
      </c>
      <c r="P15" s="427">
        <f t="shared" si="0"/>
        <v>13.77835366665005</v>
      </c>
      <c r="Q15" s="435">
        <v>2723509</v>
      </c>
      <c r="R15" s="428">
        <v>3756</v>
      </c>
      <c r="S15" s="427">
        <v>13.791032083976958</v>
      </c>
      <c r="T15" s="292">
        <v>2779370</v>
      </c>
      <c r="U15" s="429">
        <v>4121</v>
      </c>
      <c r="V15" s="427">
        <v>14.827101105646245</v>
      </c>
      <c r="W15" s="292">
        <v>2835373</v>
      </c>
      <c r="X15" s="430">
        <v>4607.9999999999991</v>
      </c>
      <c r="Y15" s="427">
        <v>16.251830006140281</v>
      </c>
      <c r="Z15" s="435">
        <v>2891472</v>
      </c>
      <c r="AA15" s="430">
        <v>4471.0000000000027</v>
      </c>
      <c r="AB15" s="427">
        <v>15.462712417758162</v>
      </c>
      <c r="AC15" s="272">
        <v>2947627</v>
      </c>
      <c r="AD15" s="431">
        <v>4179</v>
      </c>
      <c r="AE15" s="427">
        <v>14.177506177002721</v>
      </c>
    </row>
    <row r="16" spans="1:32">
      <c r="A16" s="446" t="s">
        <v>19</v>
      </c>
      <c r="B16" s="426">
        <v>496233</v>
      </c>
      <c r="C16" s="426">
        <v>153</v>
      </c>
      <c r="D16" s="427">
        <v>3.0832290476449571</v>
      </c>
      <c r="E16" s="428">
        <v>502883</v>
      </c>
      <c r="F16" s="428">
        <v>310</v>
      </c>
      <c r="G16" s="427">
        <v>6.164455748156132</v>
      </c>
      <c r="H16" s="428">
        <v>509740</v>
      </c>
      <c r="I16" s="428">
        <v>335</v>
      </c>
      <c r="J16" s="427">
        <v>6.5719778710715264</v>
      </c>
      <c r="K16" s="428">
        <v>516779</v>
      </c>
      <c r="L16" s="428">
        <v>327</v>
      </c>
      <c r="M16" s="427">
        <v>6.3276565030699778</v>
      </c>
      <c r="N16" s="428">
        <v>524048</v>
      </c>
      <c r="O16" s="428">
        <v>360</v>
      </c>
      <c r="P16" s="427">
        <f t="shared" si="0"/>
        <v>6.8695997313223218</v>
      </c>
      <c r="Q16" s="432">
        <v>530655</v>
      </c>
      <c r="R16" s="428">
        <v>521</v>
      </c>
      <c r="S16" s="427">
        <v>9.8180550451800119</v>
      </c>
      <c r="T16" s="293">
        <v>537351</v>
      </c>
      <c r="U16" s="433">
        <v>494</v>
      </c>
      <c r="V16" s="427">
        <v>9.1932461277637891</v>
      </c>
      <c r="W16" s="293">
        <v>544090</v>
      </c>
      <c r="X16" s="434">
        <v>497.99999999999989</v>
      </c>
      <c r="Y16" s="427">
        <v>9.1528974985756015</v>
      </c>
      <c r="Z16" s="435">
        <v>550832</v>
      </c>
      <c r="AA16" s="430">
        <v>595.99999999999977</v>
      </c>
      <c r="AB16" s="427">
        <v>10.819995933424345</v>
      </c>
      <c r="AC16" s="272">
        <v>557563</v>
      </c>
      <c r="AD16" s="431">
        <v>594</v>
      </c>
      <c r="AE16" s="427">
        <v>10.653504626383027</v>
      </c>
    </row>
    <row r="17" spans="1:31">
      <c r="A17" s="446" t="s">
        <v>20</v>
      </c>
      <c r="B17" s="426">
        <v>382303</v>
      </c>
      <c r="C17" s="426">
        <v>82</v>
      </c>
      <c r="D17" s="427">
        <v>2.1448955409714285</v>
      </c>
      <c r="E17" s="428">
        <v>392180</v>
      </c>
      <c r="F17" s="428">
        <v>82</v>
      </c>
      <c r="G17" s="427">
        <v>2.0908766382783415</v>
      </c>
      <c r="H17" s="428">
        <v>402372</v>
      </c>
      <c r="I17" s="428">
        <v>76</v>
      </c>
      <c r="J17" s="427">
        <v>1.8887994194427047</v>
      </c>
      <c r="K17" s="428">
        <v>412862</v>
      </c>
      <c r="L17" s="428">
        <v>93</v>
      </c>
      <c r="M17" s="427">
        <v>2.2525686549016379</v>
      </c>
      <c r="N17" s="428">
        <v>423682</v>
      </c>
      <c r="O17" s="428">
        <v>115</v>
      </c>
      <c r="P17" s="427">
        <f t="shared" si="0"/>
        <v>2.7142998758502843</v>
      </c>
      <c r="Q17" s="435">
        <v>387229</v>
      </c>
      <c r="R17" s="428">
        <v>158</v>
      </c>
      <c r="S17" s="427">
        <v>4.0802729134439826</v>
      </c>
      <c r="T17" s="292">
        <v>395133</v>
      </c>
      <c r="U17" s="429">
        <v>250</v>
      </c>
      <c r="V17" s="427">
        <v>6.3269835726198522</v>
      </c>
      <c r="W17" s="292">
        <v>403063</v>
      </c>
      <c r="X17" s="430">
        <v>171.99999999999989</v>
      </c>
      <c r="Y17" s="427">
        <v>4.2673229743241103</v>
      </c>
      <c r="Z17" s="435">
        <v>458785</v>
      </c>
      <c r="AA17" s="430">
        <v>324.99999999999994</v>
      </c>
      <c r="AB17" s="427">
        <v>7.0839282016630873</v>
      </c>
      <c r="AC17" s="272">
        <v>467569</v>
      </c>
      <c r="AD17" s="431">
        <v>475</v>
      </c>
      <c r="AE17" s="427">
        <v>10.158928414843585</v>
      </c>
    </row>
    <row r="18" spans="1:31">
      <c r="A18" s="425" t="s">
        <v>21</v>
      </c>
      <c r="B18" s="422">
        <f>SUM(B19:B24)</f>
        <v>6952421</v>
      </c>
      <c r="C18" s="422">
        <v>2578</v>
      </c>
      <c r="D18" s="423">
        <v>3.708060832334521</v>
      </c>
      <c r="E18" s="422">
        <f>SUM(E19:E24)</f>
        <v>7073096</v>
      </c>
      <c r="F18" s="422">
        <v>3131</v>
      </c>
      <c r="G18" s="423">
        <v>4.426632976563587</v>
      </c>
      <c r="H18" s="422">
        <f>SUM(H19:H24)</f>
        <v>7197036</v>
      </c>
      <c r="I18" s="422">
        <v>3428</v>
      </c>
      <c r="J18" s="423">
        <v>4.7630719090470022</v>
      </c>
      <c r="K18" s="422">
        <f>SUM(K19:K24)</f>
        <v>7324324</v>
      </c>
      <c r="L18" s="422">
        <v>3874</v>
      </c>
      <c r="M18" s="423">
        <v>5.2892253264601621</v>
      </c>
      <c r="N18" s="422">
        <v>7455097</v>
      </c>
      <c r="O18" s="422">
        <v>4032</v>
      </c>
      <c r="P18" s="423">
        <f t="shared" si="0"/>
        <v>5.4083803336160479</v>
      </c>
      <c r="Q18" s="422">
        <f>SUM(Q19:Q24)</f>
        <v>7616555</v>
      </c>
      <c r="R18" s="422">
        <v>4695</v>
      </c>
      <c r="S18" s="423">
        <v>6.1642041579165383</v>
      </c>
      <c r="T18" s="291">
        <f>SUM(T19:T24)</f>
        <v>7733291</v>
      </c>
      <c r="U18" s="422">
        <v>5136</v>
      </c>
      <c r="V18" s="423">
        <v>6.6414156663702419</v>
      </c>
      <c r="W18" s="291">
        <f>SUM(W19:W24)</f>
        <v>7849237</v>
      </c>
      <c r="X18" s="422">
        <v>5955.9999999999982</v>
      </c>
      <c r="Y18" s="423">
        <v>7.5879986806360904</v>
      </c>
      <c r="Z18" s="422">
        <v>7916493</v>
      </c>
      <c r="AA18" s="422">
        <v>6202.0000000000036</v>
      </c>
      <c r="AB18" s="423">
        <v>7.8342771224581433</v>
      </c>
      <c r="AC18" s="271">
        <v>8029673</v>
      </c>
      <c r="AD18" s="424">
        <v>6420</v>
      </c>
      <c r="AE18" s="423">
        <v>7.9953442686893981</v>
      </c>
    </row>
    <row r="19" spans="1:31">
      <c r="A19" s="446" t="s">
        <v>22</v>
      </c>
      <c r="B19" s="426">
        <v>591950</v>
      </c>
      <c r="C19" s="426">
        <v>211</v>
      </c>
      <c r="D19" s="427">
        <v>3.5644902441084554</v>
      </c>
      <c r="E19" s="428">
        <v>599845</v>
      </c>
      <c r="F19" s="428">
        <v>263</v>
      </c>
      <c r="G19" s="427">
        <v>4.3844659870466538</v>
      </c>
      <c r="H19" s="428">
        <v>607959</v>
      </c>
      <c r="I19" s="428">
        <v>307</v>
      </c>
      <c r="J19" s="427">
        <v>5.0496826266244925</v>
      </c>
      <c r="K19" s="428">
        <v>616299</v>
      </c>
      <c r="L19" s="428">
        <v>327</v>
      </c>
      <c r="M19" s="427">
        <v>5.3058661461401035</v>
      </c>
      <c r="N19" s="428">
        <v>624860</v>
      </c>
      <c r="O19" s="428">
        <v>331</v>
      </c>
      <c r="P19" s="427">
        <f t="shared" si="0"/>
        <v>5.2971865697916334</v>
      </c>
      <c r="Q19" s="435">
        <v>634481</v>
      </c>
      <c r="R19" s="428">
        <v>367</v>
      </c>
      <c r="S19" s="427">
        <v>5.7842551628811583</v>
      </c>
      <c r="T19" s="292">
        <v>644000</v>
      </c>
      <c r="U19" s="429">
        <v>392</v>
      </c>
      <c r="V19" s="427">
        <v>6.0869565217391299</v>
      </c>
      <c r="W19" s="292">
        <v>653400</v>
      </c>
      <c r="X19" s="430">
        <v>629.00000000000045</v>
      </c>
      <c r="Y19" s="427">
        <v>9.6265687174778147</v>
      </c>
      <c r="Z19" s="435">
        <v>662671</v>
      </c>
      <c r="AA19" s="430">
        <v>636.00000000000023</v>
      </c>
      <c r="AB19" s="427">
        <v>9.5975227526178184</v>
      </c>
      <c r="AC19" s="273">
        <v>671817</v>
      </c>
      <c r="AD19" s="431">
        <v>657</v>
      </c>
      <c r="AE19" s="427">
        <v>9.779448867772027</v>
      </c>
    </row>
    <row r="20" spans="1:31">
      <c r="A20" s="446" t="s">
        <v>23</v>
      </c>
      <c r="B20" s="426">
        <v>464796</v>
      </c>
      <c r="C20" s="426">
        <v>110</v>
      </c>
      <c r="D20" s="427">
        <v>2.3666296611846915</v>
      </c>
      <c r="E20" s="428">
        <v>475037</v>
      </c>
      <c r="F20" s="428">
        <v>118</v>
      </c>
      <c r="G20" s="427">
        <v>2.4840170344625787</v>
      </c>
      <c r="H20" s="428">
        <v>485548</v>
      </c>
      <c r="I20" s="428">
        <v>137</v>
      </c>
      <c r="J20" s="427">
        <v>2.8215542026740916</v>
      </c>
      <c r="K20" s="428">
        <v>496331</v>
      </c>
      <c r="L20" s="428">
        <v>184</v>
      </c>
      <c r="M20" s="427">
        <v>3.70720345898201</v>
      </c>
      <c r="N20" s="428">
        <v>507408</v>
      </c>
      <c r="O20" s="428">
        <v>228</v>
      </c>
      <c r="P20" s="427">
        <f t="shared" si="0"/>
        <v>4.493425409138208</v>
      </c>
      <c r="Q20" s="432">
        <v>561605</v>
      </c>
      <c r="R20" s="428">
        <v>275</v>
      </c>
      <c r="S20" s="427">
        <v>4.8966800509254726</v>
      </c>
      <c r="T20" s="293">
        <v>571382</v>
      </c>
      <c r="U20" s="433">
        <v>333</v>
      </c>
      <c r="V20" s="427">
        <v>5.8279749799608664</v>
      </c>
      <c r="W20" s="293">
        <v>581010</v>
      </c>
      <c r="X20" s="434">
        <v>381.00000000000023</v>
      </c>
      <c r="Y20" s="427">
        <v>6.5575463417152928</v>
      </c>
      <c r="Z20" s="435">
        <v>542707</v>
      </c>
      <c r="AA20" s="430">
        <v>444.00000000000011</v>
      </c>
      <c r="AB20" s="427">
        <v>8.181210118903941</v>
      </c>
      <c r="AC20" s="273">
        <v>551165</v>
      </c>
      <c r="AD20" s="431">
        <v>449</v>
      </c>
      <c r="AE20" s="427">
        <v>8.1463808478404829</v>
      </c>
    </row>
    <row r="21" spans="1:31">
      <c r="A21" s="446" t="s">
        <v>24</v>
      </c>
      <c r="B21" s="426">
        <v>3522015</v>
      </c>
      <c r="C21" s="426">
        <v>1528</v>
      </c>
      <c r="D21" s="427">
        <v>4.3384255887609786</v>
      </c>
      <c r="E21" s="428">
        <v>3583719</v>
      </c>
      <c r="F21" s="428">
        <v>1842</v>
      </c>
      <c r="G21" s="427">
        <v>5.1399119183172566</v>
      </c>
      <c r="H21" s="428">
        <v>3647031</v>
      </c>
      <c r="I21" s="428">
        <v>1987</v>
      </c>
      <c r="J21" s="427">
        <v>5.4482673714591403</v>
      </c>
      <c r="K21" s="428">
        <v>3712012</v>
      </c>
      <c r="L21" s="428">
        <v>2180</v>
      </c>
      <c r="M21" s="427">
        <v>5.8728258421578374</v>
      </c>
      <c r="N21" s="428">
        <v>3778720</v>
      </c>
      <c r="O21" s="428">
        <v>2340</v>
      </c>
      <c r="P21" s="427">
        <f t="shared" si="0"/>
        <v>6.1925731464622942</v>
      </c>
      <c r="Q21" s="435">
        <v>3840319</v>
      </c>
      <c r="R21" s="428">
        <v>2791</v>
      </c>
      <c r="S21" s="427">
        <v>7.2676254238254687</v>
      </c>
      <c r="T21" s="292">
        <v>3901981</v>
      </c>
      <c r="U21" s="429">
        <v>2968</v>
      </c>
      <c r="V21" s="427">
        <v>7.6063927528094064</v>
      </c>
      <c r="W21" s="292">
        <v>3963541</v>
      </c>
      <c r="X21" s="430">
        <v>3072.9999999999968</v>
      </c>
      <c r="Y21" s="427">
        <v>7.7531681897575844</v>
      </c>
      <c r="Z21" s="435">
        <v>4024929</v>
      </c>
      <c r="AA21" s="430">
        <v>3273.0000000000036</v>
      </c>
      <c r="AB21" s="427">
        <v>8.1318204619261696</v>
      </c>
      <c r="AC21" s="273">
        <v>4086089</v>
      </c>
      <c r="AD21" s="431">
        <v>3251</v>
      </c>
      <c r="AE21" s="427">
        <v>7.9562633119347135</v>
      </c>
    </row>
    <row r="22" spans="1:31">
      <c r="A22" s="446" t="s">
        <v>25</v>
      </c>
      <c r="B22" s="426">
        <v>748853</v>
      </c>
      <c r="C22" s="426">
        <v>137</v>
      </c>
      <c r="D22" s="427">
        <v>1.8294645277511075</v>
      </c>
      <c r="E22" s="428">
        <v>762484</v>
      </c>
      <c r="F22" s="428">
        <v>179</v>
      </c>
      <c r="G22" s="427">
        <v>2.3475902445166064</v>
      </c>
      <c r="H22" s="428">
        <v>776460</v>
      </c>
      <c r="I22" s="428">
        <v>195</v>
      </c>
      <c r="J22" s="427">
        <v>2.5113978826984003</v>
      </c>
      <c r="K22" s="428">
        <v>790808</v>
      </c>
      <c r="L22" s="428">
        <v>215</v>
      </c>
      <c r="M22" s="427">
        <v>2.7187383031026493</v>
      </c>
      <c r="N22" s="428">
        <v>805514</v>
      </c>
      <c r="O22" s="428">
        <v>252</v>
      </c>
      <c r="P22" s="427">
        <f t="shared" si="0"/>
        <v>3.1284372462800154</v>
      </c>
      <c r="Q22" s="432">
        <v>817676</v>
      </c>
      <c r="R22" s="428">
        <v>284</v>
      </c>
      <c r="S22" s="427">
        <v>3.4732583566106867</v>
      </c>
      <c r="T22" s="293">
        <v>829779</v>
      </c>
      <c r="U22" s="433">
        <v>343</v>
      </c>
      <c r="V22" s="427">
        <v>4.1336307619257662</v>
      </c>
      <c r="W22" s="293">
        <v>841767</v>
      </c>
      <c r="X22" s="434">
        <v>399.00000000000023</v>
      </c>
      <c r="Y22" s="427">
        <v>4.7400290104031191</v>
      </c>
      <c r="Z22" s="435">
        <v>853622</v>
      </c>
      <c r="AA22" s="430">
        <v>472.00000000000006</v>
      </c>
      <c r="AB22" s="427">
        <v>5.5293795145860818</v>
      </c>
      <c r="AC22" s="272">
        <v>865340</v>
      </c>
      <c r="AD22" s="431">
        <v>589</v>
      </c>
      <c r="AE22" s="427">
        <v>6.8065731388818271</v>
      </c>
    </row>
    <row r="23" spans="1:31">
      <c r="A23" s="446" t="s">
        <v>26</v>
      </c>
      <c r="B23" s="426">
        <v>1340526</v>
      </c>
      <c r="C23" s="426">
        <v>553</v>
      </c>
      <c r="D23" s="427">
        <v>4.1252463585189698</v>
      </c>
      <c r="E23" s="428">
        <v>1359648</v>
      </c>
      <c r="F23" s="428">
        <v>678</v>
      </c>
      <c r="G23" s="427">
        <v>4.9865847631151601</v>
      </c>
      <c r="H23" s="428">
        <v>1379329</v>
      </c>
      <c r="I23" s="428">
        <v>761</v>
      </c>
      <c r="J23" s="427">
        <v>5.5171753802029828</v>
      </c>
      <c r="K23" s="428">
        <v>1399539</v>
      </c>
      <c r="L23" s="428">
        <v>917</v>
      </c>
      <c r="M23" s="427">
        <v>6.5521575318729957</v>
      </c>
      <c r="N23" s="428">
        <v>1420348</v>
      </c>
      <c r="O23" s="428">
        <v>807</v>
      </c>
      <c r="P23" s="427">
        <f t="shared" si="0"/>
        <v>5.6817061734166554</v>
      </c>
      <c r="Q23" s="435">
        <v>1436259</v>
      </c>
      <c r="R23" s="428">
        <v>910</v>
      </c>
      <c r="S23" s="427">
        <v>6.3359045965943475</v>
      </c>
      <c r="T23" s="292">
        <v>1451873</v>
      </c>
      <c r="U23" s="429">
        <v>1009</v>
      </c>
      <c r="V23" s="427">
        <v>6.9496436671802559</v>
      </c>
      <c r="W23" s="292">
        <v>1467111</v>
      </c>
      <c r="X23" s="430">
        <v>1310.0000000000009</v>
      </c>
      <c r="Y23" s="427">
        <v>8.9291130664278349</v>
      </c>
      <c r="Z23" s="435">
        <v>1481940</v>
      </c>
      <c r="AA23" s="430">
        <v>1185.9999999999998</v>
      </c>
      <c r="AB23" s="427">
        <v>8.0030230643615781</v>
      </c>
      <c r="AC23" s="272">
        <v>1496366</v>
      </c>
      <c r="AD23" s="431">
        <v>1321</v>
      </c>
      <c r="AE23" s="427">
        <v>8.8280540990639995</v>
      </c>
    </row>
    <row r="24" spans="1:31">
      <c r="A24" s="446" t="s">
        <v>27</v>
      </c>
      <c r="B24" s="426">
        <v>284281</v>
      </c>
      <c r="C24" s="426">
        <v>39</v>
      </c>
      <c r="D24" s="423">
        <v>1.3718820462851897</v>
      </c>
      <c r="E24" s="428">
        <v>292363</v>
      </c>
      <c r="F24" s="428">
        <v>51</v>
      </c>
      <c r="G24" s="427">
        <v>1.7444067819799358</v>
      </c>
      <c r="H24" s="428">
        <v>300709</v>
      </c>
      <c r="I24" s="428">
        <v>41</v>
      </c>
      <c r="J24" s="427">
        <v>1.3634443930843441</v>
      </c>
      <c r="K24" s="428">
        <v>309335</v>
      </c>
      <c r="L24" s="428">
        <v>51</v>
      </c>
      <c r="M24" s="427">
        <v>1.6486980134805307</v>
      </c>
      <c r="N24" s="428">
        <v>318247</v>
      </c>
      <c r="O24" s="428">
        <v>74</v>
      </c>
      <c r="P24" s="427">
        <f t="shared" si="0"/>
        <v>2.3252379441125917</v>
      </c>
      <c r="Q24" s="432">
        <v>326215</v>
      </c>
      <c r="R24" s="428">
        <v>68</v>
      </c>
      <c r="S24" s="427">
        <v>2.0845148138497618</v>
      </c>
      <c r="T24" s="293">
        <v>334276</v>
      </c>
      <c r="U24" s="433">
        <v>91</v>
      </c>
      <c r="V24" s="427">
        <v>2.7223013318335747</v>
      </c>
      <c r="W24" s="293">
        <v>342408</v>
      </c>
      <c r="X24" s="434">
        <v>163.99999999999997</v>
      </c>
      <c r="Y24" s="427">
        <v>4.7896077194458062</v>
      </c>
      <c r="Z24" s="435">
        <v>350624</v>
      </c>
      <c r="AA24" s="430">
        <v>191.00000000000003</v>
      </c>
      <c r="AB24" s="427">
        <v>5.4474308661129882</v>
      </c>
      <c r="AC24" s="272">
        <v>358896</v>
      </c>
      <c r="AD24" s="431">
        <v>153</v>
      </c>
      <c r="AE24" s="427">
        <v>4.2630734251705231</v>
      </c>
    </row>
    <row r="25" spans="1:31">
      <c r="A25" s="425" t="s">
        <v>28</v>
      </c>
      <c r="B25" s="422">
        <f>SUM(B26:B31)</f>
        <v>670655</v>
      </c>
      <c r="C25" s="422">
        <v>310</v>
      </c>
      <c r="D25" s="423">
        <v>4.6223468102079313</v>
      </c>
      <c r="E25" s="422">
        <f>SUM(E26:E31)</f>
        <v>691933</v>
      </c>
      <c r="F25" s="422">
        <v>393</v>
      </c>
      <c r="G25" s="423">
        <v>5.6797406685329355</v>
      </c>
      <c r="H25" s="422">
        <f>SUM(H26:H31)</f>
        <v>714054</v>
      </c>
      <c r="I25" s="422">
        <v>469</v>
      </c>
      <c r="J25" s="423">
        <v>6.5681307015995989</v>
      </c>
      <c r="K25" s="422">
        <f>SUM(K26:K31)</f>
        <v>736993</v>
      </c>
      <c r="L25" s="422">
        <v>547</v>
      </c>
      <c r="M25" s="423">
        <v>7.4220514984538521</v>
      </c>
      <c r="N25" s="422">
        <v>760853</v>
      </c>
      <c r="O25" s="422">
        <v>681</v>
      </c>
      <c r="P25" s="423">
        <f t="shared" si="0"/>
        <v>8.9504805790343216</v>
      </c>
      <c r="Q25" s="422">
        <f>SUM(Q26:Q31)</f>
        <v>780529</v>
      </c>
      <c r="R25" s="422">
        <v>706</v>
      </c>
      <c r="S25" s="423">
        <v>9.0451475858039867</v>
      </c>
      <c r="T25" s="291">
        <f>SUM(T26:T31)</f>
        <v>800285</v>
      </c>
      <c r="U25" s="422">
        <v>865</v>
      </c>
      <c r="V25" s="423">
        <v>10.808649418644608</v>
      </c>
      <c r="W25" s="291">
        <f>SUM(W26:W31)</f>
        <v>820024</v>
      </c>
      <c r="X25" s="422">
        <v>941.00000000000023</v>
      </c>
      <c r="Y25" s="423">
        <v>11.475273894422605</v>
      </c>
      <c r="Z25" s="422">
        <v>839722</v>
      </c>
      <c r="AA25" s="422">
        <v>1097</v>
      </c>
      <c r="AB25" s="423">
        <v>13.063847320899059</v>
      </c>
      <c r="AC25" s="271">
        <v>859385</v>
      </c>
      <c r="AD25" s="424">
        <v>1185</v>
      </c>
      <c r="AE25" s="423">
        <v>13.788930456081966</v>
      </c>
    </row>
    <row r="26" spans="1:31">
      <c r="A26" s="436" t="s">
        <v>29</v>
      </c>
      <c r="B26" s="426">
        <v>137965</v>
      </c>
      <c r="C26" s="426">
        <v>71</v>
      </c>
      <c r="D26" s="427">
        <v>5.1462327401877292</v>
      </c>
      <c r="E26" s="428">
        <v>141598</v>
      </c>
      <c r="F26" s="428">
        <v>85</v>
      </c>
      <c r="G26" s="427">
        <v>6.0029096456164632</v>
      </c>
      <c r="H26" s="428">
        <v>145352</v>
      </c>
      <c r="I26" s="428">
        <v>103</v>
      </c>
      <c r="J26" s="427">
        <v>7.0862458032913205</v>
      </c>
      <c r="K26" s="428">
        <v>149206</v>
      </c>
      <c r="L26" s="428">
        <v>124</v>
      </c>
      <c r="M26" s="427">
        <v>8.3106577483479214</v>
      </c>
      <c r="N26" s="428">
        <v>153163</v>
      </c>
      <c r="O26" s="428">
        <v>170</v>
      </c>
      <c r="P26" s="427">
        <f t="shared" si="0"/>
        <v>11.09928638117561</v>
      </c>
      <c r="Q26" s="432">
        <v>157551</v>
      </c>
      <c r="R26" s="428">
        <v>179</v>
      </c>
      <c r="S26" s="427">
        <v>11.361400435414563</v>
      </c>
      <c r="T26" s="293">
        <v>161948</v>
      </c>
      <c r="U26" s="433">
        <v>210</v>
      </c>
      <c r="V26" s="427">
        <v>12.967125250080272</v>
      </c>
      <c r="W26" s="293">
        <v>166345</v>
      </c>
      <c r="X26" s="434">
        <v>232.00000000000006</v>
      </c>
      <c r="Y26" s="427">
        <v>13.946917550873188</v>
      </c>
      <c r="Z26" s="435">
        <v>170722</v>
      </c>
      <c r="AA26" s="430">
        <v>192.00000000000009</v>
      </c>
      <c r="AB26" s="427">
        <v>11.246353721254444</v>
      </c>
      <c r="AC26" s="272">
        <v>175074</v>
      </c>
      <c r="AD26" s="431">
        <v>280</v>
      </c>
      <c r="AE26" s="427">
        <v>15.993237145435645</v>
      </c>
    </row>
    <row r="27" spans="1:31">
      <c r="A27" s="436" t="s">
        <v>30</v>
      </c>
      <c r="B27" s="426">
        <v>95474</v>
      </c>
      <c r="C27" s="426">
        <v>71</v>
      </c>
      <c r="D27" s="427">
        <v>7.4365795923497497</v>
      </c>
      <c r="E27" s="428">
        <v>98194</v>
      </c>
      <c r="F27" s="428">
        <v>79</v>
      </c>
      <c r="G27" s="427">
        <v>8.0452980833859513</v>
      </c>
      <c r="H27" s="428">
        <v>101017</v>
      </c>
      <c r="I27" s="428">
        <v>103</v>
      </c>
      <c r="J27" s="427">
        <v>10.196303592464634</v>
      </c>
      <c r="K27" s="428">
        <v>103933</v>
      </c>
      <c r="L27" s="428">
        <v>96</v>
      </c>
      <c r="M27" s="427">
        <v>9.236719809877517</v>
      </c>
      <c r="N27" s="428">
        <v>106953</v>
      </c>
      <c r="O27" s="428">
        <v>127</v>
      </c>
      <c r="P27" s="427">
        <f t="shared" si="0"/>
        <v>11.874374725346648</v>
      </c>
      <c r="Q27" s="437">
        <v>109514</v>
      </c>
      <c r="R27" s="428">
        <v>138</v>
      </c>
      <c r="S27" s="427">
        <v>12.601128622824479</v>
      </c>
      <c r="T27" s="292">
        <v>112151</v>
      </c>
      <c r="U27" s="429">
        <v>154</v>
      </c>
      <c r="V27" s="427">
        <v>13.731487013044912</v>
      </c>
      <c r="W27" s="292">
        <v>114805</v>
      </c>
      <c r="X27" s="430">
        <v>179.00000000000003</v>
      </c>
      <c r="Y27" s="427">
        <v>15.591655415704894</v>
      </c>
      <c r="Z27" s="437">
        <v>117465</v>
      </c>
      <c r="AA27" s="430">
        <v>219</v>
      </c>
      <c r="AB27" s="427">
        <v>18.643851359979568</v>
      </c>
      <c r="AC27" s="272">
        <v>120144</v>
      </c>
      <c r="AD27" s="431">
        <v>195</v>
      </c>
      <c r="AE27" s="427">
        <v>16.230523371953655</v>
      </c>
    </row>
    <row r="28" spans="1:31">
      <c r="A28" s="436" t="s">
        <v>31</v>
      </c>
      <c r="B28" s="426">
        <v>75992</v>
      </c>
      <c r="C28" s="426">
        <v>58</v>
      </c>
      <c r="D28" s="427">
        <v>7.6323823560374775</v>
      </c>
      <c r="E28" s="428">
        <v>78474</v>
      </c>
      <c r="F28" s="428">
        <v>55</v>
      </c>
      <c r="G28" s="427">
        <v>7.008690776562938</v>
      </c>
      <c r="H28" s="428">
        <v>81047</v>
      </c>
      <c r="I28" s="428">
        <v>64</v>
      </c>
      <c r="J28" s="427">
        <v>7.8966525596258963</v>
      </c>
      <c r="K28" s="428">
        <v>83711</v>
      </c>
      <c r="L28" s="428">
        <v>51</v>
      </c>
      <c r="M28" s="427">
        <v>6.0923892917298801</v>
      </c>
      <c r="N28" s="428">
        <v>86470</v>
      </c>
      <c r="O28" s="428">
        <v>94</v>
      </c>
      <c r="P28" s="427">
        <f t="shared" si="0"/>
        <v>10.8708222504915</v>
      </c>
      <c r="Q28" s="437">
        <v>89053</v>
      </c>
      <c r="R28" s="428">
        <v>69</v>
      </c>
      <c r="S28" s="427">
        <v>7.7481948951747839</v>
      </c>
      <c r="T28" s="293">
        <v>91699</v>
      </c>
      <c r="U28" s="433">
        <v>124</v>
      </c>
      <c r="V28" s="427">
        <v>13.522502971679081</v>
      </c>
      <c r="W28" s="293">
        <v>94373</v>
      </c>
      <c r="X28" s="434">
        <v>115.00000000000001</v>
      </c>
      <c r="Y28" s="427">
        <v>12.185688703336762</v>
      </c>
      <c r="Z28" s="437">
        <v>97093</v>
      </c>
      <c r="AA28" s="430">
        <v>166.00000000000003</v>
      </c>
      <c r="AB28" s="427">
        <v>17.097010083116192</v>
      </c>
      <c r="AC28" s="272">
        <v>99855</v>
      </c>
      <c r="AD28" s="431">
        <v>167</v>
      </c>
      <c r="AE28" s="427">
        <v>16.724250162735967</v>
      </c>
    </row>
    <row r="29" spans="1:31">
      <c r="A29" s="436" t="s">
        <v>32</v>
      </c>
      <c r="B29" s="426">
        <v>88353</v>
      </c>
      <c r="C29" s="426">
        <v>50</v>
      </c>
      <c r="D29" s="427">
        <v>5.6591174040496641</v>
      </c>
      <c r="E29" s="428">
        <v>89999</v>
      </c>
      <c r="F29" s="428">
        <v>57</v>
      </c>
      <c r="G29" s="427">
        <v>6.3334037044856055</v>
      </c>
      <c r="H29" s="428">
        <v>91691</v>
      </c>
      <c r="I29" s="428">
        <v>70</v>
      </c>
      <c r="J29" s="427">
        <v>7.6343370668876993</v>
      </c>
      <c r="K29" s="428">
        <v>93409</v>
      </c>
      <c r="L29" s="428">
        <v>79</v>
      </c>
      <c r="M29" s="427">
        <v>8.4574291556488124</v>
      </c>
      <c r="N29" s="428">
        <v>95194</v>
      </c>
      <c r="O29" s="428">
        <v>92</v>
      </c>
      <c r="P29" s="427">
        <f t="shared" si="0"/>
        <v>9.6644746517637667</v>
      </c>
      <c r="Q29" s="435">
        <v>97676</v>
      </c>
      <c r="R29" s="428">
        <v>104</v>
      </c>
      <c r="S29" s="427">
        <v>10.647446660387402</v>
      </c>
      <c r="T29" s="292">
        <v>100170</v>
      </c>
      <c r="U29" s="429">
        <v>114</v>
      </c>
      <c r="V29" s="427">
        <v>11.380652890086852</v>
      </c>
      <c r="W29" s="292">
        <v>102684</v>
      </c>
      <c r="X29" s="430">
        <v>121.99999999999997</v>
      </c>
      <c r="Y29" s="427">
        <v>11.8811109812629</v>
      </c>
      <c r="Z29" s="435">
        <v>105213</v>
      </c>
      <c r="AA29" s="430">
        <v>162</v>
      </c>
      <c r="AB29" s="427">
        <v>15.39733683099997</v>
      </c>
      <c r="AC29" s="272">
        <v>107749</v>
      </c>
      <c r="AD29" s="431">
        <v>160</v>
      </c>
      <c r="AE29" s="427">
        <v>14.849325747802764</v>
      </c>
    </row>
    <row r="30" spans="1:31">
      <c r="A30" s="436" t="s">
        <v>33</v>
      </c>
      <c r="B30" s="426">
        <v>158903</v>
      </c>
      <c r="C30" s="426">
        <v>30</v>
      </c>
      <c r="D30" s="427">
        <v>1.8879442175415191</v>
      </c>
      <c r="E30" s="428">
        <v>164183</v>
      </c>
      <c r="F30" s="428">
        <v>66</v>
      </c>
      <c r="G30" s="427">
        <v>4.0199046186267759</v>
      </c>
      <c r="H30" s="428">
        <v>169667</v>
      </c>
      <c r="I30" s="428">
        <v>64</v>
      </c>
      <c r="J30" s="427">
        <v>3.7720947503050093</v>
      </c>
      <c r="K30" s="428">
        <v>175358</v>
      </c>
      <c r="L30" s="428">
        <v>106</v>
      </c>
      <c r="M30" s="427">
        <v>6.0447769705402665</v>
      </c>
      <c r="N30" s="428">
        <v>181287</v>
      </c>
      <c r="O30" s="428">
        <v>109</v>
      </c>
      <c r="P30" s="427">
        <f t="shared" si="0"/>
        <v>6.0125657107238792</v>
      </c>
      <c r="Q30" s="432">
        <v>186072</v>
      </c>
      <c r="R30" s="428">
        <v>118</v>
      </c>
      <c r="S30" s="427">
        <v>6.3416311965260759</v>
      </c>
      <c r="T30" s="293">
        <v>190896</v>
      </c>
      <c r="U30" s="433">
        <v>122</v>
      </c>
      <c r="V30" s="427">
        <v>6.3909144246081642</v>
      </c>
      <c r="W30" s="293">
        <v>195759</v>
      </c>
      <c r="X30" s="434">
        <v>125.99999999999999</v>
      </c>
      <c r="Y30" s="427">
        <v>6.4364856788193636</v>
      </c>
      <c r="Z30" s="435">
        <v>200656</v>
      </c>
      <c r="AA30" s="430">
        <v>153</v>
      </c>
      <c r="AB30" s="427">
        <v>7.624990032692768</v>
      </c>
      <c r="AC30" s="272">
        <v>205586</v>
      </c>
      <c r="AD30" s="431">
        <v>175</v>
      </c>
      <c r="AE30" s="427">
        <v>8.5122527798585512</v>
      </c>
    </row>
    <row r="31" spans="1:31">
      <c r="A31" s="436" t="s">
        <v>34</v>
      </c>
      <c r="B31" s="426">
        <v>113968</v>
      </c>
      <c r="C31" s="426">
        <v>30</v>
      </c>
      <c r="D31" s="427">
        <v>2.6323178436052221</v>
      </c>
      <c r="E31" s="428">
        <v>119485</v>
      </c>
      <c r="F31" s="428">
        <v>51</v>
      </c>
      <c r="G31" s="427">
        <v>4.2683181989371048</v>
      </c>
      <c r="H31" s="428">
        <v>125280</v>
      </c>
      <c r="I31" s="428">
        <v>65</v>
      </c>
      <c r="J31" s="427">
        <v>5.1883780332056197</v>
      </c>
      <c r="K31" s="428">
        <v>131376</v>
      </c>
      <c r="L31" s="428">
        <v>91</v>
      </c>
      <c r="M31" s="427">
        <v>6.9266837169650461</v>
      </c>
      <c r="N31" s="428">
        <v>137786</v>
      </c>
      <c r="O31" s="428">
        <v>89</v>
      </c>
      <c r="P31" s="427">
        <f t="shared" si="0"/>
        <v>6.4592919454806728</v>
      </c>
      <c r="Q31" s="435">
        <v>140663</v>
      </c>
      <c r="R31" s="428">
        <v>98</v>
      </c>
      <c r="S31" s="427">
        <v>6.9670062489780538</v>
      </c>
      <c r="T31" s="292">
        <v>143421</v>
      </c>
      <c r="U31" s="429">
        <v>141</v>
      </c>
      <c r="V31" s="427">
        <v>9.831196268328906</v>
      </c>
      <c r="W31" s="292">
        <v>146058</v>
      </c>
      <c r="X31" s="430">
        <v>167.00000000000009</v>
      </c>
      <c r="Y31" s="427">
        <v>11.433813964315551</v>
      </c>
      <c r="Z31" s="435">
        <v>148573</v>
      </c>
      <c r="AA31" s="430">
        <v>205</v>
      </c>
      <c r="AB31" s="427">
        <v>13.797930983422292</v>
      </c>
      <c r="AC31" s="272">
        <v>150977</v>
      </c>
      <c r="AD31" s="431">
        <v>208</v>
      </c>
      <c r="AE31" s="427">
        <v>13.776932910310842</v>
      </c>
    </row>
    <row r="32" spans="1:31">
      <c r="A32" s="438" t="s">
        <v>35</v>
      </c>
      <c r="B32" s="422">
        <f>B33</f>
        <v>22729</v>
      </c>
      <c r="C32" s="422">
        <v>8</v>
      </c>
      <c r="D32" s="423">
        <v>3.5197325003299751</v>
      </c>
      <c r="E32" s="422">
        <f>E33</f>
        <v>23455</v>
      </c>
      <c r="F32" s="422">
        <v>7</v>
      </c>
      <c r="G32" s="423">
        <v>2.9844382860797274</v>
      </c>
      <c r="H32" s="422">
        <v>24214</v>
      </c>
      <c r="I32" s="422">
        <v>3</v>
      </c>
      <c r="J32" s="423">
        <v>1.2389526720079294</v>
      </c>
      <c r="K32" s="422">
        <f>K33</f>
        <v>25036</v>
      </c>
      <c r="L32" s="422">
        <v>12</v>
      </c>
      <c r="M32" s="423">
        <v>4.7930979389678861</v>
      </c>
      <c r="N32" s="422">
        <v>25884</v>
      </c>
      <c r="O32" s="422">
        <v>11</v>
      </c>
      <c r="P32" s="423">
        <f t="shared" si="0"/>
        <v>4.2497295626641947</v>
      </c>
      <c r="Q32" s="422">
        <f>Q33</f>
        <v>26576</v>
      </c>
      <c r="R32" s="422">
        <v>21</v>
      </c>
      <c r="S32" s="423">
        <v>7.9018663455749554</v>
      </c>
      <c r="T32" s="291">
        <f>SUM(T33)</f>
        <v>27284</v>
      </c>
      <c r="U32" s="422">
        <v>31</v>
      </c>
      <c r="V32" s="423">
        <v>11.361970385573962</v>
      </c>
      <c r="W32" s="291">
        <f>SUM(W33)</f>
        <v>28000</v>
      </c>
      <c r="X32" s="439">
        <v>41</v>
      </c>
      <c r="Y32" s="423">
        <v>14.642857142857142</v>
      </c>
      <c r="Z32" s="422">
        <v>28726</v>
      </c>
      <c r="AA32" s="439">
        <v>40</v>
      </c>
      <c r="AB32" s="423">
        <v>13.924667548562278</v>
      </c>
      <c r="AC32" s="274">
        <v>29453</v>
      </c>
      <c r="AD32" s="440">
        <v>35</v>
      </c>
      <c r="AE32" s="423">
        <v>11.883339557939768</v>
      </c>
    </row>
    <row r="33" spans="1:31">
      <c r="A33" s="436" t="s">
        <v>37</v>
      </c>
      <c r="B33" s="426">
        <v>22729</v>
      </c>
      <c r="C33" s="426">
        <v>8</v>
      </c>
      <c r="D33" s="427">
        <v>3.5197325003299751</v>
      </c>
      <c r="E33" s="428">
        <v>23455</v>
      </c>
      <c r="F33" s="428">
        <v>7</v>
      </c>
      <c r="G33" s="427">
        <v>2.9844382860797274</v>
      </c>
      <c r="H33" s="428">
        <v>24212</v>
      </c>
      <c r="I33" s="441">
        <v>3</v>
      </c>
      <c r="J33" s="427">
        <v>1.2390550140426235</v>
      </c>
      <c r="K33" s="441">
        <v>25036</v>
      </c>
      <c r="L33" s="441">
        <v>12</v>
      </c>
      <c r="M33" s="427">
        <v>4.7930979389678861</v>
      </c>
      <c r="N33" s="441">
        <v>25884</v>
      </c>
      <c r="O33" s="441">
        <v>11</v>
      </c>
      <c r="P33" s="427">
        <f t="shared" si="0"/>
        <v>4.2497295626641947</v>
      </c>
      <c r="Q33" s="435">
        <v>26576</v>
      </c>
      <c r="R33" s="442">
        <v>21</v>
      </c>
      <c r="S33" s="427">
        <v>7.9018663455749554</v>
      </c>
      <c r="T33" s="292">
        <v>27284</v>
      </c>
      <c r="U33" s="429">
        <v>31</v>
      </c>
      <c r="V33" s="427">
        <v>11.361970385573962</v>
      </c>
      <c r="W33" s="292">
        <v>28000</v>
      </c>
      <c r="X33" s="430">
        <v>41</v>
      </c>
      <c r="Y33" s="427">
        <v>14.642857142857142</v>
      </c>
      <c r="Z33" s="435">
        <v>28726</v>
      </c>
      <c r="AA33" s="430">
        <v>40</v>
      </c>
      <c r="AB33" s="427">
        <v>13.924667548562278</v>
      </c>
      <c r="AC33" s="275">
        <v>29453</v>
      </c>
      <c r="AD33" s="431">
        <v>35</v>
      </c>
      <c r="AE33" s="427">
        <v>11.883339557939768</v>
      </c>
    </row>
    <row r="34" spans="1:31">
      <c r="A34" s="443" t="s">
        <v>38</v>
      </c>
      <c r="B34" s="444">
        <v>31432</v>
      </c>
      <c r="C34" s="444"/>
      <c r="D34" s="423">
        <v>0</v>
      </c>
      <c r="E34" s="439">
        <v>31991</v>
      </c>
      <c r="F34" s="439"/>
      <c r="G34" s="423">
        <v>0</v>
      </c>
      <c r="H34" s="439">
        <v>32566</v>
      </c>
      <c r="I34" s="439">
        <v>1</v>
      </c>
      <c r="J34" s="423">
        <v>0.30706872197997914</v>
      </c>
      <c r="K34" s="439">
        <v>33149</v>
      </c>
      <c r="L34" s="439">
        <v>1</v>
      </c>
      <c r="M34" s="423">
        <v>0.30166822528583065</v>
      </c>
      <c r="N34" s="439">
        <v>33754</v>
      </c>
      <c r="O34" s="439">
        <v>1</v>
      </c>
      <c r="P34" s="423">
        <f t="shared" si="0"/>
        <v>0.29626118385969069</v>
      </c>
      <c r="Q34" s="432">
        <v>34547</v>
      </c>
      <c r="R34" s="439">
        <v>1</v>
      </c>
      <c r="S34" s="423">
        <v>0.28946073465134453</v>
      </c>
      <c r="T34" s="295">
        <v>35348</v>
      </c>
      <c r="U34" s="439">
        <v>1</v>
      </c>
      <c r="V34" s="423">
        <v>0.28290143713930066</v>
      </c>
      <c r="W34" s="295">
        <v>36153</v>
      </c>
      <c r="X34" s="439"/>
      <c r="Y34" s="423">
        <v>0</v>
      </c>
      <c r="Z34" s="445">
        <v>36967</v>
      </c>
      <c r="AA34" s="439">
        <v>8</v>
      </c>
      <c r="AB34" s="423">
        <v>2.1640922985365325</v>
      </c>
      <c r="AC34" s="274">
        <v>37784</v>
      </c>
      <c r="AD34" s="440">
        <v>16</v>
      </c>
      <c r="AE34" s="423">
        <v>4.2345966546686427</v>
      </c>
    </row>
    <row r="35" spans="1:31">
      <c r="A35" s="90"/>
      <c r="B35" s="90"/>
      <c r="C35" s="90"/>
      <c r="D35" s="90"/>
      <c r="E35" s="90"/>
      <c r="F35" s="90"/>
      <c r="G35" s="90"/>
      <c r="H35" s="90"/>
      <c r="I35" s="90"/>
      <c r="K35" s="90"/>
      <c r="L35" s="90"/>
      <c r="M35" s="90"/>
      <c r="N35" s="90"/>
      <c r="O35" s="90"/>
      <c r="P35" s="90"/>
      <c r="Q35" s="90"/>
      <c r="R35" s="90"/>
      <c r="S35" s="90"/>
      <c r="T35" s="90"/>
      <c r="U35" s="90"/>
      <c r="V35" s="90"/>
      <c r="X35" s="90"/>
      <c r="AA35" s="90"/>
      <c r="AC35" s="262"/>
      <c r="AD35" s="30"/>
      <c r="AE35" s="30"/>
    </row>
    <row r="36" spans="1:31">
      <c r="A36" s="710" t="s">
        <v>594</v>
      </c>
      <c r="B36" s="710"/>
      <c r="C36" s="710"/>
      <c r="D36" s="710"/>
      <c r="E36" s="710"/>
      <c r="F36" s="710"/>
      <c r="G36" s="710"/>
      <c r="H36" s="710"/>
      <c r="I36" s="710"/>
      <c r="J36" s="710"/>
      <c r="K36" s="710"/>
      <c r="L36" s="710"/>
      <c r="M36" s="710"/>
      <c r="N36" s="710"/>
      <c r="O36" s="710"/>
      <c r="P36" s="710"/>
      <c r="Q36" s="710"/>
      <c r="R36" s="710"/>
      <c r="S36" s="710"/>
      <c r="AC36" s="237"/>
      <c r="AD36" s="237"/>
      <c r="AE36" s="237"/>
    </row>
    <row r="37" spans="1:31">
      <c r="A37" s="709" t="s">
        <v>596</v>
      </c>
      <c r="B37" s="709"/>
      <c r="C37" s="709"/>
      <c r="D37" s="709"/>
      <c r="E37" s="709"/>
      <c r="F37" s="709"/>
      <c r="G37" s="709"/>
      <c r="H37" s="709"/>
      <c r="I37" s="709"/>
      <c r="J37" s="709"/>
      <c r="K37" s="709"/>
      <c r="L37" s="709"/>
      <c r="M37" s="709"/>
      <c r="N37" s="709"/>
      <c r="O37" s="709"/>
      <c r="P37" s="709"/>
      <c r="Q37" s="709"/>
      <c r="R37" s="709"/>
      <c r="S37" s="709"/>
    </row>
    <row r="38" spans="1:31">
      <c r="A38" s="530" t="s">
        <v>595</v>
      </c>
      <c r="B38" s="550"/>
      <c r="C38" s="550"/>
      <c r="D38" s="550"/>
      <c r="E38" s="550"/>
      <c r="F38" s="550"/>
      <c r="G38" s="550"/>
      <c r="H38" s="550"/>
      <c r="I38" s="550"/>
      <c r="J38" s="550"/>
      <c r="K38" s="550"/>
      <c r="L38" s="550"/>
      <c r="M38" s="550"/>
      <c r="N38" s="550"/>
      <c r="O38" s="550"/>
      <c r="P38" s="550"/>
      <c r="Q38" s="550"/>
      <c r="R38" s="550"/>
      <c r="S38" s="550"/>
    </row>
  </sheetData>
  <mergeCells count="34">
    <mergeCell ref="A1:AE1"/>
    <mergeCell ref="A36:S36"/>
    <mergeCell ref="A37:S37"/>
    <mergeCell ref="B3:B4"/>
    <mergeCell ref="E3:E4"/>
    <mergeCell ref="H3:H4"/>
    <mergeCell ref="K3:K4"/>
    <mergeCell ref="Q3:Q4"/>
    <mergeCell ref="R3:S3"/>
    <mergeCell ref="U3:V3"/>
    <mergeCell ref="X3:Y3"/>
    <mergeCell ref="AA3:AB3"/>
    <mergeCell ref="AD3:AE3"/>
    <mergeCell ref="T3:T4"/>
    <mergeCell ref="W3:W4"/>
    <mergeCell ref="Z3:Z4"/>
    <mergeCell ref="AC3:AC4"/>
    <mergeCell ref="Q2:S2"/>
    <mergeCell ref="T2:V2"/>
    <mergeCell ref="W2:Y2"/>
    <mergeCell ref="Z2:AB2"/>
    <mergeCell ref="AC2:AE2"/>
    <mergeCell ref="O3:P3"/>
    <mergeCell ref="A2:A4"/>
    <mergeCell ref="B2:D2"/>
    <mergeCell ref="E2:G2"/>
    <mergeCell ref="H2:J2"/>
    <mergeCell ref="K2:M2"/>
    <mergeCell ref="C3:D3"/>
    <mergeCell ref="F3:G3"/>
    <mergeCell ref="I3:J3"/>
    <mergeCell ref="L3:M3"/>
    <mergeCell ref="N2:P2"/>
    <mergeCell ref="N3:N4"/>
  </mergeCells>
  <hyperlinks>
    <hyperlink ref="AF1" location="INDICE!A19" display="INDICE"/>
  </hyperlinks>
  <printOptions horizontalCentered="1"/>
  <pageMargins left="0.19685039370078741" right="0.19685039370078741" top="1.1023622047244095" bottom="0.51181102362204722" header="0.11811023622047245" footer="0.23622047244094491"/>
  <pageSetup paperSize="9" scale="74" firstPageNumber="132" orientation="landscape" useFirstPageNumber="1" r:id="rId1"/>
  <headerFooter scaleWithDoc="0">
    <oddHeader>&amp;C&amp;G</oddHeader>
    <oddFooter>&amp;C&amp;12 &amp;P</oddFooter>
  </headerFooter>
  <legacyDrawingHF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AF38"/>
  <sheetViews>
    <sheetView showGridLines="0" topLeftCell="G1" zoomScale="90" zoomScaleNormal="90" zoomScalePageLayoutView="80" workbookViewId="0">
      <selection activeCell="AD34" activeCellId="4" sqref="AD6 AD18 AD25 AD32 AD34"/>
    </sheetView>
  </sheetViews>
  <sheetFormatPr baseColWidth="10" defaultColWidth="11.5546875" defaultRowHeight="14.4"/>
  <cols>
    <col min="1" max="1" width="24.6640625" style="29" customWidth="1"/>
    <col min="2" max="2" width="10.33203125" style="77" customWidth="1"/>
    <col min="3" max="3" width="7.33203125" style="77" customWidth="1"/>
    <col min="4" max="4" width="5.6640625" style="29" customWidth="1"/>
    <col min="5" max="5" width="9.5546875" style="77" customWidth="1"/>
    <col min="6" max="6" width="7.44140625" style="77" customWidth="1"/>
    <col min="7" max="7" width="6.6640625" style="29" customWidth="1"/>
    <col min="8" max="8" width="10.109375" style="285" customWidth="1"/>
    <col min="9" max="9" width="7.44140625" style="285" customWidth="1"/>
    <col min="10" max="10" width="6.33203125" style="90" customWidth="1"/>
    <col min="11" max="11" width="10.33203125" style="77" customWidth="1"/>
    <col min="12" max="12" width="7.88671875" style="77" customWidth="1"/>
    <col min="13" max="13" width="5.5546875" style="29" customWidth="1"/>
    <col min="14" max="14" width="10.33203125" style="77" customWidth="1"/>
    <col min="15" max="15" width="7.33203125" style="77" customWidth="1"/>
    <col min="16" max="16" width="6.33203125" style="29" customWidth="1"/>
    <col min="17" max="17" width="10" style="77" customWidth="1"/>
    <col min="18" max="18" width="6.6640625" style="77" customWidth="1"/>
    <col min="19" max="19" width="6.33203125" style="29" customWidth="1"/>
    <col min="20" max="20" width="10" style="29" customWidth="1"/>
    <col min="21" max="21" width="6.5546875" style="29" customWidth="1"/>
    <col min="22" max="22" width="5.6640625" style="29" customWidth="1"/>
    <col min="23" max="23" width="11.5546875" style="90" customWidth="1"/>
    <col min="24" max="24" width="7.109375" style="298" customWidth="1"/>
    <col min="25" max="25" width="6.6640625" style="90" customWidth="1"/>
    <col min="26" max="26" width="9.44140625" style="90" customWidth="1"/>
    <col min="27" max="27" width="7.109375" style="298" customWidth="1"/>
    <col min="28" max="28" width="5.6640625" style="90" customWidth="1"/>
    <col min="29" max="29" width="12.109375" style="90" bestFit="1" customWidth="1"/>
    <col min="30" max="30" width="7.33203125" style="90" customWidth="1"/>
    <col min="31" max="31" width="6.33203125" style="90" customWidth="1"/>
    <col min="32" max="16384" width="11.5546875" style="90"/>
  </cols>
  <sheetData>
    <row r="1" spans="1:32" ht="44.25" customHeight="1">
      <c r="A1" s="715" t="s">
        <v>588</v>
      </c>
      <c r="B1" s="715"/>
      <c r="C1" s="715"/>
      <c r="D1" s="715"/>
      <c r="E1" s="715"/>
      <c r="F1" s="715"/>
      <c r="G1" s="715"/>
      <c r="H1" s="715"/>
      <c r="I1" s="715"/>
      <c r="J1" s="715"/>
      <c r="K1" s="715"/>
      <c r="L1" s="715"/>
      <c r="M1" s="715"/>
      <c r="N1" s="715"/>
      <c r="O1" s="715"/>
      <c r="P1" s="715"/>
      <c r="Q1" s="715"/>
      <c r="R1" s="715"/>
      <c r="S1" s="715"/>
      <c r="T1" s="715"/>
      <c r="U1" s="715"/>
      <c r="V1" s="715"/>
      <c r="W1" s="715"/>
      <c r="X1" s="715"/>
      <c r="Y1" s="715"/>
      <c r="Z1" s="715"/>
      <c r="AA1" s="715"/>
      <c r="AB1" s="715"/>
      <c r="AC1" s="715"/>
      <c r="AD1" s="715"/>
      <c r="AE1" s="715"/>
      <c r="AF1" s="154" t="s">
        <v>271</v>
      </c>
    </row>
    <row r="2" spans="1:32" ht="26.4" customHeight="1">
      <c r="A2" s="713" t="s">
        <v>0</v>
      </c>
      <c r="B2" s="706">
        <v>2006</v>
      </c>
      <c r="C2" s="707"/>
      <c r="D2" s="708"/>
      <c r="E2" s="706">
        <v>2007</v>
      </c>
      <c r="F2" s="707"/>
      <c r="G2" s="708"/>
      <c r="H2" s="706">
        <v>2008</v>
      </c>
      <c r="I2" s="707"/>
      <c r="J2" s="708"/>
      <c r="K2" s="706">
        <v>2009</v>
      </c>
      <c r="L2" s="707"/>
      <c r="M2" s="708"/>
      <c r="N2" s="706">
        <v>2010</v>
      </c>
      <c r="O2" s="707"/>
      <c r="P2" s="708"/>
      <c r="Q2" s="706">
        <v>2011</v>
      </c>
      <c r="R2" s="707"/>
      <c r="S2" s="708"/>
      <c r="T2" s="706">
        <v>2012</v>
      </c>
      <c r="U2" s="707"/>
      <c r="V2" s="708"/>
      <c r="W2" s="706">
        <v>2013</v>
      </c>
      <c r="X2" s="707"/>
      <c r="Y2" s="708"/>
      <c r="Z2" s="706">
        <v>2014</v>
      </c>
      <c r="AA2" s="707"/>
      <c r="AB2" s="708"/>
      <c r="AC2" s="706">
        <v>2015</v>
      </c>
      <c r="AD2" s="707"/>
      <c r="AE2" s="708"/>
    </row>
    <row r="3" spans="1:32" ht="25.5" customHeight="1">
      <c r="A3" s="713"/>
      <c r="B3" s="711" t="s">
        <v>592</v>
      </c>
      <c r="C3" s="705" t="s">
        <v>5</v>
      </c>
      <c r="D3" s="705"/>
      <c r="E3" s="711" t="s">
        <v>592</v>
      </c>
      <c r="F3" s="705" t="s">
        <v>5</v>
      </c>
      <c r="G3" s="705"/>
      <c r="H3" s="711" t="s">
        <v>592</v>
      </c>
      <c r="I3" s="705" t="s">
        <v>5</v>
      </c>
      <c r="J3" s="705"/>
      <c r="K3" s="711" t="s">
        <v>592</v>
      </c>
      <c r="L3" s="705" t="s">
        <v>5</v>
      </c>
      <c r="M3" s="705"/>
      <c r="N3" s="711" t="s">
        <v>592</v>
      </c>
      <c r="O3" s="705" t="s">
        <v>5</v>
      </c>
      <c r="P3" s="705"/>
      <c r="Q3" s="711" t="s">
        <v>592</v>
      </c>
      <c r="R3" s="705" t="s">
        <v>5</v>
      </c>
      <c r="S3" s="705"/>
      <c r="T3" s="711" t="s">
        <v>592</v>
      </c>
      <c r="U3" s="705" t="s">
        <v>5</v>
      </c>
      <c r="V3" s="705"/>
      <c r="W3" s="711" t="s">
        <v>592</v>
      </c>
      <c r="X3" s="705" t="s">
        <v>5</v>
      </c>
      <c r="Y3" s="705"/>
      <c r="Z3" s="711" t="s">
        <v>592</v>
      </c>
      <c r="AA3" s="705" t="s">
        <v>5</v>
      </c>
      <c r="AB3" s="705"/>
      <c r="AC3" s="711" t="s">
        <v>592</v>
      </c>
      <c r="AD3" s="705" t="s">
        <v>5</v>
      </c>
      <c r="AE3" s="705"/>
    </row>
    <row r="4" spans="1:32" ht="36" customHeight="1">
      <c r="A4" s="714"/>
      <c r="B4" s="712"/>
      <c r="C4" s="447" t="s">
        <v>7</v>
      </c>
      <c r="D4" s="518" t="s">
        <v>8</v>
      </c>
      <c r="E4" s="712"/>
      <c r="F4" s="447" t="s">
        <v>7</v>
      </c>
      <c r="G4" s="518" t="s">
        <v>8</v>
      </c>
      <c r="H4" s="712"/>
      <c r="I4" s="447" t="s">
        <v>7</v>
      </c>
      <c r="J4" s="518" t="s">
        <v>8</v>
      </c>
      <c r="K4" s="712"/>
      <c r="L4" s="447" t="s">
        <v>7</v>
      </c>
      <c r="M4" s="518" t="s">
        <v>8</v>
      </c>
      <c r="N4" s="712"/>
      <c r="O4" s="447" t="s">
        <v>7</v>
      </c>
      <c r="P4" s="518" t="s">
        <v>8</v>
      </c>
      <c r="Q4" s="712"/>
      <c r="R4" s="447" t="s">
        <v>7</v>
      </c>
      <c r="S4" s="518" t="s">
        <v>8</v>
      </c>
      <c r="T4" s="712"/>
      <c r="U4" s="447" t="s">
        <v>7</v>
      </c>
      <c r="V4" s="518" t="s">
        <v>8</v>
      </c>
      <c r="W4" s="712"/>
      <c r="X4" s="447" t="s">
        <v>7</v>
      </c>
      <c r="Y4" s="518" t="s">
        <v>8</v>
      </c>
      <c r="Z4" s="712"/>
      <c r="AA4" s="447" t="s">
        <v>7</v>
      </c>
      <c r="AB4" s="518" t="s">
        <v>8</v>
      </c>
      <c r="AC4" s="712"/>
      <c r="AD4" s="447" t="s">
        <v>7</v>
      </c>
      <c r="AE4" s="518" t="s">
        <v>8</v>
      </c>
    </row>
    <row r="5" spans="1:32">
      <c r="A5" s="224" t="s">
        <v>535</v>
      </c>
      <c r="B5" s="166">
        <f>B6+B18+B25+B32+B34</f>
        <v>13964606</v>
      </c>
      <c r="C5" s="166">
        <v>1487</v>
      </c>
      <c r="D5" s="167">
        <v>1.0648349119194627</v>
      </c>
      <c r="E5" s="166">
        <f>E6+E18+E25+E32+E34</f>
        <v>14214982</v>
      </c>
      <c r="F5" s="166">
        <v>1415</v>
      </c>
      <c r="G5" s="167">
        <v>0.99542862593846415</v>
      </c>
      <c r="H5" s="166">
        <f>H6+H18+H25+H32+H34</f>
        <v>14472881</v>
      </c>
      <c r="I5" s="166">
        <v>1586</v>
      </c>
      <c r="J5" s="167">
        <v>1.0958426314705414</v>
      </c>
      <c r="K5" s="166">
        <f>K6+K18+K25+K32+K34</f>
        <v>14738472</v>
      </c>
      <c r="L5" s="166">
        <v>1556</v>
      </c>
      <c r="M5" s="167">
        <v>1.0557403779713392</v>
      </c>
      <c r="N5" s="166">
        <v>15012228</v>
      </c>
      <c r="O5" s="166">
        <v>1861</v>
      </c>
      <c r="P5" s="167">
        <f>(O5/N5)*10000</f>
        <v>1.23965609901475</v>
      </c>
      <c r="Q5" s="166">
        <f>Q6+Q18+Q25+Q32+Q34</f>
        <v>15266431</v>
      </c>
      <c r="R5" s="166">
        <v>2098</v>
      </c>
      <c r="S5" s="167">
        <v>1.3742570218278261</v>
      </c>
      <c r="T5" s="539">
        <f>SUM(T6,T18,T25,T32,T34)</f>
        <v>15520973</v>
      </c>
      <c r="U5" s="166">
        <v>2239</v>
      </c>
      <c r="V5" s="167">
        <v>1.4425642000665808</v>
      </c>
      <c r="W5" s="539">
        <f>SUM(W6,W18,W25,W32,W34)</f>
        <v>15774749</v>
      </c>
      <c r="X5" s="166">
        <v>2119.9999999999995</v>
      </c>
      <c r="Y5" s="167">
        <v>1.3439199571416314</v>
      </c>
      <c r="Z5" s="166">
        <v>16027466</v>
      </c>
      <c r="AA5" s="166">
        <v>2207</v>
      </c>
      <c r="AB5" s="167">
        <v>1.3770111881691094</v>
      </c>
      <c r="AC5" s="540">
        <f>SUM(AC6+AC18+AC25+AC32+AC34)</f>
        <v>16278844</v>
      </c>
      <c r="AD5" s="267">
        <v>2148</v>
      </c>
      <c r="AE5" s="167">
        <v>1.3195040139213816</v>
      </c>
    </row>
    <row r="6" spans="1:32">
      <c r="A6" s="278" t="s">
        <v>9</v>
      </c>
      <c r="B6" s="166">
        <f>SUM(B7:B17)</f>
        <v>6287369</v>
      </c>
      <c r="C6" s="166">
        <v>860</v>
      </c>
      <c r="D6" s="167">
        <v>1.3678217391089977</v>
      </c>
      <c r="E6" s="166">
        <f>SUM(E7:E17)</f>
        <v>6394507</v>
      </c>
      <c r="F6" s="166">
        <v>626</v>
      </c>
      <c r="G6" s="167">
        <v>0.97896522749916448</v>
      </c>
      <c r="H6" s="166">
        <f>SUM(H7:H17)</f>
        <v>6505011</v>
      </c>
      <c r="I6" s="166">
        <v>704</v>
      </c>
      <c r="J6" s="167">
        <v>1.0822425972838479</v>
      </c>
      <c r="K6" s="166">
        <f>SUM(K7:K17)</f>
        <v>6618970</v>
      </c>
      <c r="L6" s="166">
        <v>602</v>
      </c>
      <c r="M6" s="167">
        <v>0.9095070683202976</v>
      </c>
      <c r="N6" s="166">
        <v>6736640</v>
      </c>
      <c r="O6" s="166">
        <v>602</v>
      </c>
      <c r="P6" s="167">
        <f t="shared" ref="P6:P34" si="0">(O6/N6)*10000</f>
        <v>0.8936205586167586</v>
      </c>
      <c r="Q6" s="166">
        <f>SUM(Q7:Q17)</f>
        <v>6808224</v>
      </c>
      <c r="R6" s="166">
        <v>952</v>
      </c>
      <c r="S6" s="167">
        <v>1.3983088688033767</v>
      </c>
      <c r="T6" s="539">
        <f>SUM(T7:T17)</f>
        <v>6924765</v>
      </c>
      <c r="U6" s="166">
        <v>864</v>
      </c>
      <c r="V6" s="167">
        <v>1.2476957701813707</v>
      </c>
      <c r="W6" s="539">
        <f>SUM(W7:W17)</f>
        <v>7041335</v>
      </c>
      <c r="X6" s="166">
        <v>711</v>
      </c>
      <c r="Y6" s="167">
        <v>1.0097517019144806</v>
      </c>
      <c r="Z6" s="166">
        <v>7205558</v>
      </c>
      <c r="AA6" s="166">
        <v>837.00000000000011</v>
      </c>
      <c r="AB6" s="167">
        <v>1.1693566526613972</v>
      </c>
      <c r="AC6" s="541">
        <v>7322549</v>
      </c>
      <c r="AD6" s="267">
        <v>744</v>
      </c>
      <c r="AE6" s="167">
        <v>1.0160396331933046</v>
      </c>
    </row>
    <row r="7" spans="1:32">
      <c r="A7" s="549" t="s">
        <v>10</v>
      </c>
      <c r="B7" s="279">
        <v>690049</v>
      </c>
      <c r="C7" s="279">
        <v>69</v>
      </c>
      <c r="D7" s="168">
        <v>0.99992899054994655</v>
      </c>
      <c r="E7" s="172">
        <v>701848</v>
      </c>
      <c r="F7" s="172">
        <v>14</v>
      </c>
      <c r="G7" s="168">
        <v>0.1994733902497407</v>
      </c>
      <c r="H7" s="172">
        <v>714015</v>
      </c>
      <c r="I7" s="172">
        <v>23</v>
      </c>
      <c r="J7" s="168">
        <v>0.32212208426993832</v>
      </c>
      <c r="K7" s="172">
        <v>726564</v>
      </c>
      <c r="L7" s="172">
        <v>11</v>
      </c>
      <c r="M7" s="168">
        <v>0.15139753689970878</v>
      </c>
      <c r="N7" s="172">
        <v>739520</v>
      </c>
      <c r="O7" s="172">
        <v>24</v>
      </c>
      <c r="P7" s="168">
        <f t="shared" si="0"/>
        <v>0.32453483340545214</v>
      </c>
      <c r="Q7" s="286">
        <v>753493</v>
      </c>
      <c r="R7" s="172">
        <v>19</v>
      </c>
      <c r="S7" s="168">
        <v>0.25215894507314601</v>
      </c>
      <c r="T7" s="542">
        <v>767695</v>
      </c>
      <c r="U7" s="286">
        <v>112</v>
      </c>
      <c r="V7" s="168">
        <v>1.4589127192439706</v>
      </c>
      <c r="W7" s="542">
        <v>781919</v>
      </c>
      <c r="X7" s="296">
        <v>17.000000000000007</v>
      </c>
      <c r="Y7" s="168">
        <v>0.21741382419406621</v>
      </c>
      <c r="Z7" s="286">
        <v>796169</v>
      </c>
      <c r="AA7" s="296">
        <v>15</v>
      </c>
      <c r="AB7" s="168">
        <v>0.18840221108834931</v>
      </c>
      <c r="AC7" s="543">
        <v>810412</v>
      </c>
      <c r="AD7" s="268">
        <v>15</v>
      </c>
      <c r="AE7" s="168">
        <v>0.18509104011293023</v>
      </c>
    </row>
    <row r="8" spans="1:32">
      <c r="A8" s="549" t="s">
        <v>11</v>
      </c>
      <c r="B8" s="279">
        <v>185685</v>
      </c>
      <c r="C8" s="279">
        <v>24</v>
      </c>
      <c r="D8" s="168">
        <v>1.2925115114306487</v>
      </c>
      <c r="E8" s="172">
        <v>187095</v>
      </c>
      <c r="F8" s="172">
        <v>28</v>
      </c>
      <c r="G8" s="168">
        <v>1.4965659157112696</v>
      </c>
      <c r="H8" s="172">
        <v>188551</v>
      </c>
      <c r="I8" s="172">
        <v>20</v>
      </c>
      <c r="J8" s="168">
        <v>1.0607209720446988</v>
      </c>
      <c r="K8" s="172">
        <v>190075</v>
      </c>
      <c r="L8" s="172">
        <v>25</v>
      </c>
      <c r="M8" s="168">
        <v>1.3152702880441931</v>
      </c>
      <c r="N8" s="172">
        <v>191631</v>
      </c>
      <c r="O8" s="172">
        <v>22</v>
      </c>
      <c r="P8" s="168">
        <f t="shared" si="0"/>
        <v>1.1480397221743872</v>
      </c>
      <c r="Q8" s="287">
        <v>193689</v>
      </c>
      <c r="R8" s="172">
        <v>19</v>
      </c>
      <c r="S8" s="168">
        <v>0.98095400358306351</v>
      </c>
      <c r="T8" s="544">
        <v>195719</v>
      </c>
      <c r="U8" s="294">
        <v>22</v>
      </c>
      <c r="V8" s="168">
        <v>1.1240605153306527</v>
      </c>
      <c r="W8" s="544">
        <v>197708</v>
      </c>
      <c r="X8" s="297">
        <v>25.999999999999986</v>
      </c>
      <c r="Y8" s="168">
        <v>1.3150707103405015</v>
      </c>
      <c r="Z8" s="288">
        <v>199646</v>
      </c>
      <c r="AA8" s="296">
        <v>20.999999999999993</v>
      </c>
      <c r="AB8" s="168">
        <v>1.0518617953778184</v>
      </c>
      <c r="AC8" s="543">
        <v>201533</v>
      </c>
      <c r="AD8" s="268">
        <v>27</v>
      </c>
      <c r="AE8" s="168">
        <v>1.3397309621749292</v>
      </c>
    </row>
    <row r="9" spans="1:32">
      <c r="A9" s="549" t="s">
        <v>12</v>
      </c>
      <c r="B9" s="279">
        <v>227589</v>
      </c>
      <c r="C9" s="279">
        <v>16</v>
      </c>
      <c r="D9" s="168">
        <v>0.70302167503701851</v>
      </c>
      <c r="E9" s="172">
        <v>229527</v>
      </c>
      <c r="F9" s="172">
        <v>14</v>
      </c>
      <c r="G9" s="168">
        <v>0.60995002766559048</v>
      </c>
      <c r="H9" s="172">
        <v>231539</v>
      </c>
      <c r="I9" s="172">
        <v>10</v>
      </c>
      <c r="J9" s="168">
        <v>0.43189268330605207</v>
      </c>
      <c r="K9" s="172">
        <v>233635</v>
      </c>
      <c r="L9" s="172">
        <v>7</v>
      </c>
      <c r="M9" s="168">
        <v>0.29961264365356222</v>
      </c>
      <c r="N9" s="172">
        <v>235814</v>
      </c>
      <c r="O9" s="172">
        <v>20</v>
      </c>
      <c r="P9" s="168">
        <f t="shared" si="0"/>
        <v>0.84812606545836966</v>
      </c>
      <c r="Q9" s="286">
        <v>240248</v>
      </c>
      <c r="R9" s="172">
        <v>25</v>
      </c>
      <c r="S9" s="168">
        <v>1.0405913888981386</v>
      </c>
      <c r="T9" s="542">
        <v>244754</v>
      </c>
      <c r="U9" s="286">
        <v>9</v>
      </c>
      <c r="V9" s="168">
        <v>0.3677161558135924</v>
      </c>
      <c r="W9" s="542">
        <v>249297</v>
      </c>
      <c r="X9" s="296">
        <v>5.9999999999999982</v>
      </c>
      <c r="Y9" s="168">
        <v>0.24067678311411683</v>
      </c>
      <c r="Z9" s="286">
        <v>253863</v>
      </c>
      <c r="AA9" s="296">
        <v>7.0000000000000009</v>
      </c>
      <c r="AB9" s="168">
        <v>0.2757392766964859</v>
      </c>
      <c r="AC9" s="543">
        <v>258450</v>
      </c>
      <c r="AD9" s="268">
        <v>5</v>
      </c>
      <c r="AE9" s="168">
        <v>0.1934610176049526</v>
      </c>
    </row>
    <row r="10" spans="1:32">
      <c r="A10" s="549" t="s">
        <v>13</v>
      </c>
      <c r="B10" s="279">
        <v>166991</v>
      </c>
      <c r="C10" s="279">
        <v>52</v>
      </c>
      <c r="D10" s="168">
        <v>3.1139402722302401</v>
      </c>
      <c r="E10" s="172">
        <v>168110</v>
      </c>
      <c r="F10" s="172">
        <v>55</v>
      </c>
      <c r="G10" s="168">
        <v>3.2716673606567128</v>
      </c>
      <c r="H10" s="172">
        <v>169279</v>
      </c>
      <c r="I10" s="172">
        <v>36</v>
      </c>
      <c r="J10" s="168">
        <v>2.1266666272839512</v>
      </c>
      <c r="K10" s="172">
        <v>170487</v>
      </c>
      <c r="L10" s="172">
        <v>37</v>
      </c>
      <c r="M10" s="168">
        <v>2.1702534504097089</v>
      </c>
      <c r="N10" s="172">
        <v>171746</v>
      </c>
      <c r="O10" s="172">
        <v>38</v>
      </c>
      <c r="P10" s="168">
        <f t="shared" si="0"/>
        <v>2.2125697250590988</v>
      </c>
      <c r="Q10" s="287">
        <v>173410</v>
      </c>
      <c r="R10" s="172">
        <v>48</v>
      </c>
      <c r="S10" s="168">
        <v>2.7680064586817368</v>
      </c>
      <c r="T10" s="544">
        <v>175050</v>
      </c>
      <c r="U10" s="294">
        <v>41</v>
      </c>
      <c r="V10" s="168">
        <v>2.3421879463010566</v>
      </c>
      <c r="W10" s="544">
        <v>176662</v>
      </c>
      <c r="X10" s="297">
        <v>66.999999999999972</v>
      </c>
      <c r="Y10" s="168">
        <v>3.7925530108342467</v>
      </c>
      <c r="Z10" s="288">
        <v>178228</v>
      </c>
      <c r="AA10" s="296">
        <v>49</v>
      </c>
      <c r="AB10" s="168">
        <v>2.7492874295845771</v>
      </c>
      <c r="AC10" s="543">
        <v>179768</v>
      </c>
      <c r="AD10" s="268">
        <v>47</v>
      </c>
      <c r="AE10" s="168">
        <v>2.6144808864759024</v>
      </c>
    </row>
    <row r="11" spans="1:32">
      <c r="A11" s="549" t="s">
        <v>14</v>
      </c>
      <c r="B11" s="279">
        <v>398369</v>
      </c>
      <c r="C11" s="279">
        <v>55</v>
      </c>
      <c r="D11" s="168">
        <v>1.3806295168549763</v>
      </c>
      <c r="E11" s="172">
        <v>404706</v>
      </c>
      <c r="F11" s="172">
        <v>80</v>
      </c>
      <c r="G11" s="168">
        <v>1.9767436114117409</v>
      </c>
      <c r="H11" s="172">
        <v>411193</v>
      </c>
      <c r="I11" s="172">
        <v>72</v>
      </c>
      <c r="J11" s="168">
        <v>1.7510025705690515</v>
      </c>
      <c r="K11" s="172">
        <v>417846</v>
      </c>
      <c r="L11" s="172">
        <v>55</v>
      </c>
      <c r="M11" s="168">
        <v>1.3162744168904332</v>
      </c>
      <c r="N11" s="172">
        <v>424663</v>
      </c>
      <c r="O11" s="172">
        <v>54</v>
      </c>
      <c r="P11" s="168">
        <f t="shared" si="0"/>
        <v>1.2715965365478037</v>
      </c>
      <c r="Q11" s="288">
        <v>431243</v>
      </c>
      <c r="R11" s="172">
        <v>94</v>
      </c>
      <c r="S11" s="168">
        <v>2.1797455263041954</v>
      </c>
      <c r="T11" s="542">
        <v>437826</v>
      </c>
      <c r="U11" s="286">
        <v>50</v>
      </c>
      <c r="V11" s="168">
        <v>1.1420061851054986</v>
      </c>
      <c r="W11" s="542">
        <v>444398</v>
      </c>
      <c r="X11" s="296">
        <v>52.000000000000014</v>
      </c>
      <c r="Y11" s="168">
        <v>1.1701222777780282</v>
      </c>
      <c r="Z11" s="288">
        <v>450921</v>
      </c>
      <c r="AA11" s="296">
        <v>79.999999999999986</v>
      </c>
      <c r="AB11" s="168">
        <v>1.7741466908837686</v>
      </c>
      <c r="AC11" s="543">
        <v>457404</v>
      </c>
      <c r="AD11" s="268">
        <v>72</v>
      </c>
      <c r="AE11" s="168">
        <v>1.5741007949209016</v>
      </c>
    </row>
    <row r="12" spans="1:32">
      <c r="A12" s="549" t="s">
        <v>15</v>
      </c>
      <c r="B12" s="279">
        <v>452333</v>
      </c>
      <c r="C12" s="279">
        <v>61</v>
      </c>
      <c r="D12" s="168">
        <v>1.348564000415623</v>
      </c>
      <c r="E12" s="172">
        <v>458039</v>
      </c>
      <c r="F12" s="172">
        <v>62</v>
      </c>
      <c r="G12" s="168">
        <v>1.3535965278065842</v>
      </c>
      <c r="H12" s="172">
        <v>463935</v>
      </c>
      <c r="I12" s="172">
        <v>56</v>
      </c>
      <c r="J12" s="168">
        <v>1.2070656449718171</v>
      </c>
      <c r="K12" s="172">
        <v>469998</v>
      </c>
      <c r="L12" s="172">
        <v>59</v>
      </c>
      <c r="M12" s="168">
        <v>1.2553244907425136</v>
      </c>
      <c r="N12" s="172">
        <v>476255</v>
      </c>
      <c r="O12" s="172">
        <v>44</v>
      </c>
      <c r="P12" s="168">
        <f t="shared" si="0"/>
        <v>0.92387481496257262</v>
      </c>
      <c r="Q12" s="287">
        <v>481498</v>
      </c>
      <c r="R12" s="172">
        <v>37</v>
      </c>
      <c r="S12" s="168">
        <v>0.76843517522398841</v>
      </c>
      <c r="T12" s="544">
        <v>486680</v>
      </c>
      <c r="U12" s="294">
        <v>41</v>
      </c>
      <c r="V12" s="168">
        <v>0.84244267280348495</v>
      </c>
      <c r="W12" s="544">
        <v>491753</v>
      </c>
      <c r="X12" s="297">
        <v>56</v>
      </c>
      <c r="Y12" s="168">
        <v>1.1387830882577228</v>
      </c>
      <c r="Z12" s="288">
        <v>496735</v>
      </c>
      <c r="AA12" s="296">
        <v>53.000000000000028</v>
      </c>
      <c r="AB12" s="168">
        <v>1.0669672964457915</v>
      </c>
      <c r="AC12" s="543">
        <v>501584</v>
      </c>
      <c r="AD12" s="268">
        <v>55</v>
      </c>
      <c r="AE12" s="168">
        <v>1.096526204982615</v>
      </c>
    </row>
    <row r="13" spans="1:32">
      <c r="A13" s="549" t="s">
        <v>16</v>
      </c>
      <c r="B13" s="279">
        <v>389743</v>
      </c>
      <c r="C13" s="279">
        <v>25</v>
      </c>
      <c r="D13" s="168">
        <v>0.64144833903367093</v>
      </c>
      <c r="E13" s="172">
        <v>395498</v>
      </c>
      <c r="F13" s="172">
        <v>18</v>
      </c>
      <c r="G13" s="168">
        <v>0.4551224026417327</v>
      </c>
      <c r="H13" s="172">
        <v>401386</v>
      </c>
      <c r="I13" s="172">
        <v>40</v>
      </c>
      <c r="J13" s="168">
        <v>0.99654696476708204</v>
      </c>
      <c r="K13" s="172">
        <v>407435</v>
      </c>
      <c r="L13" s="172">
        <v>30</v>
      </c>
      <c r="M13" s="168">
        <v>0.73631376784026903</v>
      </c>
      <c r="N13" s="172">
        <v>413657</v>
      </c>
      <c r="O13" s="172">
        <v>35</v>
      </c>
      <c r="P13" s="168">
        <f t="shared" si="0"/>
        <v>0.8461116335514689</v>
      </c>
      <c r="Q13" s="288">
        <v>419919</v>
      </c>
      <c r="R13" s="172">
        <v>34</v>
      </c>
      <c r="S13" s="168">
        <v>0.80967996208792647</v>
      </c>
      <c r="T13" s="542">
        <v>426223</v>
      </c>
      <c r="U13" s="286">
        <v>35</v>
      </c>
      <c r="V13" s="168">
        <v>0.82116638473287462</v>
      </c>
      <c r="W13" s="542">
        <v>432543</v>
      </c>
      <c r="X13" s="296">
        <v>37.000000000000014</v>
      </c>
      <c r="Y13" s="168">
        <v>0.8554062833059376</v>
      </c>
      <c r="Z13" s="288">
        <v>438868</v>
      </c>
      <c r="AA13" s="296">
        <v>21.000000000000018</v>
      </c>
      <c r="AB13" s="168">
        <v>0.47850378701568624</v>
      </c>
      <c r="AC13" s="543">
        <v>445175</v>
      </c>
      <c r="AD13" s="268">
        <v>39</v>
      </c>
      <c r="AE13" s="168">
        <v>0.87605997641376998</v>
      </c>
    </row>
    <row r="14" spans="1:32">
      <c r="A14" s="549" t="s">
        <v>17</v>
      </c>
      <c r="B14" s="279">
        <v>448329</v>
      </c>
      <c r="C14" s="279">
        <v>19</v>
      </c>
      <c r="D14" s="168">
        <v>0.42379591773005987</v>
      </c>
      <c r="E14" s="172">
        <v>452886</v>
      </c>
      <c r="F14" s="172">
        <v>15</v>
      </c>
      <c r="G14" s="168">
        <v>0.33120917846875375</v>
      </c>
      <c r="H14" s="172">
        <v>457614</v>
      </c>
      <c r="I14" s="172">
        <v>24</v>
      </c>
      <c r="J14" s="168">
        <v>0.52445947894950762</v>
      </c>
      <c r="K14" s="172">
        <v>462534</v>
      </c>
      <c r="L14" s="172">
        <v>20</v>
      </c>
      <c r="M14" s="168">
        <v>0.43240064514176252</v>
      </c>
      <c r="N14" s="172">
        <v>467671</v>
      </c>
      <c r="O14" s="172">
        <v>19</v>
      </c>
      <c r="P14" s="168">
        <f t="shared" si="0"/>
        <v>0.40626850927254415</v>
      </c>
      <c r="Q14" s="287">
        <v>473331</v>
      </c>
      <c r="R14" s="172">
        <v>15</v>
      </c>
      <c r="S14" s="168">
        <v>0.31690297064844686</v>
      </c>
      <c r="T14" s="544">
        <v>478964</v>
      </c>
      <c r="U14" s="294">
        <v>22</v>
      </c>
      <c r="V14" s="168">
        <v>0.45932470916394552</v>
      </c>
      <c r="W14" s="544">
        <v>484529</v>
      </c>
      <c r="X14" s="297">
        <v>30.000000000000007</v>
      </c>
      <c r="Y14" s="168">
        <v>0.61915798641567399</v>
      </c>
      <c r="Z14" s="288">
        <v>490039</v>
      </c>
      <c r="AA14" s="296">
        <v>31.999999999999993</v>
      </c>
      <c r="AB14" s="168">
        <v>0.6530092502841609</v>
      </c>
      <c r="AC14" s="543">
        <v>495464</v>
      </c>
      <c r="AD14" s="268">
        <v>17</v>
      </c>
      <c r="AE14" s="168">
        <v>0.34311271858298487</v>
      </c>
    </row>
    <row r="15" spans="1:32">
      <c r="A15" s="549" t="s">
        <v>18</v>
      </c>
      <c r="B15" s="279">
        <v>2449745</v>
      </c>
      <c r="C15" s="279">
        <v>337</v>
      </c>
      <c r="D15" s="168">
        <v>1.3756533843318386</v>
      </c>
      <c r="E15" s="172">
        <v>2501735</v>
      </c>
      <c r="F15" s="172">
        <v>249</v>
      </c>
      <c r="G15" s="168">
        <v>0.99530925537676862</v>
      </c>
      <c r="H15" s="172">
        <v>2555387</v>
      </c>
      <c r="I15" s="172">
        <v>345</v>
      </c>
      <c r="J15" s="168">
        <v>1.3500890471775897</v>
      </c>
      <c r="K15" s="172">
        <v>2610755</v>
      </c>
      <c r="L15" s="172">
        <v>262</v>
      </c>
      <c r="M15" s="168">
        <v>1.0035411212465359</v>
      </c>
      <c r="N15" s="172">
        <v>2667953</v>
      </c>
      <c r="O15" s="172">
        <v>262</v>
      </c>
      <c r="P15" s="168">
        <f t="shared" si="0"/>
        <v>0.98202629506591754</v>
      </c>
      <c r="Q15" s="288">
        <v>2723509</v>
      </c>
      <c r="R15" s="172">
        <v>575</v>
      </c>
      <c r="S15" s="168">
        <v>2.1112469244639911</v>
      </c>
      <c r="T15" s="542">
        <v>2779370</v>
      </c>
      <c r="U15" s="286">
        <v>430</v>
      </c>
      <c r="V15" s="168">
        <v>1.5471131947167882</v>
      </c>
      <c r="W15" s="542">
        <v>2835373</v>
      </c>
      <c r="X15" s="296">
        <v>302</v>
      </c>
      <c r="Y15" s="168">
        <v>1.0651155950204787</v>
      </c>
      <c r="Z15" s="288">
        <v>2891472</v>
      </c>
      <c r="AA15" s="296">
        <v>415.00000000000006</v>
      </c>
      <c r="AB15" s="168">
        <v>1.4352551226503318</v>
      </c>
      <c r="AC15" s="543">
        <v>2947627</v>
      </c>
      <c r="AD15" s="268">
        <v>341</v>
      </c>
      <c r="AE15" s="168">
        <v>1.1568627916625815</v>
      </c>
    </row>
    <row r="16" spans="1:32">
      <c r="A16" s="549" t="s">
        <v>19</v>
      </c>
      <c r="B16" s="279">
        <v>496233</v>
      </c>
      <c r="C16" s="279">
        <v>170</v>
      </c>
      <c r="D16" s="168">
        <v>3.4258100529388411</v>
      </c>
      <c r="E16" s="172">
        <v>502883</v>
      </c>
      <c r="F16" s="172">
        <v>57</v>
      </c>
      <c r="G16" s="168">
        <v>1.1334644440158048</v>
      </c>
      <c r="H16" s="172">
        <v>509740</v>
      </c>
      <c r="I16" s="172">
        <v>56</v>
      </c>
      <c r="J16" s="168">
        <v>1.0985992859104641</v>
      </c>
      <c r="K16" s="172">
        <v>516779</v>
      </c>
      <c r="L16" s="172">
        <v>64</v>
      </c>
      <c r="M16" s="168">
        <v>1.2384404165029925</v>
      </c>
      <c r="N16" s="172">
        <v>524048</v>
      </c>
      <c r="O16" s="172">
        <v>58</v>
      </c>
      <c r="P16" s="168">
        <f t="shared" si="0"/>
        <v>1.1067688456019296</v>
      </c>
      <c r="Q16" s="287">
        <v>530655</v>
      </c>
      <c r="R16" s="172">
        <v>49</v>
      </c>
      <c r="S16" s="168">
        <v>0.92338713476741008</v>
      </c>
      <c r="T16" s="544">
        <v>537351</v>
      </c>
      <c r="U16" s="294">
        <v>56</v>
      </c>
      <c r="V16" s="168">
        <v>1.0421493586128991</v>
      </c>
      <c r="W16" s="544">
        <v>544090</v>
      </c>
      <c r="X16" s="297">
        <v>57</v>
      </c>
      <c r="Y16" s="168">
        <v>1.0476207980297376</v>
      </c>
      <c r="Z16" s="288">
        <v>550832</v>
      </c>
      <c r="AA16" s="296">
        <v>58.000000000000007</v>
      </c>
      <c r="AB16" s="168">
        <v>1.0529526243936447</v>
      </c>
      <c r="AC16" s="543">
        <v>557563</v>
      </c>
      <c r="AD16" s="268">
        <v>54</v>
      </c>
      <c r="AE16" s="168">
        <v>0.96850042058027519</v>
      </c>
    </row>
    <row r="17" spans="1:31" ht="27.6">
      <c r="A17" s="549" t="s">
        <v>20</v>
      </c>
      <c r="B17" s="279">
        <v>382303</v>
      </c>
      <c r="C17" s="279">
        <v>32</v>
      </c>
      <c r="D17" s="168">
        <v>0.83703240623275255</v>
      </c>
      <c r="E17" s="172">
        <v>392180</v>
      </c>
      <c r="F17" s="172">
        <v>34</v>
      </c>
      <c r="G17" s="168">
        <v>0.86694885001784894</v>
      </c>
      <c r="H17" s="172">
        <v>402372</v>
      </c>
      <c r="I17" s="172">
        <v>22</v>
      </c>
      <c r="J17" s="168">
        <v>0.54675772668078293</v>
      </c>
      <c r="K17" s="172">
        <v>412862</v>
      </c>
      <c r="L17" s="172">
        <v>32</v>
      </c>
      <c r="M17" s="168">
        <v>0.77507738663282166</v>
      </c>
      <c r="N17" s="172">
        <v>423682</v>
      </c>
      <c r="O17" s="172">
        <v>26</v>
      </c>
      <c r="P17" s="168">
        <f t="shared" si="0"/>
        <v>0.61366779801832505</v>
      </c>
      <c r="Q17" s="288">
        <v>387229</v>
      </c>
      <c r="R17" s="172">
        <v>37</v>
      </c>
      <c r="S17" s="168">
        <v>0.95550694808498327</v>
      </c>
      <c r="T17" s="542">
        <v>395133</v>
      </c>
      <c r="U17" s="286">
        <v>46</v>
      </c>
      <c r="V17" s="168">
        <v>1.1641649773620528</v>
      </c>
      <c r="W17" s="542">
        <v>403063</v>
      </c>
      <c r="X17" s="296">
        <v>60.999999999999979</v>
      </c>
      <c r="Y17" s="168">
        <v>1.5134110548475048</v>
      </c>
      <c r="Z17" s="288">
        <v>458785</v>
      </c>
      <c r="AA17" s="296">
        <v>86.000000000000014</v>
      </c>
      <c r="AB17" s="168">
        <v>2.0924116016924206</v>
      </c>
      <c r="AC17" s="543">
        <v>467569</v>
      </c>
      <c r="AD17" s="268">
        <v>72</v>
      </c>
      <c r="AE17" s="168">
        <v>1.5398796755131328</v>
      </c>
    </row>
    <row r="18" spans="1:31">
      <c r="A18" s="278" t="s">
        <v>21</v>
      </c>
      <c r="B18" s="166">
        <f>SUM(B19:B24)</f>
        <v>6952421</v>
      </c>
      <c r="C18" s="166">
        <v>544</v>
      </c>
      <c r="D18" s="167">
        <v>0.78246124623350632</v>
      </c>
      <c r="E18" s="166">
        <f>SUM(E19:E24)</f>
        <v>7073096</v>
      </c>
      <c r="F18" s="166">
        <v>701</v>
      </c>
      <c r="G18" s="167">
        <v>0.99107943678411836</v>
      </c>
      <c r="H18" s="166">
        <f>SUM(H19:H24)</f>
        <v>7197036</v>
      </c>
      <c r="I18" s="166">
        <v>784</v>
      </c>
      <c r="J18" s="167">
        <v>1.0893373327575409</v>
      </c>
      <c r="K18" s="166">
        <f>SUM(K19:K24)</f>
        <v>7324324</v>
      </c>
      <c r="L18" s="166">
        <v>844</v>
      </c>
      <c r="M18" s="167">
        <v>1.1523247742726836</v>
      </c>
      <c r="N18" s="166">
        <v>7455097</v>
      </c>
      <c r="O18" s="166">
        <v>1164</v>
      </c>
      <c r="P18" s="167">
        <f t="shared" si="0"/>
        <v>1.5613478939308234</v>
      </c>
      <c r="Q18" s="166">
        <f>SUM(Q19:Q24)</f>
        <v>7616555</v>
      </c>
      <c r="R18" s="166">
        <v>1035</v>
      </c>
      <c r="S18" s="167">
        <v>1.3588820667611536</v>
      </c>
      <c r="T18" s="539">
        <f>SUM(T19:T24)</f>
        <v>7733291</v>
      </c>
      <c r="U18" s="166">
        <v>1259</v>
      </c>
      <c r="V18" s="167">
        <v>1.6280261534190295</v>
      </c>
      <c r="W18" s="539">
        <f>SUM(W19:W24)</f>
        <v>7849237</v>
      </c>
      <c r="X18" s="166">
        <v>1224.9999999999995</v>
      </c>
      <c r="Y18" s="167">
        <v>1.5606612464370737</v>
      </c>
      <c r="Z18" s="166">
        <v>7916493</v>
      </c>
      <c r="AA18" s="166">
        <v>1199.9999999999998</v>
      </c>
      <c r="AB18" s="167">
        <v>1.5067296195043134</v>
      </c>
      <c r="AC18" s="541">
        <v>8029673</v>
      </c>
      <c r="AD18" s="267">
        <v>1257</v>
      </c>
      <c r="AE18" s="167">
        <v>1.5654435741032044</v>
      </c>
    </row>
    <row r="19" spans="1:31">
      <c r="A19" s="549" t="s">
        <v>22</v>
      </c>
      <c r="B19" s="279">
        <v>591950</v>
      </c>
      <c r="C19" s="279">
        <v>52</v>
      </c>
      <c r="D19" s="168">
        <v>0.87845257200777094</v>
      </c>
      <c r="E19" s="172">
        <v>599845</v>
      </c>
      <c r="F19" s="172">
        <v>60</v>
      </c>
      <c r="G19" s="168">
        <v>1.0002584000866892</v>
      </c>
      <c r="H19" s="172">
        <v>607959</v>
      </c>
      <c r="I19" s="172">
        <v>90</v>
      </c>
      <c r="J19" s="168">
        <v>1.480362985003923</v>
      </c>
      <c r="K19" s="172">
        <v>616299</v>
      </c>
      <c r="L19" s="172">
        <v>81</v>
      </c>
      <c r="M19" s="168">
        <v>1.3142971187686496</v>
      </c>
      <c r="N19" s="172">
        <v>624860</v>
      </c>
      <c r="O19" s="172">
        <v>84</v>
      </c>
      <c r="P19" s="168">
        <f t="shared" si="0"/>
        <v>1.3443011234516531</v>
      </c>
      <c r="Q19" s="288">
        <v>634481</v>
      </c>
      <c r="R19" s="172">
        <v>111</v>
      </c>
      <c r="S19" s="168">
        <v>1.7494613707896689</v>
      </c>
      <c r="T19" s="542">
        <v>644000</v>
      </c>
      <c r="U19" s="286">
        <v>94</v>
      </c>
      <c r="V19" s="168">
        <v>1.4596273291925466</v>
      </c>
      <c r="W19" s="542">
        <v>653400</v>
      </c>
      <c r="X19" s="296">
        <v>126.99999999999993</v>
      </c>
      <c r="Y19" s="168">
        <v>1.9436792164064882</v>
      </c>
      <c r="Z19" s="288">
        <v>662671</v>
      </c>
      <c r="AA19" s="296">
        <v>117.99999999999999</v>
      </c>
      <c r="AB19" s="168">
        <v>1.7806724603913553</v>
      </c>
      <c r="AC19" s="545">
        <v>671817</v>
      </c>
      <c r="AD19" s="268">
        <v>102</v>
      </c>
      <c r="AE19" s="168">
        <v>1.5182706004760225</v>
      </c>
    </row>
    <row r="20" spans="1:31">
      <c r="A20" s="549" t="s">
        <v>23</v>
      </c>
      <c r="B20" s="279">
        <v>464796</v>
      </c>
      <c r="C20" s="279">
        <v>61</v>
      </c>
      <c r="D20" s="168">
        <v>1.31240372120242</v>
      </c>
      <c r="E20" s="172">
        <v>475037</v>
      </c>
      <c r="F20" s="172">
        <v>79</v>
      </c>
      <c r="G20" s="168">
        <v>1.663028353580879</v>
      </c>
      <c r="H20" s="172">
        <v>485548</v>
      </c>
      <c r="I20" s="172">
        <v>83</v>
      </c>
      <c r="J20" s="168">
        <v>1.7094087505251798</v>
      </c>
      <c r="K20" s="172">
        <v>496331</v>
      </c>
      <c r="L20" s="172">
        <v>87</v>
      </c>
      <c r="M20" s="168">
        <v>1.752862505062146</v>
      </c>
      <c r="N20" s="172">
        <v>507408</v>
      </c>
      <c r="O20" s="172">
        <v>90</v>
      </c>
      <c r="P20" s="168">
        <f t="shared" si="0"/>
        <v>1.7737205562387666</v>
      </c>
      <c r="Q20" s="287">
        <v>561605</v>
      </c>
      <c r="R20" s="172">
        <v>98</v>
      </c>
      <c r="S20" s="168">
        <v>1.7449987090570773</v>
      </c>
      <c r="T20" s="544">
        <v>571382</v>
      </c>
      <c r="U20" s="294">
        <v>139</v>
      </c>
      <c r="V20" s="168">
        <v>2.43269826490859</v>
      </c>
      <c r="W20" s="544">
        <v>581010</v>
      </c>
      <c r="X20" s="297">
        <v>150</v>
      </c>
      <c r="Y20" s="168">
        <v>2.5817111581556258</v>
      </c>
      <c r="Z20" s="288">
        <v>542707</v>
      </c>
      <c r="AA20" s="296">
        <v>140.99999999999997</v>
      </c>
      <c r="AB20" s="168">
        <v>2.3878756882077887</v>
      </c>
      <c r="AC20" s="545">
        <v>551165</v>
      </c>
      <c r="AD20" s="268">
        <v>147</v>
      </c>
      <c r="AE20" s="168">
        <v>2.6670779167762828</v>
      </c>
    </row>
    <row r="21" spans="1:31">
      <c r="A21" s="549" t="s">
        <v>24</v>
      </c>
      <c r="B21" s="279">
        <v>3522015</v>
      </c>
      <c r="C21" s="279">
        <v>273</v>
      </c>
      <c r="D21" s="168">
        <v>0.77512446710192884</v>
      </c>
      <c r="E21" s="172">
        <v>3583719</v>
      </c>
      <c r="F21" s="172">
        <v>355</v>
      </c>
      <c r="G21" s="168">
        <v>0.99059105917623569</v>
      </c>
      <c r="H21" s="172">
        <v>3647031</v>
      </c>
      <c r="I21" s="172">
        <v>380</v>
      </c>
      <c r="J21" s="168">
        <v>1.0419434328910284</v>
      </c>
      <c r="K21" s="172">
        <v>3712012</v>
      </c>
      <c r="L21" s="172">
        <v>449</v>
      </c>
      <c r="M21" s="168">
        <v>1.2095866069398482</v>
      </c>
      <c r="N21" s="172">
        <v>3778720</v>
      </c>
      <c r="O21" s="172">
        <v>632</v>
      </c>
      <c r="P21" s="168">
        <f t="shared" si="0"/>
        <v>1.6725240293009271</v>
      </c>
      <c r="Q21" s="288">
        <v>3840319</v>
      </c>
      <c r="R21" s="172">
        <v>560</v>
      </c>
      <c r="S21" s="168">
        <v>1.4582121953931433</v>
      </c>
      <c r="T21" s="542">
        <v>3901981</v>
      </c>
      <c r="U21" s="286">
        <v>562</v>
      </c>
      <c r="V21" s="168">
        <v>1.4402940455117541</v>
      </c>
      <c r="W21" s="542">
        <v>3963541</v>
      </c>
      <c r="X21" s="296">
        <v>592.99999999999966</v>
      </c>
      <c r="Y21" s="168">
        <v>1.4961369139363001</v>
      </c>
      <c r="Z21" s="288">
        <v>4024929</v>
      </c>
      <c r="AA21" s="296">
        <v>585.99999999999989</v>
      </c>
      <c r="AB21" s="168">
        <v>1.4559263032962815</v>
      </c>
      <c r="AC21" s="545">
        <v>4086089</v>
      </c>
      <c r="AD21" s="268">
        <v>612</v>
      </c>
      <c r="AE21" s="168">
        <v>1.4977647329757133</v>
      </c>
    </row>
    <row r="22" spans="1:31">
      <c r="A22" s="549" t="s">
        <v>25</v>
      </c>
      <c r="B22" s="279">
        <v>748853</v>
      </c>
      <c r="C22" s="279">
        <v>76</v>
      </c>
      <c r="D22" s="168">
        <v>1.014885431453169</v>
      </c>
      <c r="E22" s="172">
        <v>762484</v>
      </c>
      <c r="F22" s="172">
        <v>97</v>
      </c>
      <c r="G22" s="168">
        <v>1.272157842000619</v>
      </c>
      <c r="H22" s="172">
        <v>776460</v>
      </c>
      <c r="I22" s="172">
        <v>101</v>
      </c>
      <c r="J22" s="168">
        <v>1.3007753136027613</v>
      </c>
      <c r="K22" s="172">
        <v>790808</v>
      </c>
      <c r="L22" s="172">
        <v>113</v>
      </c>
      <c r="M22" s="168">
        <v>1.4289182709330204</v>
      </c>
      <c r="N22" s="172">
        <v>805514</v>
      </c>
      <c r="O22" s="172">
        <v>133</v>
      </c>
      <c r="P22" s="168">
        <f t="shared" si="0"/>
        <v>1.6511196577588969</v>
      </c>
      <c r="Q22" s="287">
        <v>817676</v>
      </c>
      <c r="R22" s="172">
        <v>128</v>
      </c>
      <c r="S22" s="168">
        <v>1.5654122170639715</v>
      </c>
      <c r="T22" s="544">
        <v>829779</v>
      </c>
      <c r="U22" s="294">
        <v>157</v>
      </c>
      <c r="V22" s="168">
        <v>1.8920700572080034</v>
      </c>
      <c r="W22" s="544">
        <v>841767</v>
      </c>
      <c r="X22" s="297">
        <v>166.00000000000003</v>
      </c>
      <c r="Y22" s="168">
        <v>1.9720421446789913</v>
      </c>
      <c r="Z22" s="288">
        <v>853622</v>
      </c>
      <c r="AA22" s="296">
        <v>159.99999999999989</v>
      </c>
      <c r="AB22" s="168">
        <v>1.8743659371478227</v>
      </c>
      <c r="AC22" s="543">
        <v>865340</v>
      </c>
      <c r="AD22" s="268">
        <v>171</v>
      </c>
      <c r="AE22" s="168">
        <v>1.9761018790302078</v>
      </c>
    </row>
    <row r="23" spans="1:31">
      <c r="A23" s="549" t="s">
        <v>26</v>
      </c>
      <c r="B23" s="279">
        <v>1340526</v>
      </c>
      <c r="C23" s="279">
        <v>60</v>
      </c>
      <c r="D23" s="168">
        <v>0.44758550002014136</v>
      </c>
      <c r="E23" s="172">
        <v>1359648</v>
      </c>
      <c r="F23" s="172">
        <v>80</v>
      </c>
      <c r="G23" s="168">
        <v>0.58838758266845537</v>
      </c>
      <c r="H23" s="172">
        <v>1379329</v>
      </c>
      <c r="I23" s="172">
        <v>87</v>
      </c>
      <c r="J23" s="168">
        <v>0.63074146922162866</v>
      </c>
      <c r="K23" s="172">
        <v>1399539</v>
      </c>
      <c r="L23" s="172">
        <v>73</v>
      </c>
      <c r="M23" s="168">
        <v>0.52160032696480774</v>
      </c>
      <c r="N23" s="172">
        <v>1420348</v>
      </c>
      <c r="O23" s="172">
        <v>161</v>
      </c>
      <c r="P23" s="168">
        <f t="shared" si="0"/>
        <v>1.1335250234449585</v>
      </c>
      <c r="Q23" s="288">
        <v>1436259</v>
      </c>
      <c r="R23" s="172">
        <v>74</v>
      </c>
      <c r="S23" s="168">
        <v>0.51522740675602374</v>
      </c>
      <c r="T23" s="542">
        <v>1451873</v>
      </c>
      <c r="U23" s="286">
        <v>248</v>
      </c>
      <c r="V23" s="168">
        <v>1.7081383840046616</v>
      </c>
      <c r="W23" s="542">
        <v>1467111</v>
      </c>
      <c r="X23" s="296">
        <v>104.00000000000007</v>
      </c>
      <c r="Y23" s="168">
        <v>0.7088761518385458</v>
      </c>
      <c r="Z23" s="288">
        <v>1481940</v>
      </c>
      <c r="AA23" s="296">
        <v>106.00000000000001</v>
      </c>
      <c r="AB23" s="168">
        <v>0.71527862126671804</v>
      </c>
      <c r="AC23" s="543">
        <v>1496366</v>
      </c>
      <c r="AD23" s="268">
        <v>144</v>
      </c>
      <c r="AE23" s="168">
        <v>0.96233140822499308</v>
      </c>
    </row>
    <row r="24" spans="1:31">
      <c r="A24" s="549" t="s">
        <v>27</v>
      </c>
      <c r="B24" s="279">
        <v>284281</v>
      </c>
      <c r="C24" s="279">
        <v>22</v>
      </c>
      <c r="D24" s="167">
        <v>0.77388217995574793</v>
      </c>
      <c r="E24" s="172">
        <v>292363</v>
      </c>
      <c r="F24" s="172">
        <v>30</v>
      </c>
      <c r="G24" s="168">
        <v>1.026121636458786</v>
      </c>
      <c r="H24" s="172">
        <v>300709</v>
      </c>
      <c r="I24" s="172">
        <v>43</v>
      </c>
      <c r="J24" s="168">
        <v>1.4299538756738241</v>
      </c>
      <c r="K24" s="172">
        <v>309335</v>
      </c>
      <c r="L24" s="172">
        <v>41</v>
      </c>
      <c r="M24" s="168">
        <v>1.3254238931902307</v>
      </c>
      <c r="N24" s="172">
        <v>318247</v>
      </c>
      <c r="O24" s="172">
        <v>64</v>
      </c>
      <c r="P24" s="168">
        <f t="shared" si="0"/>
        <v>2.0110166003135928</v>
      </c>
      <c r="Q24" s="287">
        <v>326215</v>
      </c>
      <c r="R24" s="172">
        <v>64</v>
      </c>
      <c r="S24" s="168">
        <v>1.961896295388011</v>
      </c>
      <c r="T24" s="544">
        <v>334276</v>
      </c>
      <c r="U24" s="294">
        <v>59</v>
      </c>
      <c r="V24" s="168">
        <v>1.7650085558041859</v>
      </c>
      <c r="W24" s="544">
        <v>342408</v>
      </c>
      <c r="X24" s="297">
        <v>84.999999999999972</v>
      </c>
      <c r="Y24" s="168">
        <v>2.482418635078619</v>
      </c>
      <c r="Z24" s="288">
        <v>350624</v>
      </c>
      <c r="AA24" s="296">
        <v>88.999999999999972</v>
      </c>
      <c r="AB24" s="168">
        <v>2.5383316601259458</v>
      </c>
      <c r="AC24" s="543">
        <v>358896</v>
      </c>
      <c r="AD24" s="268">
        <v>81</v>
      </c>
      <c r="AE24" s="168">
        <v>2.2569212250902768</v>
      </c>
    </row>
    <row r="25" spans="1:31">
      <c r="A25" s="278" t="s">
        <v>28</v>
      </c>
      <c r="B25" s="166">
        <f>SUM(B26:B31)</f>
        <v>670655</v>
      </c>
      <c r="C25" s="166">
        <v>80</v>
      </c>
      <c r="D25" s="167">
        <v>1.1928636929568854</v>
      </c>
      <c r="E25" s="166">
        <f>SUM(E26:E31)</f>
        <v>691933</v>
      </c>
      <c r="F25" s="166">
        <v>84</v>
      </c>
      <c r="G25" s="167">
        <v>1.2139903719001697</v>
      </c>
      <c r="H25" s="166">
        <f>SUM(H26:H31)</f>
        <v>714054</v>
      </c>
      <c r="I25" s="166">
        <v>97</v>
      </c>
      <c r="J25" s="167">
        <v>1.3584406781559939</v>
      </c>
      <c r="K25" s="166">
        <f>SUM(K26:K31)</f>
        <v>736993</v>
      </c>
      <c r="L25" s="166">
        <v>108</v>
      </c>
      <c r="M25" s="167">
        <v>1.4654141898226984</v>
      </c>
      <c r="N25" s="166">
        <v>760853</v>
      </c>
      <c r="O25" s="166">
        <v>93</v>
      </c>
      <c r="P25" s="167">
        <f t="shared" si="0"/>
        <v>1.222312325771207</v>
      </c>
      <c r="Q25" s="166">
        <f>SUM(Q26:Q31)</f>
        <v>780529</v>
      </c>
      <c r="R25" s="166">
        <v>109</v>
      </c>
      <c r="S25" s="167">
        <v>1.3964887915759696</v>
      </c>
      <c r="T25" s="539">
        <f>SUM(T26:T31)</f>
        <v>800285</v>
      </c>
      <c r="U25" s="166">
        <v>113</v>
      </c>
      <c r="V25" s="167">
        <v>1.4119969760772726</v>
      </c>
      <c r="W25" s="539">
        <f>SUM(W26:W31)</f>
        <v>820024</v>
      </c>
      <c r="X25" s="166">
        <v>180</v>
      </c>
      <c r="Y25" s="167">
        <v>2.1950577056281277</v>
      </c>
      <c r="Z25" s="166">
        <v>839722</v>
      </c>
      <c r="AA25" s="166">
        <v>160.99999999999997</v>
      </c>
      <c r="AB25" s="167">
        <v>1.9173012020644924</v>
      </c>
      <c r="AC25" s="541">
        <v>859385</v>
      </c>
      <c r="AD25" s="267">
        <v>140</v>
      </c>
      <c r="AE25" s="167">
        <v>1.6290719526172786</v>
      </c>
    </row>
    <row r="26" spans="1:31">
      <c r="A26" s="280" t="s">
        <v>29</v>
      </c>
      <c r="B26" s="279">
        <v>137965</v>
      </c>
      <c r="C26" s="279">
        <v>3</v>
      </c>
      <c r="D26" s="168">
        <v>0.21744645381074909</v>
      </c>
      <c r="E26" s="172">
        <v>141598</v>
      </c>
      <c r="F26" s="172">
        <v>8</v>
      </c>
      <c r="G26" s="168">
        <v>0.56497973135213775</v>
      </c>
      <c r="H26" s="172">
        <v>145352</v>
      </c>
      <c r="I26" s="172">
        <v>7</v>
      </c>
      <c r="J26" s="168">
        <v>0.48158952061203153</v>
      </c>
      <c r="K26" s="172">
        <v>149206</v>
      </c>
      <c r="L26" s="172">
        <v>8</v>
      </c>
      <c r="M26" s="168">
        <v>0.53617146763534973</v>
      </c>
      <c r="N26" s="172">
        <v>153163</v>
      </c>
      <c r="O26" s="172">
        <v>8</v>
      </c>
      <c r="P26" s="168">
        <f t="shared" si="0"/>
        <v>0.52231935911414629</v>
      </c>
      <c r="Q26" s="287">
        <v>157551</v>
      </c>
      <c r="R26" s="172">
        <v>8</v>
      </c>
      <c r="S26" s="168">
        <v>0.50777208649897498</v>
      </c>
      <c r="T26" s="544">
        <v>161948</v>
      </c>
      <c r="U26" s="294">
        <v>8</v>
      </c>
      <c r="V26" s="168">
        <v>0.49398572381258182</v>
      </c>
      <c r="W26" s="544">
        <v>166345</v>
      </c>
      <c r="X26" s="297">
        <v>9.9999999999999964</v>
      </c>
      <c r="Y26" s="168">
        <v>0.60116023926177498</v>
      </c>
      <c r="Z26" s="288">
        <v>170722</v>
      </c>
      <c r="AA26" s="296">
        <v>19.999999999999996</v>
      </c>
      <c r="AB26" s="168">
        <v>1.1714951792973369</v>
      </c>
      <c r="AC26" s="543">
        <v>175074</v>
      </c>
      <c r="AD26" s="268">
        <v>20</v>
      </c>
      <c r="AE26" s="168">
        <v>1.1423740818168318</v>
      </c>
    </row>
    <row r="27" spans="1:31">
      <c r="A27" s="280" t="s">
        <v>30</v>
      </c>
      <c r="B27" s="279">
        <v>95474</v>
      </c>
      <c r="C27" s="279">
        <v>12</v>
      </c>
      <c r="D27" s="168">
        <v>1.2568866916647463</v>
      </c>
      <c r="E27" s="172">
        <v>98194</v>
      </c>
      <c r="F27" s="172">
        <v>16</v>
      </c>
      <c r="G27" s="168">
        <v>1.6294274599262684</v>
      </c>
      <c r="H27" s="172">
        <v>101017</v>
      </c>
      <c r="I27" s="172">
        <v>14</v>
      </c>
      <c r="J27" s="168">
        <v>1.385905342665096</v>
      </c>
      <c r="K27" s="172">
        <v>103933</v>
      </c>
      <c r="L27" s="172">
        <v>23</v>
      </c>
      <c r="M27" s="168">
        <v>2.2129641211164883</v>
      </c>
      <c r="N27" s="172">
        <v>106953</v>
      </c>
      <c r="O27" s="172">
        <v>20</v>
      </c>
      <c r="P27" s="168">
        <f t="shared" si="0"/>
        <v>1.8699802717081335</v>
      </c>
      <c r="Q27" s="289">
        <v>109514</v>
      </c>
      <c r="R27" s="172">
        <v>21</v>
      </c>
      <c r="S27" s="168">
        <v>1.9175630512993771</v>
      </c>
      <c r="T27" s="542">
        <v>112151</v>
      </c>
      <c r="U27" s="286">
        <v>26</v>
      </c>
      <c r="V27" s="168">
        <v>2.3183030022023878</v>
      </c>
      <c r="W27" s="542">
        <v>114805</v>
      </c>
      <c r="X27" s="296">
        <v>53.000000000000007</v>
      </c>
      <c r="Y27" s="168">
        <v>4.6165236705718398</v>
      </c>
      <c r="Z27" s="289">
        <v>117465</v>
      </c>
      <c r="AA27" s="296">
        <v>38.000000000000007</v>
      </c>
      <c r="AB27" s="168">
        <v>3.23500617205125</v>
      </c>
      <c r="AC27" s="543">
        <v>120144</v>
      </c>
      <c r="AD27" s="268">
        <v>30</v>
      </c>
      <c r="AE27" s="168">
        <v>2.4970035956851775</v>
      </c>
    </row>
    <row r="28" spans="1:31">
      <c r="A28" s="280" t="s">
        <v>31</v>
      </c>
      <c r="B28" s="279">
        <v>75992</v>
      </c>
      <c r="C28" s="279">
        <v>19</v>
      </c>
      <c r="D28" s="168">
        <v>2.500263185598484</v>
      </c>
      <c r="E28" s="172">
        <v>78474</v>
      </c>
      <c r="F28" s="172">
        <v>22</v>
      </c>
      <c r="G28" s="168">
        <v>2.8034763106251752</v>
      </c>
      <c r="H28" s="172">
        <v>81047</v>
      </c>
      <c r="I28" s="172">
        <v>21</v>
      </c>
      <c r="J28" s="168">
        <v>2.5910891211272471</v>
      </c>
      <c r="K28" s="172">
        <v>83711</v>
      </c>
      <c r="L28" s="172">
        <v>29</v>
      </c>
      <c r="M28" s="168">
        <v>3.4642997933365982</v>
      </c>
      <c r="N28" s="172">
        <v>86470</v>
      </c>
      <c r="O28" s="172">
        <v>23</v>
      </c>
      <c r="P28" s="168">
        <f t="shared" si="0"/>
        <v>2.6598820400138776</v>
      </c>
      <c r="Q28" s="289">
        <v>89053</v>
      </c>
      <c r="R28" s="172">
        <v>44</v>
      </c>
      <c r="S28" s="168">
        <v>4.9408779041694277</v>
      </c>
      <c r="T28" s="544">
        <v>91699</v>
      </c>
      <c r="U28" s="294">
        <v>38</v>
      </c>
      <c r="V28" s="168">
        <v>4.1439928461597182</v>
      </c>
      <c r="W28" s="544">
        <v>94373</v>
      </c>
      <c r="X28" s="297">
        <v>30.999999999999996</v>
      </c>
      <c r="Y28" s="168">
        <v>3.284837824377735</v>
      </c>
      <c r="Z28" s="289">
        <v>97093</v>
      </c>
      <c r="AA28" s="296">
        <v>30</v>
      </c>
      <c r="AB28" s="168">
        <v>3.089821099358347</v>
      </c>
      <c r="AC28" s="543">
        <v>99855</v>
      </c>
      <c r="AD28" s="268">
        <v>24</v>
      </c>
      <c r="AE28" s="168">
        <v>2.4034850533273246</v>
      </c>
    </row>
    <row r="29" spans="1:31">
      <c r="A29" s="280" t="s">
        <v>32</v>
      </c>
      <c r="B29" s="279">
        <v>88353</v>
      </c>
      <c r="C29" s="279">
        <v>13</v>
      </c>
      <c r="D29" s="168">
        <v>1.4713705250529128</v>
      </c>
      <c r="E29" s="172">
        <v>89999</v>
      </c>
      <c r="F29" s="172">
        <v>11</v>
      </c>
      <c r="G29" s="168">
        <v>1.2222358026200291</v>
      </c>
      <c r="H29" s="172">
        <v>91691</v>
      </c>
      <c r="I29" s="172">
        <v>8</v>
      </c>
      <c r="J29" s="168">
        <v>0.87249566478716556</v>
      </c>
      <c r="K29" s="172">
        <v>93409</v>
      </c>
      <c r="L29" s="172">
        <v>9</v>
      </c>
      <c r="M29" s="168">
        <v>0.96350458735239641</v>
      </c>
      <c r="N29" s="172">
        <v>95194</v>
      </c>
      <c r="O29" s="172">
        <v>5</v>
      </c>
      <c r="P29" s="168">
        <f t="shared" si="0"/>
        <v>0.52524318759585686</v>
      </c>
      <c r="Q29" s="288">
        <v>97676</v>
      </c>
      <c r="R29" s="172">
        <v>4</v>
      </c>
      <c r="S29" s="168">
        <v>0.40951717924566938</v>
      </c>
      <c r="T29" s="542">
        <v>100170</v>
      </c>
      <c r="U29" s="286">
        <v>4</v>
      </c>
      <c r="V29" s="168">
        <v>0.39932115403813517</v>
      </c>
      <c r="W29" s="542">
        <v>102684</v>
      </c>
      <c r="X29" s="296">
        <v>5.0000000000000027</v>
      </c>
      <c r="Y29" s="168">
        <v>0.48693077792061107</v>
      </c>
      <c r="Z29" s="288">
        <v>105213</v>
      </c>
      <c r="AA29" s="296">
        <v>6.0000000000000018</v>
      </c>
      <c r="AB29" s="168">
        <v>0.57027173448148061</v>
      </c>
      <c r="AC29" s="543">
        <v>107749</v>
      </c>
      <c r="AD29" s="268">
        <v>6</v>
      </c>
      <c r="AE29" s="168">
        <v>0.55684971554260365</v>
      </c>
    </row>
    <row r="30" spans="1:31">
      <c r="A30" s="280" t="s">
        <v>33</v>
      </c>
      <c r="B30" s="279">
        <v>158903</v>
      </c>
      <c r="C30" s="279">
        <v>27</v>
      </c>
      <c r="D30" s="168">
        <v>1.6991497957873671</v>
      </c>
      <c r="E30" s="172">
        <v>164183</v>
      </c>
      <c r="F30" s="172">
        <v>19</v>
      </c>
      <c r="G30" s="168">
        <v>1.1572452689986175</v>
      </c>
      <c r="H30" s="172">
        <v>169667</v>
      </c>
      <c r="I30" s="172">
        <v>34</v>
      </c>
      <c r="J30" s="168">
        <v>2.0039253360995359</v>
      </c>
      <c r="K30" s="172">
        <v>175358</v>
      </c>
      <c r="L30" s="172">
        <v>27</v>
      </c>
      <c r="M30" s="168">
        <v>1.5397073415527094</v>
      </c>
      <c r="N30" s="172">
        <v>181287</v>
      </c>
      <c r="O30" s="172">
        <v>28</v>
      </c>
      <c r="P30" s="168">
        <f t="shared" si="0"/>
        <v>1.544512292663015</v>
      </c>
      <c r="Q30" s="287">
        <v>186072</v>
      </c>
      <c r="R30" s="172">
        <v>21</v>
      </c>
      <c r="S30" s="168">
        <v>1.1285953824326067</v>
      </c>
      <c r="T30" s="544">
        <v>190896</v>
      </c>
      <c r="U30" s="294">
        <v>20</v>
      </c>
      <c r="V30" s="168">
        <v>1.0476908892800267</v>
      </c>
      <c r="W30" s="544">
        <v>195759</v>
      </c>
      <c r="X30" s="297">
        <v>42.000000000000007</v>
      </c>
      <c r="Y30" s="168">
        <v>2.1454952262731219</v>
      </c>
      <c r="Z30" s="288">
        <v>200656</v>
      </c>
      <c r="AA30" s="296">
        <v>34.999999999999979</v>
      </c>
      <c r="AB30" s="168">
        <v>1.7442787656486713</v>
      </c>
      <c r="AC30" s="543">
        <v>205586</v>
      </c>
      <c r="AD30" s="268">
        <v>28</v>
      </c>
      <c r="AE30" s="168">
        <v>1.3619604447773681</v>
      </c>
    </row>
    <row r="31" spans="1:31">
      <c r="A31" s="280" t="s">
        <v>34</v>
      </c>
      <c r="B31" s="279">
        <v>113968</v>
      </c>
      <c r="C31" s="279">
        <v>6</v>
      </c>
      <c r="D31" s="168">
        <v>0.52646356872104449</v>
      </c>
      <c r="E31" s="172">
        <v>119485</v>
      </c>
      <c r="F31" s="172">
        <v>8</v>
      </c>
      <c r="G31" s="168">
        <v>0.6695401096371929</v>
      </c>
      <c r="H31" s="172">
        <v>125280</v>
      </c>
      <c r="I31" s="172">
        <v>13</v>
      </c>
      <c r="J31" s="168">
        <v>1.0376756066411239</v>
      </c>
      <c r="K31" s="172">
        <v>131376</v>
      </c>
      <c r="L31" s="172">
        <v>12</v>
      </c>
      <c r="M31" s="168">
        <v>0.91340884179758863</v>
      </c>
      <c r="N31" s="172">
        <v>137786</v>
      </c>
      <c r="O31" s="172">
        <v>9</v>
      </c>
      <c r="P31" s="168">
        <f t="shared" si="0"/>
        <v>0.6531868259474839</v>
      </c>
      <c r="Q31" s="288">
        <v>140663</v>
      </c>
      <c r="R31" s="172">
        <v>11</v>
      </c>
      <c r="S31" s="168">
        <v>0.78201090549753671</v>
      </c>
      <c r="T31" s="542">
        <v>143421</v>
      </c>
      <c r="U31" s="286">
        <v>17</v>
      </c>
      <c r="V31" s="168">
        <v>1.1853215358978113</v>
      </c>
      <c r="W31" s="542">
        <v>146058</v>
      </c>
      <c r="X31" s="296">
        <v>39.000000000000007</v>
      </c>
      <c r="Y31" s="168">
        <v>2.6701721234030318</v>
      </c>
      <c r="Z31" s="288">
        <v>148573</v>
      </c>
      <c r="AA31" s="296">
        <v>31.999999999999993</v>
      </c>
      <c r="AB31" s="168">
        <v>2.1538233730220155</v>
      </c>
      <c r="AC31" s="543">
        <v>150977</v>
      </c>
      <c r="AD31" s="268">
        <v>32</v>
      </c>
      <c r="AE31" s="168">
        <v>2.1195281400478216</v>
      </c>
    </row>
    <row r="32" spans="1:31">
      <c r="A32" s="281" t="s">
        <v>35</v>
      </c>
      <c r="B32" s="166">
        <f>B33</f>
        <v>22729</v>
      </c>
      <c r="C32" s="166">
        <v>3</v>
      </c>
      <c r="D32" s="167">
        <v>1.3198996876237405</v>
      </c>
      <c r="E32" s="166">
        <f>E33</f>
        <v>23455</v>
      </c>
      <c r="F32" s="166">
        <v>4</v>
      </c>
      <c r="G32" s="167">
        <v>1.7053933063312725</v>
      </c>
      <c r="H32" s="166">
        <v>24214</v>
      </c>
      <c r="I32" s="166">
        <v>1</v>
      </c>
      <c r="J32" s="167">
        <v>0.41298422400264312</v>
      </c>
      <c r="K32" s="166">
        <f>K33</f>
        <v>25036</v>
      </c>
      <c r="L32" s="166">
        <v>2</v>
      </c>
      <c r="M32" s="167">
        <v>0.79884965649464768</v>
      </c>
      <c r="N32" s="166">
        <v>25884</v>
      </c>
      <c r="O32" s="166">
        <v>2</v>
      </c>
      <c r="P32" s="167">
        <f t="shared" si="0"/>
        <v>0.77267810230258083</v>
      </c>
      <c r="Q32" s="166">
        <f>Q33</f>
        <v>26576</v>
      </c>
      <c r="R32" s="166">
        <v>2</v>
      </c>
      <c r="S32" s="167">
        <v>0.75255869957856714</v>
      </c>
      <c r="T32" s="539">
        <f>SUM(T33)</f>
        <v>27284</v>
      </c>
      <c r="U32" s="166">
        <v>3</v>
      </c>
      <c r="V32" s="167">
        <v>1.099545521184577</v>
      </c>
      <c r="W32" s="539">
        <f>SUM(W33)</f>
        <v>28000</v>
      </c>
      <c r="X32" s="171">
        <v>4.0000000000000009</v>
      </c>
      <c r="Y32" s="167">
        <v>1.428571428571429</v>
      </c>
      <c r="Z32" s="166">
        <v>28726</v>
      </c>
      <c r="AA32" s="171">
        <v>7.0000000000000009</v>
      </c>
      <c r="AB32" s="167">
        <v>2.4368168209983989</v>
      </c>
      <c r="AC32" s="546">
        <v>29453</v>
      </c>
      <c r="AD32" s="269">
        <v>2</v>
      </c>
      <c r="AE32" s="167">
        <v>0.67904797473941525</v>
      </c>
    </row>
    <row r="33" spans="1:31">
      <c r="A33" s="280" t="s">
        <v>37</v>
      </c>
      <c r="B33" s="279">
        <v>22729</v>
      </c>
      <c r="C33" s="279">
        <v>3</v>
      </c>
      <c r="D33" s="168">
        <v>1.3198996876237405</v>
      </c>
      <c r="E33" s="172">
        <v>23455</v>
      </c>
      <c r="F33" s="172">
        <v>4</v>
      </c>
      <c r="G33" s="168">
        <v>1.7053933063312725</v>
      </c>
      <c r="H33" s="172">
        <v>24212</v>
      </c>
      <c r="I33" s="284">
        <v>1</v>
      </c>
      <c r="J33" s="168">
        <v>0.41301833801420779</v>
      </c>
      <c r="K33" s="284">
        <v>25036</v>
      </c>
      <c r="L33" s="284">
        <v>2</v>
      </c>
      <c r="M33" s="168">
        <v>0.79884965649464768</v>
      </c>
      <c r="N33" s="284">
        <v>25884</v>
      </c>
      <c r="O33" s="284">
        <v>2</v>
      </c>
      <c r="P33" s="168">
        <f t="shared" si="0"/>
        <v>0.77267810230258083</v>
      </c>
      <c r="Q33" s="288">
        <v>26576</v>
      </c>
      <c r="R33" s="290">
        <v>2</v>
      </c>
      <c r="S33" s="168">
        <v>0.75255869957856714</v>
      </c>
      <c r="T33" s="542">
        <v>27284</v>
      </c>
      <c r="U33" s="286">
        <v>3</v>
      </c>
      <c r="V33" s="168">
        <v>1.099545521184577</v>
      </c>
      <c r="W33" s="542">
        <v>28000</v>
      </c>
      <c r="X33" s="296">
        <v>4.0000000000000009</v>
      </c>
      <c r="Y33" s="168">
        <v>1.428571428571429</v>
      </c>
      <c r="Z33" s="288">
        <v>28726</v>
      </c>
      <c r="AA33" s="296">
        <v>7.0000000000000009</v>
      </c>
      <c r="AB33" s="168">
        <v>2.4368168209983989</v>
      </c>
      <c r="AC33" s="547">
        <v>29453</v>
      </c>
      <c r="AD33" s="268">
        <v>2</v>
      </c>
      <c r="AE33" s="168">
        <v>0.67904797473941525</v>
      </c>
    </row>
    <row r="34" spans="1:31">
      <c r="A34" s="282" t="s">
        <v>38</v>
      </c>
      <c r="B34" s="283">
        <v>31432</v>
      </c>
      <c r="C34" s="283"/>
      <c r="D34" s="167">
        <v>0</v>
      </c>
      <c r="E34" s="171">
        <v>31991</v>
      </c>
      <c r="F34" s="171"/>
      <c r="G34" s="167">
        <v>0</v>
      </c>
      <c r="H34" s="171">
        <v>32566</v>
      </c>
      <c r="I34" s="171"/>
      <c r="J34" s="167">
        <v>0</v>
      </c>
      <c r="K34" s="171">
        <v>33149</v>
      </c>
      <c r="L34" s="171">
        <v>0</v>
      </c>
      <c r="M34" s="167">
        <v>0</v>
      </c>
      <c r="N34" s="171">
        <v>33754</v>
      </c>
      <c r="O34" s="171">
        <v>0</v>
      </c>
      <c r="P34" s="167">
        <f t="shared" si="0"/>
        <v>0</v>
      </c>
      <c r="Q34" s="287">
        <v>34547</v>
      </c>
      <c r="R34" s="171" t="s">
        <v>36</v>
      </c>
      <c r="S34" s="167" t="s">
        <v>36</v>
      </c>
      <c r="T34" s="548">
        <v>35348</v>
      </c>
      <c r="U34" s="171">
        <v>0</v>
      </c>
      <c r="V34" s="167">
        <v>0</v>
      </c>
      <c r="W34" s="548">
        <v>36153</v>
      </c>
      <c r="X34" s="171"/>
      <c r="Y34" s="167" t="s">
        <v>36</v>
      </c>
      <c r="Z34" s="299">
        <v>36967</v>
      </c>
      <c r="AA34" s="171">
        <v>2</v>
      </c>
      <c r="AB34" s="167" t="s">
        <v>36</v>
      </c>
      <c r="AC34" s="546">
        <v>37784</v>
      </c>
      <c r="AD34" s="269">
        <v>5</v>
      </c>
      <c r="AE34" s="167">
        <v>1.3233114545839508</v>
      </c>
    </row>
    <row r="35" spans="1:31">
      <c r="A35" s="90"/>
      <c r="B35" s="90"/>
      <c r="C35" s="90"/>
      <c r="D35" s="90"/>
      <c r="E35" s="90"/>
      <c r="F35" s="90"/>
      <c r="G35" s="90"/>
      <c r="H35" s="90"/>
      <c r="I35" s="90"/>
      <c r="K35" s="90"/>
      <c r="L35" s="90"/>
      <c r="M35" s="90"/>
      <c r="N35" s="90"/>
      <c r="O35" s="90"/>
      <c r="P35" s="90"/>
      <c r="Q35" s="90"/>
      <c r="R35" s="90"/>
      <c r="S35" s="90"/>
      <c r="T35" s="90"/>
      <c r="U35" s="90"/>
      <c r="V35" s="90"/>
      <c r="X35" s="90"/>
      <c r="AA35" s="90"/>
      <c r="AC35" s="262"/>
      <c r="AD35" s="30"/>
      <c r="AE35" s="30"/>
    </row>
    <row r="36" spans="1:31">
      <c r="A36" s="710" t="s">
        <v>594</v>
      </c>
      <c r="B36" s="710"/>
      <c r="C36" s="710"/>
      <c r="D36" s="710"/>
      <c r="E36" s="710"/>
      <c r="F36" s="710"/>
      <c r="G36" s="710"/>
      <c r="H36" s="710"/>
      <c r="I36" s="710"/>
      <c r="J36" s="710"/>
      <c r="K36" s="710"/>
      <c r="L36" s="710"/>
      <c r="M36" s="710"/>
      <c r="N36" s="710"/>
      <c r="O36" s="710"/>
      <c r="P36" s="710"/>
      <c r="Q36" s="710"/>
      <c r="R36" s="710"/>
      <c r="S36" s="710"/>
      <c r="AC36" s="237"/>
      <c r="AD36" s="237"/>
      <c r="AE36" s="237"/>
    </row>
    <row r="37" spans="1:31">
      <c r="A37" s="709" t="s">
        <v>596</v>
      </c>
      <c r="B37" s="709"/>
      <c r="C37" s="709"/>
      <c r="D37" s="709"/>
      <c r="E37" s="709"/>
      <c r="F37" s="709"/>
      <c r="G37" s="709"/>
      <c r="H37" s="709"/>
      <c r="I37" s="709"/>
      <c r="J37" s="709"/>
      <c r="K37" s="709"/>
      <c r="L37" s="709"/>
      <c r="M37" s="709"/>
      <c r="N37" s="709"/>
      <c r="O37" s="709"/>
      <c r="P37" s="709"/>
      <c r="Q37" s="709"/>
      <c r="R37" s="709"/>
      <c r="S37" s="709"/>
    </row>
    <row r="38" spans="1:31">
      <c r="A38" s="530" t="s">
        <v>595</v>
      </c>
      <c r="B38" s="550"/>
      <c r="C38" s="550"/>
      <c r="D38" s="550"/>
      <c r="E38" s="550"/>
      <c r="F38" s="550"/>
      <c r="G38" s="550"/>
      <c r="H38" s="550"/>
      <c r="I38" s="550"/>
      <c r="J38" s="550"/>
      <c r="K38" s="550"/>
      <c r="L38" s="550"/>
      <c r="M38" s="550"/>
      <c r="N38" s="550"/>
      <c r="O38" s="550"/>
      <c r="P38" s="550"/>
      <c r="Q38" s="550"/>
      <c r="R38" s="550"/>
      <c r="S38" s="550"/>
    </row>
  </sheetData>
  <mergeCells count="34">
    <mergeCell ref="A1:AE1"/>
    <mergeCell ref="A36:S36"/>
    <mergeCell ref="A37:S37"/>
    <mergeCell ref="B3:B4"/>
    <mergeCell ref="E3:E4"/>
    <mergeCell ref="H3:H4"/>
    <mergeCell ref="K3:K4"/>
    <mergeCell ref="N3:N4"/>
    <mergeCell ref="R3:S3"/>
    <mergeCell ref="U3:V3"/>
    <mergeCell ref="AD3:AE3"/>
    <mergeCell ref="Q2:S2"/>
    <mergeCell ref="T2:V2"/>
    <mergeCell ref="W2:Y2"/>
    <mergeCell ref="Z2:AB2"/>
    <mergeCell ref="AC2:AE2"/>
    <mergeCell ref="Q3:Q4"/>
    <mergeCell ref="T3:T4"/>
    <mergeCell ref="AC3:AC4"/>
    <mergeCell ref="O3:P3"/>
    <mergeCell ref="N2:P2"/>
    <mergeCell ref="X3:Y3"/>
    <mergeCell ref="AA3:AB3"/>
    <mergeCell ref="W3:W4"/>
    <mergeCell ref="Z3:Z4"/>
    <mergeCell ref="A2:A4"/>
    <mergeCell ref="B2:D2"/>
    <mergeCell ref="E2:G2"/>
    <mergeCell ref="H2:J2"/>
    <mergeCell ref="K2:M2"/>
    <mergeCell ref="C3:D3"/>
    <mergeCell ref="F3:G3"/>
    <mergeCell ref="I3:J3"/>
    <mergeCell ref="L3:M3"/>
  </mergeCells>
  <hyperlinks>
    <hyperlink ref="AF1" location="INDICE!A20" display="INDICE"/>
  </hyperlinks>
  <printOptions horizontalCentered="1"/>
  <pageMargins left="0.19685039370078741" right="0.19685039370078741" top="1.1023622047244095" bottom="0.51181102362204722" header="0.11811023622047245" footer="0.23622047244094491"/>
  <pageSetup paperSize="9" scale="74" firstPageNumber="132" orientation="landscape" useFirstPageNumber="1" r:id="rId1"/>
  <headerFooter scaleWithDoc="0">
    <oddHeader>&amp;C&amp;G</oddHeader>
    <oddFooter>&amp;C&amp;12 &amp;P</oddFooter>
  </headerFooter>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AF38"/>
  <sheetViews>
    <sheetView showGridLines="0" topLeftCell="I1" zoomScale="90" zoomScaleNormal="90" zoomScalePageLayoutView="80" workbookViewId="0">
      <selection activeCell="AD34" activeCellId="4" sqref="AD6 AD18 AD25 AD32 AD34"/>
    </sheetView>
  </sheetViews>
  <sheetFormatPr baseColWidth="10" defaultColWidth="11.5546875" defaultRowHeight="14.4"/>
  <cols>
    <col min="1" max="1" width="22.5546875" style="29" customWidth="1"/>
    <col min="2" max="2" width="10.109375" style="77" customWidth="1"/>
    <col min="3" max="3" width="7.5546875" style="77" customWidth="1"/>
    <col min="4" max="4" width="8.109375" style="29" customWidth="1"/>
    <col min="5" max="5" width="10.33203125" style="77" customWidth="1"/>
    <col min="6" max="6" width="7.44140625" style="77" customWidth="1"/>
    <col min="7" max="7" width="7.6640625" style="29" customWidth="1"/>
    <col min="8" max="8" width="10.33203125" style="285" customWidth="1"/>
    <col min="9" max="9" width="7.44140625" style="285" customWidth="1"/>
    <col min="10" max="10" width="8.33203125" style="90" customWidth="1"/>
    <col min="11" max="11" width="10.33203125" style="77" customWidth="1"/>
    <col min="12" max="12" width="7.6640625" style="77" customWidth="1"/>
    <col min="13" max="13" width="7.88671875" style="29" customWidth="1"/>
    <col min="14" max="14" width="9.5546875" style="77" customWidth="1"/>
    <col min="15" max="15" width="8" style="77" customWidth="1"/>
    <col min="16" max="16" width="8.33203125" style="29" customWidth="1"/>
    <col min="17" max="17" width="10.33203125" style="77" customWidth="1"/>
    <col min="18" max="18" width="8.109375" style="77" customWidth="1"/>
    <col min="19" max="19" width="6.5546875" style="29" customWidth="1"/>
    <col min="20" max="20" width="9.44140625" style="29" customWidth="1"/>
    <col min="21" max="21" width="7.44140625" style="29" customWidth="1"/>
    <col min="22" max="22" width="8.6640625" style="29" customWidth="1"/>
    <col min="23" max="23" width="9.6640625" style="90" customWidth="1"/>
    <col min="24" max="24" width="8" style="298" customWidth="1"/>
    <col min="25" max="25" width="7.109375" style="90" customWidth="1"/>
    <col min="26" max="26" width="9.6640625" style="90" customWidth="1"/>
    <col min="27" max="27" width="8.44140625" style="298" customWidth="1"/>
    <col min="28" max="28" width="7.5546875" style="90" customWidth="1"/>
    <col min="29" max="29" width="10.6640625" style="90" customWidth="1"/>
    <col min="30" max="30" width="8.109375" style="90" customWidth="1"/>
    <col min="31" max="31" width="8.44140625" style="90" customWidth="1"/>
    <col min="32" max="16384" width="11.5546875" style="90"/>
  </cols>
  <sheetData>
    <row r="1" spans="1:32" ht="44.25" customHeight="1">
      <c r="A1" s="715" t="s">
        <v>587</v>
      </c>
      <c r="B1" s="715"/>
      <c r="C1" s="715"/>
      <c r="D1" s="715"/>
      <c r="E1" s="715"/>
      <c r="F1" s="715"/>
      <c r="G1" s="715"/>
      <c r="H1" s="715"/>
      <c r="I1" s="715"/>
      <c r="J1" s="715"/>
      <c r="K1" s="715"/>
      <c r="L1" s="715"/>
      <c r="M1" s="715"/>
      <c r="N1" s="715"/>
      <c r="O1" s="715"/>
      <c r="P1" s="715"/>
      <c r="Q1" s="715"/>
      <c r="R1" s="715"/>
      <c r="S1" s="715"/>
      <c r="T1" s="715"/>
      <c r="U1" s="715"/>
      <c r="V1" s="715"/>
      <c r="W1" s="715"/>
      <c r="X1" s="715"/>
      <c r="Y1" s="715"/>
      <c r="Z1" s="715"/>
      <c r="AA1" s="715"/>
      <c r="AB1" s="715"/>
      <c r="AC1" s="715"/>
      <c r="AD1" s="715"/>
      <c r="AE1" s="715"/>
      <c r="AF1" s="154" t="s">
        <v>271</v>
      </c>
    </row>
    <row r="2" spans="1:32" ht="26.4" customHeight="1">
      <c r="A2" s="713" t="s">
        <v>0</v>
      </c>
      <c r="B2" s="706">
        <v>2006</v>
      </c>
      <c r="C2" s="707"/>
      <c r="D2" s="708"/>
      <c r="E2" s="706">
        <v>2007</v>
      </c>
      <c r="F2" s="707"/>
      <c r="G2" s="708"/>
      <c r="H2" s="706">
        <v>2008</v>
      </c>
      <c r="I2" s="707"/>
      <c r="J2" s="708"/>
      <c r="K2" s="706">
        <v>2009</v>
      </c>
      <c r="L2" s="707"/>
      <c r="M2" s="708"/>
      <c r="N2" s="706">
        <v>2010</v>
      </c>
      <c r="O2" s="707"/>
      <c r="P2" s="708"/>
      <c r="Q2" s="706">
        <v>2011</v>
      </c>
      <c r="R2" s="707"/>
      <c r="S2" s="708"/>
      <c r="T2" s="706">
        <v>2012</v>
      </c>
      <c r="U2" s="707"/>
      <c r="V2" s="708"/>
      <c r="W2" s="706">
        <v>2013</v>
      </c>
      <c r="X2" s="707"/>
      <c r="Y2" s="708"/>
      <c r="Z2" s="706">
        <v>2014</v>
      </c>
      <c r="AA2" s="707"/>
      <c r="AB2" s="708"/>
      <c r="AC2" s="706">
        <v>2015</v>
      </c>
      <c r="AD2" s="707"/>
      <c r="AE2" s="708"/>
    </row>
    <row r="3" spans="1:32" ht="25.5" customHeight="1">
      <c r="A3" s="713"/>
      <c r="B3" s="711" t="s">
        <v>592</v>
      </c>
      <c r="C3" s="705" t="s">
        <v>6</v>
      </c>
      <c r="D3" s="705"/>
      <c r="E3" s="711" t="s">
        <v>592</v>
      </c>
      <c r="F3" s="705" t="s">
        <v>6</v>
      </c>
      <c r="G3" s="705"/>
      <c r="H3" s="711" t="s">
        <v>592</v>
      </c>
      <c r="I3" s="705" t="s">
        <v>6</v>
      </c>
      <c r="J3" s="705"/>
      <c r="K3" s="711" t="s">
        <v>592</v>
      </c>
      <c r="L3" s="705" t="s">
        <v>6</v>
      </c>
      <c r="M3" s="705"/>
      <c r="N3" s="711" t="s">
        <v>592</v>
      </c>
      <c r="O3" s="705" t="s">
        <v>6</v>
      </c>
      <c r="P3" s="705"/>
      <c r="Q3" s="711" t="s">
        <v>592</v>
      </c>
      <c r="R3" s="705" t="s">
        <v>6</v>
      </c>
      <c r="S3" s="705"/>
      <c r="T3" s="711" t="s">
        <v>592</v>
      </c>
      <c r="U3" s="705" t="s">
        <v>6</v>
      </c>
      <c r="V3" s="705"/>
      <c r="W3" s="711" t="s">
        <v>592</v>
      </c>
      <c r="X3" s="705" t="s">
        <v>6</v>
      </c>
      <c r="Y3" s="705"/>
      <c r="Z3" s="711" t="s">
        <v>592</v>
      </c>
      <c r="AA3" s="705" t="s">
        <v>6</v>
      </c>
      <c r="AB3" s="705"/>
      <c r="AC3" s="711" t="s">
        <v>592</v>
      </c>
      <c r="AD3" s="705" t="s">
        <v>6</v>
      </c>
      <c r="AE3" s="705"/>
    </row>
    <row r="4" spans="1:32" ht="36" customHeight="1">
      <c r="A4" s="714"/>
      <c r="B4" s="712"/>
      <c r="C4" s="447" t="s">
        <v>7</v>
      </c>
      <c r="D4" s="518" t="s">
        <v>8</v>
      </c>
      <c r="E4" s="712"/>
      <c r="F4" s="447" t="s">
        <v>7</v>
      </c>
      <c r="G4" s="518" t="s">
        <v>8</v>
      </c>
      <c r="H4" s="712"/>
      <c r="I4" s="447" t="s">
        <v>7</v>
      </c>
      <c r="J4" s="518" t="s">
        <v>8</v>
      </c>
      <c r="K4" s="712"/>
      <c r="L4" s="447" t="s">
        <v>7</v>
      </c>
      <c r="M4" s="518" t="s">
        <v>8</v>
      </c>
      <c r="N4" s="712"/>
      <c r="O4" s="447" t="s">
        <v>7</v>
      </c>
      <c r="P4" s="518" t="s">
        <v>8</v>
      </c>
      <c r="Q4" s="712"/>
      <c r="R4" s="447" t="s">
        <v>7</v>
      </c>
      <c r="S4" s="518" t="s">
        <v>8</v>
      </c>
      <c r="T4" s="712"/>
      <c r="U4" s="447" t="s">
        <v>7</v>
      </c>
      <c r="V4" s="518" t="s">
        <v>8</v>
      </c>
      <c r="W4" s="712"/>
      <c r="X4" s="447" t="s">
        <v>7</v>
      </c>
      <c r="Y4" s="518" t="s">
        <v>8</v>
      </c>
      <c r="Z4" s="712"/>
      <c r="AA4" s="447" t="s">
        <v>7</v>
      </c>
      <c r="AB4" s="518" t="s">
        <v>8</v>
      </c>
      <c r="AC4" s="712"/>
      <c r="AD4" s="447" t="s">
        <v>7</v>
      </c>
      <c r="AE4" s="518" t="s">
        <v>8</v>
      </c>
    </row>
    <row r="5" spans="1:32">
      <c r="A5" s="224" t="s">
        <v>535</v>
      </c>
      <c r="B5" s="166">
        <f>B6+B18+B25+B32+B34</f>
        <v>13964606</v>
      </c>
      <c r="C5" s="166">
        <v>13923</v>
      </c>
      <c r="D5" s="167">
        <v>9.9702061053494813</v>
      </c>
      <c r="E5" s="166">
        <f>E6+E18+E25+E32+E34</f>
        <v>14214982</v>
      </c>
      <c r="F5" s="166">
        <v>14235</v>
      </c>
      <c r="G5" s="167">
        <v>10.014082325253735</v>
      </c>
      <c r="H5" s="166">
        <f>H6+H18+H25+H32+H34</f>
        <v>14472881</v>
      </c>
      <c r="I5" s="166">
        <v>14891</v>
      </c>
      <c r="J5" s="167">
        <v>10.28889825045891</v>
      </c>
      <c r="K5" s="166">
        <f>K6+K18+K25+K32+K34</f>
        <v>14738472</v>
      </c>
      <c r="L5" s="166">
        <v>15451</v>
      </c>
      <c r="M5" s="167">
        <v>10.483447673544449</v>
      </c>
      <c r="N5" s="166">
        <v>15012228</v>
      </c>
      <c r="O5" s="166">
        <v>16270</v>
      </c>
      <c r="P5" s="167">
        <f>(O5/N5)*10000</f>
        <v>10.837831666292304</v>
      </c>
      <c r="Q5" s="166">
        <f>Q6+Q18+Q25+Q32+Q34</f>
        <v>15266431</v>
      </c>
      <c r="R5" s="166">
        <v>16869</v>
      </c>
      <c r="S5" s="167">
        <v>11.049733889996949</v>
      </c>
      <c r="T5" s="539">
        <f>SUM(T6,T18,T25,T32,T34)</f>
        <v>15520973</v>
      </c>
      <c r="U5" s="166">
        <v>17648</v>
      </c>
      <c r="V5" s="167">
        <v>11.370421171404653</v>
      </c>
      <c r="W5" s="539">
        <f>SUM(W6,W18,W25,W32,W34)</f>
        <v>15774749</v>
      </c>
      <c r="X5" s="166">
        <v>18466.000000000007</v>
      </c>
      <c r="Y5" s="167">
        <v>11.706049966310086</v>
      </c>
      <c r="Z5" s="166">
        <v>16027466</v>
      </c>
      <c r="AA5" s="166">
        <v>18103.999999999978</v>
      </c>
      <c r="AB5" s="167">
        <v>11.295609674043282</v>
      </c>
      <c r="AC5" s="540">
        <f>SUM(AC6+AC18+AC25+AC32+AC34)</f>
        <v>16278844</v>
      </c>
      <c r="AD5" s="267">
        <v>18256</v>
      </c>
      <c r="AE5" s="167">
        <v>11.214555529864407</v>
      </c>
    </row>
    <row r="6" spans="1:32">
      <c r="A6" s="278" t="s">
        <v>9</v>
      </c>
      <c r="B6" s="166">
        <f>SUM(B7:B17)</f>
        <v>6287369</v>
      </c>
      <c r="C6" s="166">
        <v>6873</v>
      </c>
      <c r="D6" s="167">
        <v>10.931440480111794</v>
      </c>
      <c r="E6" s="166">
        <f>SUM(E7:E17)</f>
        <v>6394507</v>
      </c>
      <c r="F6" s="166">
        <v>6838</v>
      </c>
      <c r="G6" s="167">
        <v>10.693553076101098</v>
      </c>
      <c r="H6" s="166">
        <f>SUM(H7:H17)</f>
        <v>6505011</v>
      </c>
      <c r="I6" s="166">
        <v>6799</v>
      </c>
      <c r="J6" s="167">
        <v>10.451942356438753</v>
      </c>
      <c r="K6" s="166">
        <f>SUM(K7:K17)</f>
        <v>6618970</v>
      </c>
      <c r="L6" s="166">
        <v>6968</v>
      </c>
      <c r="M6" s="167">
        <v>10.527317694444907</v>
      </c>
      <c r="N6" s="166">
        <v>6736640</v>
      </c>
      <c r="O6" s="166">
        <v>7290</v>
      </c>
      <c r="P6" s="167">
        <f t="shared" ref="P6:P34" si="0">(O6/N6)*10000</f>
        <v>10.821418392551777</v>
      </c>
      <c r="Q6" s="166">
        <f>SUM(Q7:Q17)</f>
        <v>6808224</v>
      </c>
      <c r="R6" s="166">
        <v>7627</v>
      </c>
      <c r="S6" s="167">
        <v>11.202627880633775</v>
      </c>
      <c r="T6" s="539">
        <f>SUM(T7:T17)</f>
        <v>6924765</v>
      </c>
      <c r="U6" s="166">
        <v>7794</v>
      </c>
      <c r="V6" s="167">
        <v>11.255255593511114</v>
      </c>
      <c r="W6" s="539">
        <f>SUM(W7:W17)</f>
        <v>7041335</v>
      </c>
      <c r="X6" s="166">
        <v>8342.0000000000036</v>
      </c>
      <c r="Y6" s="167">
        <v>11.847185228369341</v>
      </c>
      <c r="Z6" s="166">
        <v>7205558</v>
      </c>
      <c r="AA6" s="166">
        <v>8133</v>
      </c>
      <c r="AB6" s="167">
        <v>11.287120303521254</v>
      </c>
      <c r="AC6" s="541">
        <v>7322549</v>
      </c>
      <c r="AD6" s="267">
        <v>8695</v>
      </c>
      <c r="AE6" s="167">
        <v>11.874280390612613</v>
      </c>
    </row>
    <row r="7" spans="1:32">
      <c r="A7" s="549" t="s">
        <v>10</v>
      </c>
      <c r="B7" s="279">
        <v>690049</v>
      </c>
      <c r="C7" s="279">
        <v>706</v>
      </c>
      <c r="D7" s="168">
        <v>10.231157497511047</v>
      </c>
      <c r="E7" s="172">
        <v>701848</v>
      </c>
      <c r="F7" s="172">
        <v>737</v>
      </c>
      <c r="G7" s="168">
        <v>10.500849186718492</v>
      </c>
      <c r="H7" s="172">
        <v>714015</v>
      </c>
      <c r="I7" s="172">
        <v>769</v>
      </c>
      <c r="J7" s="168">
        <v>10.770081861025329</v>
      </c>
      <c r="K7" s="172">
        <v>726564</v>
      </c>
      <c r="L7" s="172">
        <v>784</v>
      </c>
      <c r="M7" s="168">
        <v>10.790515357215606</v>
      </c>
      <c r="N7" s="172">
        <v>739520</v>
      </c>
      <c r="O7" s="172">
        <v>763</v>
      </c>
      <c r="P7" s="168">
        <f t="shared" si="0"/>
        <v>10.317503245348334</v>
      </c>
      <c r="Q7" s="286">
        <v>753493</v>
      </c>
      <c r="R7" s="172">
        <v>810</v>
      </c>
      <c r="S7" s="168">
        <v>10.749933974170961</v>
      </c>
      <c r="T7" s="542">
        <v>767695</v>
      </c>
      <c r="U7" s="286">
        <v>866</v>
      </c>
      <c r="V7" s="168">
        <v>11.28052156129713</v>
      </c>
      <c r="W7" s="542">
        <v>781919</v>
      </c>
      <c r="X7" s="296">
        <v>837.00000000000011</v>
      </c>
      <c r="Y7" s="168">
        <v>10.704433579437257</v>
      </c>
      <c r="Z7" s="286">
        <v>796169</v>
      </c>
      <c r="AA7" s="296">
        <v>658.00000000000011</v>
      </c>
      <c r="AB7" s="168">
        <v>8.2645769930755915</v>
      </c>
      <c r="AC7" s="543">
        <v>810412</v>
      </c>
      <c r="AD7" s="268">
        <v>925</v>
      </c>
      <c r="AE7" s="168">
        <v>11.413947473630696</v>
      </c>
    </row>
    <row r="8" spans="1:32">
      <c r="A8" s="549" t="s">
        <v>11</v>
      </c>
      <c r="B8" s="279">
        <v>185685</v>
      </c>
      <c r="C8" s="279">
        <v>165</v>
      </c>
      <c r="D8" s="168">
        <v>8.8860166410857104</v>
      </c>
      <c r="E8" s="172">
        <v>187095</v>
      </c>
      <c r="F8" s="172">
        <v>172</v>
      </c>
      <c r="G8" s="168">
        <v>9.1931906250835134</v>
      </c>
      <c r="H8" s="172">
        <v>188551</v>
      </c>
      <c r="I8" s="172">
        <v>169</v>
      </c>
      <c r="J8" s="168">
        <v>8.9630922137777045</v>
      </c>
      <c r="K8" s="172">
        <v>190075</v>
      </c>
      <c r="L8" s="172">
        <v>173</v>
      </c>
      <c r="M8" s="168">
        <v>9.1016703932658167</v>
      </c>
      <c r="N8" s="172">
        <v>191631</v>
      </c>
      <c r="O8" s="172">
        <v>178</v>
      </c>
      <c r="P8" s="168">
        <f t="shared" si="0"/>
        <v>9.2886850248654973</v>
      </c>
      <c r="Q8" s="287">
        <v>193689</v>
      </c>
      <c r="R8" s="172">
        <v>159</v>
      </c>
      <c r="S8" s="168">
        <v>8.209036135247743</v>
      </c>
      <c r="T8" s="544">
        <v>195719</v>
      </c>
      <c r="U8" s="294">
        <v>180</v>
      </c>
      <c r="V8" s="168">
        <v>9.1968587617962481</v>
      </c>
      <c r="W8" s="544">
        <v>197708</v>
      </c>
      <c r="X8" s="297">
        <v>180</v>
      </c>
      <c r="Y8" s="168">
        <v>9.104335686972707</v>
      </c>
      <c r="Z8" s="288">
        <v>199646</v>
      </c>
      <c r="AA8" s="296">
        <v>173</v>
      </c>
      <c r="AB8" s="168">
        <v>8.6653376476363153</v>
      </c>
      <c r="AC8" s="543">
        <v>201533</v>
      </c>
      <c r="AD8" s="268">
        <v>183</v>
      </c>
      <c r="AE8" s="168">
        <v>9.0803987436300755</v>
      </c>
    </row>
    <row r="9" spans="1:32">
      <c r="A9" s="549" t="s">
        <v>12</v>
      </c>
      <c r="B9" s="279">
        <v>227589</v>
      </c>
      <c r="C9" s="279">
        <v>295</v>
      </c>
      <c r="D9" s="168">
        <v>12.961962133495028</v>
      </c>
      <c r="E9" s="172">
        <v>229527</v>
      </c>
      <c r="F9" s="172">
        <v>284</v>
      </c>
      <c r="G9" s="168">
        <v>12.373271989787693</v>
      </c>
      <c r="H9" s="172">
        <v>231539</v>
      </c>
      <c r="I9" s="172">
        <v>299</v>
      </c>
      <c r="J9" s="168">
        <v>12.913591230850958</v>
      </c>
      <c r="K9" s="172">
        <v>233635</v>
      </c>
      <c r="L9" s="172">
        <v>311</v>
      </c>
      <c r="M9" s="168">
        <v>13.311361739465404</v>
      </c>
      <c r="N9" s="172">
        <v>235814</v>
      </c>
      <c r="O9" s="172">
        <v>317</v>
      </c>
      <c r="P9" s="168">
        <f t="shared" si="0"/>
        <v>13.442798137515162</v>
      </c>
      <c r="Q9" s="286">
        <v>240248</v>
      </c>
      <c r="R9" s="172">
        <v>314</v>
      </c>
      <c r="S9" s="168">
        <v>13.069827844560621</v>
      </c>
      <c r="T9" s="542">
        <v>244754</v>
      </c>
      <c r="U9" s="286">
        <v>324</v>
      </c>
      <c r="V9" s="168">
        <v>13.237781609289328</v>
      </c>
      <c r="W9" s="542">
        <v>249297</v>
      </c>
      <c r="X9" s="296">
        <v>316.00000000000011</v>
      </c>
      <c r="Y9" s="168">
        <v>12.675643910676827</v>
      </c>
      <c r="Z9" s="286">
        <v>253863</v>
      </c>
      <c r="AA9" s="296">
        <v>312.00000000000006</v>
      </c>
      <c r="AB9" s="168">
        <v>12.290093475614803</v>
      </c>
      <c r="AC9" s="543">
        <v>258450</v>
      </c>
      <c r="AD9" s="268">
        <v>282</v>
      </c>
      <c r="AE9" s="168">
        <v>10.911201392919327</v>
      </c>
    </row>
    <row r="10" spans="1:32">
      <c r="A10" s="549" t="s">
        <v>13</v>
      </c>
      <c r="B10" s="279">
        <v>166991</v>
      </c>
      <c r="C10" s="279">
        <v>148</v>
      </c>
      <c r="D10" s="168">
        <v>8.8627530825014524</v>
      </c>
      <c r="E10" s="172">
        <v>168110</v>
      </c>
      <c r="F10" s="172">
        <v>140</v>
      </c>
      <c r="G10" s="168">
        <v>8.3278805543989058</v>
      </c>
      <c r="H10" s="172">
        <v>169279</v>
      </c>
      <c r="I10" s="172">
        <v>145</v>
      </c>
      <c r="J10" s="168">
        <v>8.5657405821159145</v>
      </c>
      <c r="K10" s="172">
        <v>170487</v>
      </c>
      <c r="L10" s="172">
        <v>144</v>
      </c>
      <c r="M10" s="168">
        <v>8.4463918069999462</v>
      </c>
      <c r="N10" s="172">
        <v>171746</v>
      </c>
      <c r="O10" s="172">
        <v>135</v>
      </c>
      <c r="P10" s="168">
        <f t="shared" si="0"/>
        <v>7.8604450758678519</v>
      </c>
      <c r="Q10" s="287">
        <v>173410</v>
      </c>
      <c r="R10" s="172">
        <v>157</v>
      </c>
      <c r="S10" s="168">
        <v>9.0536877919381809</v>
      </c>
      <c r="T10" s="544">
        <v>175050</v>
      </c>
      <c r="U10" s="294">
        <v>145</v>
      </c>
      <c r="V10" s="168">
        <v>8.2833476149671519</v>
      </c>
      <c r="W10" s="544">
        <v>176662</v>
      </c>
      <c r="X10" s="297">
        <v>150.00000000000011</v>
      </c>
      <c r="Y10" s="168">
        <v>8.4907903227632495</v>
      </c>
      <c r="Z10" s="288">
        <v>178228</v>
      </c>
      <c r="AA10" s="296">
        <v>143.00000000000003</v>
      </c>
      <c r="AB10" s="168">
        <v>8.0234306618488702</v>
      </c>
      <c r="AC10" s="543">
        <v>179768</v>
      </c>
      <c r="AD10" s="268">
        <v>127</v>
      </c>
      <c r="AE10" s="168">
        <v>7.0646611187753097</v>
      </c>
    </row>
    <row r="11" spans="1:32">
      <c r="A11" s="549" t="s">
        <v>14</v>
      </c>
      <c r="B11" s="279">
        <v>398369</v>
      </c>
      <c r="C11" s="279">
        <v>313</v>
      </c>
      <c r="D11" s="168">
        <v>7.8570370686474105</v>
      </c>
      <c r="E11" s="172">
        <v>404706</v>
      </c>
      <c r="F11" s="172">
        <v>322</v>
      </c>
      <c r="G11" s="168">
        <v>7.9563930359322566</v>
      </c>
      <c r="H11" s="172">
        <v>411193</v>
      </c>
      <c r="I11" s="172">
        <v>312</v>
      </c>
      <c r="J11" s="168">
        <v>7.5876778057992231</v>
      </c>
      <c r="K11" s="172">
        <v>417846</v>
      </c>
      <c r="L11" s="172">
        <v>293</v>
      </c>
      <c r="M11" s="168">
        <v>7.0121528027072175</v>
      </c>
      <c r="N11" s="172">
        <v>424663</v>
      </c>
      <c r="O11" s="172">
        <v>297</v>
      </c>
      <c r="P11" s="168">
        <f t="shared" si="0"/>
        <v>6.9937809510129201</v>
      </c>
      <c r="Q11" s="288">
        <v>431243</v>
      </c>
      <c r="R11" s="172">
        <v>322</v>
      </c>
      <c r="S11" s="168">
        <v>7.4667878667016039</v>
      </c>
      <c r="T11" s="542">
        <v>437826</v>
      </c>
      <c r="U11" s="286">
        <v>334</v>
      </c>
      <c r="V11" s="168">
        <v>7.6286013165047306</v>
      </c>
      <c r="W11" s="542">
        <v>444398</v>
      </c>
      <c r="X11" s="296">
        <v>311</v>
      </c>
      <c r="Y11" s="168">
        <v>6.9982313151724354</v>
      </c>
      <c r="Z11" s="288">
        <v>450921</v>
      </c>
      <c r="AA11" s="296">
        <v>307.99999999999994</v>
      </c>
      <c r="AB11" s="168">
        <v>6.8304647599025099</v>
      </c>
      <c r="AC11" s="543">
        <v>457404</v>
      </c>
      <c r="AD11" s="268">
        <v>273</v>
      </c>
      <c r="AE11" s="168">
        <v>5.9684655140750849</v>
      </c>
    </row>
    <row r="12" spans="1:32">
      <c r="A12" s="549" t="s">
        <v>15</v>
      </c>
      <c r="B12" s="279">
        <v>452333</v>
      </c>
      <c r="C12" s="279">
        <v>419</v>
      </c>
      <c r="D12" s="168">
        <v>9.2630871503958367</v>
      </c>
      <c r="E12" s="172">
        <v>458039</v>
      </c>
      <c r="F12" s="172">
        <v>450</v>
      </c>
      <c r="G12" s="168">
        <v>9.8244909276284318</v>
      </c>
      <c r="H12" s="172">
        <v>463935</v>
      </c>
      <c r="I12" s="172">
        <v>420</v>
      </c>
      <c r="J12" s="168">
        <v>9.0529923372886287</v>
      </c>
      <c r="K12" s="172">
        <v>469998</v>
      </c>
      <c r="L12" s="172">
        <v>425</v>
      </c>
      <c r="M12" s="168">
        <v>9.0425916706028531</v>
      </c>
      <c r="N12" s="172">
        <v>476255</v>
      </c>
      <c r="O12" s="172">
        <v>414</v>
      </c>
      <c r="P12" s="168">
        <f t="shared" si="0"/>
        <v>8.6928221226023883</v>
      </c>
      <c r="Q12" s="287">
        <v>481498</v>
      </c>
      <c r="R12" s="172">
        <v>445</v>
      </c>
      <c r="S12" s="168">
        <v>9.241990620937159</v>
      </c>
      <c r="T12" s="544">
        <v>486680</v>
      </c>
      <c r="U12" s="294">
        <v>472</v>
      </c>
      <c r="V12" s="168">
        <v>9.6983644283718249</v>
      </c>
      <c r="W12" s="544">
        <v>491753</v>
      </c>
      <c r="X12" s="297">
        <v>509.00000000000011</v>
      </c>
      <c r="Y12" s="168">
        <v>10.350724855771091</v>
      </c>
      <c r="Z12" s="288">
        <v>496735</v>
      </c>
      <c r="AA12" s="296">
        <v>470.99999999999989</v>
      </c>
      <c r="AB12" s="168">
        <v>9.481916917471084</v>
      </c>
      <c r="AC12" s="543">
        <v>501584</v>
      </c>
      <c r="AD12" s="268">
        <v>495</v>
      </c>
      <c r="AE12" s="168">
        <v>9.8687358448435365</v>
      </c>
    </row>
    <row r="13" spans="1:32">
      <c r="A13" s="549" t="s">
        <v>16</v>
      </c>
      <c r="B13" s="279">
        <v>389743</v>
      </c>
      <c r="C13" s="279">
        <v>309</v>
      </c>
      <c r="D13" s="168">
        <v>7.9283014704561721</v>
      </c>
      <c r="E13" s="172">
        <v>395498</v>
      </c>
      <c r="F13" s="172">
        <v>290</v>
      </c>
      <c r="G13" s="168">
        <v>7.3325275981168048</v>
      </c>
      <c r="H13" s="172">
        <v>401386</v>
      </c>
      <c r="I13" s="172">
        <v>277</v>
      </c>
      <c r="J13" s="168">
        <v>6.9010877310120433</v>
      </c>
      <c r="K13" s="172">
        <v>407435</v>
      </c>
      <c r="L13" s="172">
        <v>283</v>
      </c>
      <c r="M13" s="168">
        <v>6.9458932099598707</v>
      </c>
      <c r="N13" s="172">
        <v>413657</v>
      </c>
      <c r="O13" s="172">
        <v>342</v>
      </c>
      <c r="P13" s="168">
        <f t="shared" si="0"/>
        <v>8.2677193907029256</v>
      </c>
      <c r="Q13" s="288">
        <v>419919</v>
      </c>
      <c r="R13" s="172">
        <v>292</v>
      </c>
      <c r="S13" s="168">
        <v>6.9537220273433693</v>
      </c>
      <c r="T13" s="542">
        <v>426223</v>
      </c>
      <c r="U13" s="286">
        <v>387</v>
      </c>
      <c r="V13" s="168">
        <v>9.0797540254749265</v>
      </c>
      <c r="W13" s="542">
        <v>432543</v>
      </c>
      <c r="X13" s="296">
        <v>372.99999999999989</v>
      </c>
      <c r="Y13" s="168">
        <v>8.6234200992733641</v>
      </c>
      <c r="Z13" s="288">
        <v>438868</v>
      </c>
      <c r="AA13" s="296">
        <v>389.00000000000011</v>
      </c>
      <c r="AB13" s="168">
        <v>8.8637130071000865</v>
      </c>
      <c r="AC13" s="543">
        <v>445175</v>
      </c>
      <c r="AD13" s="268">
        <v>324</v>
      </c>
      <c r="AE13" s="168">
        <v>7.2780367271297806</v>
      </c>
    </row>
    <row r="14" spans="1:32">
      <c r="A14" s="549" t="s">
        <v>17</v>
      </c>
      <c r="B14" s="279">
        <v>448329</v>
      </c>
      <c r="C14" s="279">
        <v>538</v>
      </c>
      <c r="D14" s="168">
        <v>12.000115986251169</v>
      </c>
      <c r="E14" s="172">
        <v>452886</v>
      </c>
      <c r="F14" s="172">
        <v>580</v>
      </c>
      <c r="G14" s="168">
        <v>12.806754900791811</v>
      </c>
      <c r="H14" s="172">
        <v>457614</v>
      </c>
      <c r="I14" s="172">
        <v>532</v>
      </c>
      <c r="J14" s="168">
        <v>11.625518450047419</v>
      </c>
      <c r="K14" s="172">
        <v>462534</v>
      </c>
      <c r="L14" s="172">
        <v>553</v>
      </c>
      <c r="M14" s="168">
        <v>11.955877838169735</v>
      </c>
      <c r="N14" s="172">
        <v>467671</v>
      </c>
      <c r="O14" s="172">
        <v>606</v>
      </c>
      <c r="P14" s="168">
        <f t="shared" si="0"/>
        <v>12.957827190482197</v>
      </c>
      <c r="Q14" s="287">
        <v>473331</v>
      </c>
      <c r="R14" s="172">
        <v>613</v>
      </c>
      <c r="S14" s="168">
        <v>12.950768067166527</v>
      </c>
      <c r="T14" s="544">
        <v>478964</v>
      </c>
      <c r="U14" s="294">
        <v>588</v>
      </c>
      <c r="V14" s="168">
        <v>12.276496772199998</v>
      </c>
      <c r="W14" s="544">
        <v>484529</v>
      </c>
      <c r="X14" s="297">
        <v>641</v>
      </c>
      <c r="Y14" s="168">
        <v>13.22934230974823</v>
      </c>
      <c r="Z14" s="288">
        <v>490039</v>
      </c>
      <c r="AA14" s="296">
        <v>569.99999999999989</v>
      </c>
      <c r="AB14" s="168">
        <v>11.631727270686616</v>
      </c>
      <c r="AC14" s="543">
        <v>495464</v>
      </c>
      <c r="AD14" s="268">
        <v>654</v>
      </c>
      <c r="AE14" s="168">
        <v>13.199748114898359</v>
      </c>
    </row>
    <row r="15" spans="1:32">
      <c r="A15" s="549" t="s">
        <v>18</v>
      </c>
      <c r="B15" s="279">
        <v>2449745</v>
      </c>
      <c r="C15" s="279">
        <v>3295</v>
      </c>
      <c r="D15" s="168">
        <v>13.450379529297946</v>
      </c>
      <c r="E15" s="172">
        <v>2501735</v>
      </c>
      <c r="F15" s="172">
        <v>3190</v>
      </c>
      <c r="G15" s="168">
        <v>12.751150701413218</v>
      </c>
      <c r="H15" s="172">
        <v>2555387</v>
      </c>
      <c r="I15" s="172">
        <v>3183</v>
      </c>
      <c r="J15" s="168">
        <v>12.456038948308027</v>
      </c>
      <c r="K15" s="172">
        <v>2610755</v>
      </c>
      <c r="L15" s="172">
        <v>3280</v>
      </c>
      <c r="M15" s="168">
        <v>12.563415563697092</v>
      </c>
      <c r="N15" s="172">
        <v>2667953</v>
      </c>
      <c r="O15" s="172">
        <v>3519</v>
      </c>
      <c r="P15" s="168">
        <f t="shared" si="0"/>
        <v>13.189887528003679</v>
      </c>
      <c r="Q15" s="288">
        <v>2723509</v>
      </c>
      <c r="R15" s="172">
        <v>3742</v>
      </c>
      <c r="S15" s="168">
        <v>13.739627811033488</v>
      </c>
      <c r="T15" s="542">
        <v>2779370</v>
      </c>
      <c r="U15" s="286">
        <v>3682</v>
      </c>
      <c r="V15" s="168">
        <v>13.247606471970265</v>
      </c>
      <c r="W15" s="542">
        <v>2835373</v>
      </c>
      <c r="X15" s="296">
        <v>4183.0000000000018</v>
      </c>
      <c r="Y15" s="168">
        <v>14.752909052882996</v>
      </c>
      <c r="Z15" s="288">
        <v>2891472</v>
      </c>
      <c r="AA15" s="296">
        <v>4220</v>
      </c>
      <c r="AB15" s="168">
        <v>14.594642452010602</v>
      </c>
      <c r="AC15" s="543">
        <v>2947627</v>
      </c>
      <c r="AD15" s="268">
        <v>4502</v>
      </c>
      <c r="AE15" s="168">
        <v>15.273302897551147</v>
      </c>
    </row>
    <row r="16" spans="1:32">
      <c r="A16" s="549" t="s">
        <v>19</v>
      </c>
      <c r="B16" s="279">
        <v>496233</v>
      </c>
      <c r="C16" s="279">
        <v>406</v>
      </c>
      <c r="D16" s="168">
        <v>8.1816404793715858</v>
      </c>
      <c r="E16" s="172">
        <v>502883</v>
      </c>
      <c r="F16" s="172">
        <v>399</v>
      </c>
      <c r="G16" s="168">
        <v>7.9342511081106339</v>
      </c>
      <c r="H16" s="172">
        <v>509740</v>
      </c>
      <c r="I16" s="172">
        <v>423</v>
      </c>
      <c r="J16" s="168">
        <v>8.2983481775022554</v>
      </c>
      <c r="K16" s="172">
        <v>516779</v>
      </c>
      <c r="L16" s="172">
        <v>433</v>
      </c>
      <c r="M16" s="168">
        <v>8.3788234429030588</v>
      </c>
      <c r="N16" s="172">
        <v>524048</v>
      </c>
      <c r="O16" s="172">
        <v>463</v>
      </c>
      <c r="P16" s="168">
        <f t="shared" si="0"/>
        <v>8.8350685433395419</v>
      </c>
      <c r="Q16" s="287">
        <v>530655</v>
      </c>
      <c r="R16" s="172">
        <v>462</v>
      </c>
      <c r="S16" s="168">
        <v>8.7062215563784378</v>
      </c>
      <c r="T16" s="544">
        <v>537351</v>
      </c>
      <c r="U16" s="294">
        <v>491</v>
      </c>
      <c r="V16" s="168">
        <v>9.1374166978380984</v>
      </c>
      <c r="W16" s="544">
        <v>544090</v>
      </c>
      <c r="X16" s="297">
        <v>473.00000000000074</v>
      </c>
      <c r="Y16" s="168">
        <v>8.6934146924222233</v>
      </c>
      <c r="Z16" s="288">
        <v>550832</v>
      </c>
      <c r="AA16" s="296">
        <v>513.00000000000023</v>
      </c>
      <c r="AB16" s="168">
        <v>9.3131844192058608</v>
      </c>
      <c r="AC16" s="543">
        <v>557563</v>
      </c>
      <c r="AD16" s="268">
        <v>491</v>
      </c>
      <c r="AE16" s="168">
        <v>8.8061797500910206</v>
      </c>
    </row>
    <row r="17" spans="1:31" s="382" customFormat="1" ht="24.6" customHeight="1">
      <c r="A17" s="551" t="s">
        <v>20</v>
      </c>
      <c r="B17" s="379">
        <v>382303</v>
      </c>
      <c r="C17" s="379">
        <v>279</v>
      </c>
      <c r="D17" s="380">
        <v>7.2978762918418116</v>
      </c>
      <c r="E17" s="381">
        <v>392180</v>
      </c>
      <c r="F17" s="381">
        <v>274</v>
      </c>
      <c r="G17" s="380">
        <v>6.9865877913203125</v>
      </c>
      <c r="H17" s="381">
        <v>402372</v>
      </c>
      <c r="I17" s="381">
        <v>270</v>
      </c>
      <c r="J17" s="380">
        <v>6.7102084638096091</v>
      </c>
      <c r="K17" s="381">
        <v>412862</v>
      </c>
      <c r="L17" s="381">
        <v>289</v>
      </c>
      <c r="M17" s="380">
        <v>6.9999176480276697</v>
      </c>
      <c r="N17" s="381">
        <v>423682</v>
      </c>
      <c r="O17" s="381">
        <v>256</v>
      </c>
      <c r="P17" s="380">
        <f t="shared" si="0"/>
        <v>6.0422675497188925</v>
      </c>
      <c r="Q17" s="288">
        <v>387229</v>
      </c>
      <c r="R17" s="381">
        <v>311</v>
      </c>
      <c r="S17" s="380">
        <v>8.0314232663359402</v>
      </c>
      <c r="T17" s="542">
        <v>395133</v>
      </c>
      <c r="U17" s="286">
        <v>325</v>
      </c>
      <c r="V17" s="380">
        <v>8.2250786444058068</v>
      </c>
      <c r="W17" s="542">
        <v>403063</v>
      </c>
      <c r="X17" s="296">
        <v>369.00000000000017</v>
      </c>
      <c r="Y17" s="380">
        <v>9.1548963809627821</v>
      </c>
      <c r="Z17" s="288">
        <v>458785</v>
      </c>
      <c r="AA17" s="296">
        <v>376.00000000000011</v>
      </c>
      <c r="AB17" s="380">
        <v>8.1955600117702225</v>
      </c>
      <c r="AC17" s="543">
        <v>467569</v>
      </c>
      <c r="AD17" s="268">
        <v>439</v>
      </c>
      <c r="AE17" s="380">
        <v>9.3889885770870176</v>
      </c>
    </row>
    <row r="18" spans="1:31">
      <c r="A18" s="278" t="s">
        <v>21</v>
      </c>
      <c r="B18" s="166">
        <f>SUM(B19:B24)</f>
        <v>6952421</v>
      </c>
      <c r="C18" s="166">
        <v>6461</v>
      </c>
      <c r="D18" s="167">
        <v>9.2931656469019916</v>
      </c>
      <c r="E18" s="166">
        <f>SUM(E19:E24)</f>
        <v>7073096</v>
      </c>
      <c r="F18" s="166">
        <v>6684</v>
      </c>
      <c r="G18" s="167">
        <v>9.4498929464551313</v>
      </c>
      <c r="H18" s="166">
        <f>SUM(H19:H24)</f>
        <v>7197036</v>
      </c>
      <c r="I18" s="166">
        <v>7387</v>
      </c>
      <c r="J18" s="167">
        <v>10.263947547295858</v>
      </c>
      <c r="K18" s="166">
        <f>SUM(K19:K24)</f>
        <v>7324324</v>
      </c>
      <c r="L18" s="166">
        <v>7779</v>
      </c>
      <c r="M18" s="167">
        <v>10.620775378041715</v>
      </c>
      <c r="N18" s="166">
        <v>7455097</v>
      </c>
      <c r="O18" s="166">
        <v>8244</v>
      </c>
      <c r="P18" s="167">
        <f t="shared" si="0"/>
        <v>11.058206217839956</v>
      </c>
      <c r="Q18" s="166">
        <f>SUM(Q19:Q24)</f>
        <v>7616555</v>
      </c>
      <c r="R18" s="166">
        <v>8486</v>
      </c>
      <c r="S18" s="167">
        <v>11.141520017908359</v>
      </c>
      <c r="T18" s="539">
        <f>SUM(T19:T24)</f>
        <v>7733291</v>
      </c>
      <c r="U18" s="166">
        <v>8983</v>
      </c>
      <c r="V18" s="167">
        <v>11.616011863513219</v>
      </c>
      <c r="W18" s="539">
        <f>SUM(W19:W24)</f>
        <v>7849237</v>
      </c>
      <c r="X18" s="166">
        <v>9257.0000000000055</v>
      </c>
      <c r="Y18" s="167">
        <v>11.793502986341226</v>
      </c>
      <c r="Z18" s="166">
        <v>7916493</v>
      </c>
      <c r="AA18" s="166">
        <v>9057.9999999999982</v>
      </c>
      <c r="AB18" s="167">
        <v>11.441935210452403</v>
      </c>
      <c r="AC18" s="541">
        <v>8029673</v>
      </c>
      <c r="AD18" s="267">
        <v>8719</v>
      </c>
      <c r="AE18" s="167">
        <v>10.858474560545616</v>
      </c>
    </row>
    <row r="19" spans="1:31">
      <c r="A19" s="549" t="s">
        <v>22</v>
      </c>
      <c r="B19" s="279">
        <v>591950</v>
      </c>
      <c r="C19" s="279">
        <v>528</v>
      </c>
      <c r="D19" s="168">
        <v>8.9196722696173669</v>
      </c>
      <c r="E19" s="172">
        <v>599845</v>
      </c>
      <c r="F19" s="172">
        <v>502</v>
      </c>
      <c r="G19" s="168">
        <v>8.3688286140586321</v>
      </c>
      <c r="H19" s="172">
        <v>607959</v>
      </c>
      <c r="I19" s="172">
        <v>522</v>
      </c>
      <c r="J19" s="168">
        <v>8.5861053130227525</v>
      </c>
      <c r="K19" s="172">
        <v>616299</v>
      </c>
      <c r="L19" s="172">
        <v>533</v>
      </c>
      <c r="M19" s="168">
        <v>8.6483995593048171</v>
      </c>
      <c r="N19" s="172">
        <v>624860</v>
      </c>
      <c r="O19" s="172">
        <v>604</v>
      </c>
      <c r="P19" s="168">
        <f t="shared" si="0"/>
        <v>9.6661652210095053</v>
      </c>
      <c r="Q19" s="288">
        <v>634481</v>
      </c>
      <c r="R19" s="172">
        <v>553</v>
      </c>
      <c r="S19" s="168">
        <v>8.7157850274476303</v>
      </c>
      <c r="T19" s="542">
        <v>644000</v>
      </c>
      <c r="U19" s="286">
        <v>561</v>
      </c>
      <c r="V19" s="168">
        <v>8.7111801242236027</v>
      </c>
      <c r="W19" s="542">
        <v>653400</v>
      </c>
      <c r="X19" s="296">
        <v>696.00000000000091</v>
      </c>
      <c r="Y19" s="168">
        <v>10.651974288337939</v>
      </c>
      <c r="Z19" s="288">
        <v>662671</v>
      </c>
      <c r="AA19" s="296">
        <v>712.00000000000023</v>
      </c>
      <c r="AB19" s="168">
        <v>10.744396540666489</v>
      </c>
      <c r="AC19" s="545">
        <v>671817</v>
      </c>
      <c r="AD19" s="268">
        <v>677</v>
      </c>
      <c r="AE19" s="168">
        <v>10.077148985512423</v>
      </c>
    </row>
    <row r="20" spans="1:31">
      <c r="A20" s="549" t="s">
        <v>23</v>
      </c>
      <c r="B20" s="279">
        <v>464796</v>
      </c>
      <c r="C20" s="279">
        <v>385</v>
      </c>
      <c r="D20" s="168">
        <v>8.2832038141464199</v>
      </c>
      <c r="E20" s="172">
        <v>475037</v>
      </c>
      <c r="F20" s="172">
        <v>379</v>
      </c>
      <c r="G20" s="168">
        <v>7.9783258988247239</v>
      </c>
      <c r="H20" s="172">
        <v>485548</v>
      </c>
      <c r="I20" s="172">
        <v>396</v>
      </c>
      <c r="J20" s="168">
        <v>8.15573331575869</v>
      </c>
      <c r="K20" s="172">
        <v>496331</v>
      </c>
      <c r="L20" s="172">
        <v>383</v>
      </c>
      <c r="M20" s="168">
        <v>7.7166245912505973</v>
      </c>
      <c r="N20" s="172">
        <v>507408</v>
      </c>
      <c r="O20" s="172">
        <v>396</v>
      </c>
      <c r="P20" s="168">
        <f t="shared" si="0"/>
        <v>7.8043704474505722</v>
      </c>
      <c r="Q20" s="287">
        <v>561605</v>
      </c>
      <c r="R20" s="172">
        <v>417</v>
      </c>
      <c r="S20" s="168">
        <v>7.4251475681306252</v>
      </c>
      <c r="T20" s="544">
        <v>571382</v>
      </c>
      <c r="U20" s="294">
        <v>459</v>
      </c>
      <c r="V20" s="168">
        <v>8.0331547021082219</v>
      </c>
      <c r="W20" s="544">
        <v>581010</v>
      </c>
      <c r="X20" s="297">
        <v>473.99999999999966</v>
      </c>
      <c r="Y20" s="168">
        <v>8.1582072597717712</v>
      </c>
      <c r="Z20" s="288">
        <v>542707</v>
      </c>
      <c r="AA20" s="296">
        <v>364.99999999999983</v>
      </c>
      <c r="AB20" s="168">
        <v>6.7255443545043612</v>
      </c>
      <c r="AC20" s="545">
        <v>551165</v>
      </c>
      <c r="AD20" s="268">
        <v>364</v>
      </c>
      <c r="AE20" s="168">
        <v>6.6041929367793673</v>
      </c>
    </row>
    <row r="21" spans="1:31">
      <c r="A21" s="549" t="s">
        <v>24</v>
      </c>
      <c r="B21" s="279">
        <v>3522015</v>
      </c>
      <c r="C21" s="279">
        <v>4011</v>
      </c>
      <c r="D21" s="168">
        <v>11.38836717049757</v>
      </c>
      <c r="E21" s="172">
        <v>3583719</v>
      </c>
      <c r="F21" s="172">
        <v>3912</v>
      </c>
      <c r="G21" s="168">
        <v>10.916034432387137</v>
      </c>
      <c r="H21" s="172">
        <v>3647031</v>
      </c>
      <c r="I21" s="172">
        <v>4584</v>
      </c>
      <c r="J21" s="168">
        <v>12.569128148348614</v>
      </c>
      <c r="K21" s="172">
        <v>3712012</v>
      </c>
      <c r="L21" s="172">
        <v>4914</v>
      </c>
      <c r="M21" s="168">
        <v>13.238103756130098</v>
      </c>
      <c r="N21" s="172">
        <v>3778720</v>
      </c>
      <c r="O21" s="172">
        <v>5155</v>
      </c>
      <c r="P21" s="168">
        <f t="shared" si="0"/>
        <v>13.642185713680824</v>
      </c>
      <c r="Q21" s="288">
        <v>3840319</v>
      </c>
      <c r="R21" s="172">
        <v>5595</v>
      </c>
      <c r="S21" s="168">
        <v>14.569102202186849</v>
      </c>
      <c r="T21" s="542">
        <v>3901981</v>
      </c>
      <c r="U21" s="286">
        <v>5822</v>
      </c>
      <c r="V21" s="168">
        <v>14.920626215248101</v>
      </c>
      <c r="W21" s="542">
        <v>3963541</v>
      </c>
      <c r="X21" s="296">
        <v>5767.0000000000045</v>
      </c>
      <c r="Y21" s="168">
        <v>14.550120712766702</v>
      </c>
      <c r="Z21" s="288">
        <v>4024929</v>
      </c>
      <c r="AA21" s="296">
        <v>5719.9999999999982</v>
      </c>
      <c r="AB21" s="168">
        <v>14.211430810332303</v>
      </c>
      <c r="AC21" s="545">
        <v>4086089</v>
      </c>
      <c r="AD21" s="268">
        <v>5633</v>
      </c>
      <c r="AE21" s="168">
        <v>13.785798596163716</v>
      </c>
    </row>
    <row r="22" spans="1:31">
      <c r="A22" s="549" t="s">
        <v>25</v>
      </c>
      <c r="B22" s="279">
        <v>748853</v>
      </c>
      <c r="C22" s="279">
        <v>458</v>
      </c>
      <c r="D22" s="168">
        <v>6.1160201000730448</v>
      </c>
      <c r="E22" s="172">
        <v>762484</v>
      </c>
      <c r="F22" s="172">
        <v>588</v>
      </c>
      <c r="G22" s="168">
        <v>7.7116372277975671</v>
      </c>
      <c r="H22" s="172">
        <v>776460</v>
      </c>
      <c r="I22" s="172">
        <v>540</v>
      </c>
      <c r="J22" s="168">
        <v>6.954640290549416</v>
      </c>
      <c r="K22" s="172">
        <v>790808</v>
      </c>
      <c r="L22" s="172">
        <v>571</v>
      </c>
      <c r="M22" s="168">
        <v>7.2204631212633155</v>
      </c>
      <c r="N22" s="172">
        <v>805514</v>
      </c>
      <c r="O22" s="172">
        <v>546</v>
      </c>
      <c r="P22" s="168">
        <f t="shared" si="0"/>
        <v>6.778280700273366</v>
      </c>
      <c r="Q22" s="287">
        <v>817676</v>
      </c>
      <c r="R22" s="172">
        <v>547</v>
      </c>
      <c r="S22" s="168">
        <v>6.6896912713593162</v>
      </c>
      <c r="T22" s="544">
        <v>829779</v>
      </c>
      <c r="U22" s="294">
        <v>632</v>
      </c>
      <c r="V22" s="168">
        <v>7.6164858353850846</v>
      </c>
      <c r="W22" s="544">
        <v>841767</v>
      </c>
      <c r="X22" s="297">
        <v>635</v>
      </c>
      <c r="Y22" s="168">
        <v>7.543655191994934</v>
      </c>
      <c r="Z22" s="288">
        <v>853622</v>
      </c>
      <c r="AA22" s="296">
        <v>642.00000000000023</v>
      </c>
      <c r="AB22" s="168">
        <v>7.520893322805648</v>
      </c>
      <c r="AC22" s="543">
        <v>865340</v>
      </c>
      <c r="AD22" s="268">
        <v>643</v>
      </c>
      <c r="AE22" s="168">
        <v>7.4306053112071559</v>
      </c>
    </row>
    <row r="23" spans="1:31">
      <c r="A23" s="549" t="s">
        <v>26</v>
      </c>
      <c r="B23" s="279">
        <v>1340526</v>
      </c>
      <c r="C23" s="279">
        <v>936</v>
      </c>
      <c r="D23" s="168">
        <v>6.9823338003142057</v>
      </c>
      <c r="E23" s="172">
        <v>1359648</v>
      </c>
      <c r="F23" s="172">
        <v>1179</v>
      </c>
      <c r="G23" s="168">
        <v>8.6713619995763604</v>
      </c>
      <c r="H23" s="172">
        <v>1379329</v>
      </c>
      <c r="I23" s="172">
        <v>1221</v>
      </c>
      <c r="J23" s="168">
        <v>8.8521302749380322</v>
      </c>
      <c r="K23" s="172">
        <v>1399539</v>
      </c>
      <c r="L23" s="172">
        <v>1238</v>
      </c>
      <c r="M23" s="168">
        <v>8.8457699285264635</v>
      </c>
      <c r="N23" s="172">
        <v>1420348</v>
      </c>
      <c r="O23" s="172">
        <v>1390</v>
      </c>
      <c r="P23" s="168">
        <f t="shared" si="0"/>
        <v>9.7863340533446745</v>
      </c>
      <c r="Q23" s="288">
        <v>1436259</v>
      </c>
      <c r="R23" s="172">
        <v>1204</v>
      </c>
      <c r="S23" s="168">
        <v>8.3828891585709826</v>
      </c>
      <c r="T23" s="542">
        <v>1451873</v>
      </c>
      <c r="U23" s="286">
        <v>1321</v>
      </c>
      <c r="V23" s="168">
        <v>9.0985919567345075</v>
      </c>
      <c r="W23" s="542">
        <v>1467111</v>
      </c>
      <c r="X23" s="296">
        <v>1406</v>
      </c>
      <c r="Y23" s="168">
        <v>9.583460283509563</v>
      </c>
      <c r="Z23" s="288">
        <v>1481940</v>
      </c>
      <c r="AA23" s="296">
        <v>1307.0000000000002</v>
      </c>
      <c r="AB23" s="168">
        <v>8.8195203584490613</v>
      </c>
      <c r="AC23" s="543">
        <v>1496366</v>
      </c>
      <c r="AD23" s="268">
        <v>1117</v>
      </c>
      <c r="AE23" s="168">
        <v>7.4647512707452588</v>
      </c>
    </row>
    <row r="24" spans="1:31">
      <c r="A24" s="549" t="s">
        <v>27</v>
      </c>
      <c r="B24" s="279">
        <v>284281</v>
      </c>
      <c r="C24" s="279">
        <v>143</v>
      </c>
      <c r="D24" s="167">
        <v>5.0302341697123616</v>
      </c>
      <c r="E24" s="172">
        <v>292363</v>
      </c>
      <c r="F24" s="172">
        <v>124</v>
      </c>
      <c r="G24" s="168">
        <v>4.2413027640296477</v>
      </c>
      <c r="H24" s="172">
        <v>300709</v>
      </c>
      <c r="I24" s="172">
        <v>124</v>
      </c>
      <c r="J24" s="168">
        <v>4.1235879205477719</v>
      </c>
      <c r="K24" s="172">
        <v>309335</v>
      </c>
      <c r="L24" s="172">
        <v>140</v>
      </c>
      <c r="M24" s="168">
        <v>4.5258376840642018</v>
      </c>
      <c r="N24" s="172">
        <v>318247</v>
      </c>
      <c r="O24" s="172">
        <v>153</v>
      </c>
      <c r="P24" s="168">
        <f t="shared" si="0"/>
        <v>4.8075865601246832</v>
      </c>
      <c r="Q24" s="287">
        <v>326215</v>
      </c>
      <c r="R24" s="172">
        <v>170</v>
      </c>
      <c r="S24" s="168">
        <v>5.2112870346244051</v>
      </c>
      <c r="T24" s="544">
        <v>334276</v>
      </c>
      <c r="U24" s="294">
        <v>188</v>
      </c>
      <c r="V24" s="168">
        <v>5.6240950591726602</v>
      </c>
      <c r="W24" s="544">
        <v>342408</v>
      </c>
      <c r="X24" s="297">
        <v>279</v>
      </c>
      <c r="Y24" s="168">
        <v>8.1481741080815873</v>
      </c>
      <c r="Z24" s="288">
        <v>350624</v>
      </c>
      <c r="AA24" s="296">
        <v>311.99999999999994</v>
      </c>
      <c r="AB24" s="168">
        <v>8.8984211006662388</v>
      </c>
      <c r="AC24" s="543">
        <v>358896</v>
      </c>
      <c r="AD24" s="268">
        <v>285</v>
      </c>
      <c r="AE24" s="168">
        <v>7.9410191253176405</v>
      </c>
    </row>
    <row r="25" spans="1:31">
      <c r="A25" s="278" t="s">
        <v>28</v>
      </c>
      <c r="B25" s="166">
        <f>SUM(B26:B31)</f>
        <v>670655</v>
      </c>
      <c r="C25" s="166">
        <v>574</v>
      </c>
      <c r="D25" s="167">
        <v>8.5587969969656523</v>
      </c>
      <c r="E25" s="166">
        <f>SUM(E26:E31)</f>
        <v>691933</v>
      </c>
      <c r="F25" s="166">
        <v>698</v>
      </c>
      <c r="G25" s="167">
        <v>10.087681899837124</v>
      </c>
      <c r="H25" s="166">
        <f>SUM(H26:H31)</f>
        <v>714054</v>
      </c>
      <c r="I25" s="166">
        <v>696</v>
      </c>
      <c r="J25" s="167">
        <v>9.7471619793460995</v>
      </c>
      <c r="K25" s="166">
        <f>SUM(K26:K31)</f>
        <v>736993</v>
      </c>
      <c r="L25" s="166">
        <v>687</v>
      </c>
      <c r="M25" s="167">
        <v>9.3216624852610543</v>
      </c>
      <c r="N25" s="166">
        <v>760853</v>
      </c>
      <c r="O25" s="166">
        <v>718</v>
      </c>
      <c r="P25" s="167">
        <f t="shared" si="0"/>
        <v>9.4367768806852315</v>
      </c>
      <c r="Q25" s="166">
        <f>SUM(Q26:Q31)</f>
        <v>780529</v>
      </c>
      <c r="R25" s="166">
        <v>740</v>
      </c>
      <c r="S25" s="167">
        <v>9.4807495941854825</v>
      </c>
      <c r="T25" s="539">
        <f>SUM(T26:T31)</f>
        <v>800285</v>
      </c>
      <c r="U25" s="166">
        <v>853</v>
      </c>
      <c r="V25" s="167">
        <v>10.658702837114278</v>
      </c>
      <c r="W25" s="539">
        <f>SUM(W26:W31)</f>
        <v>820024</v>
      </c>
      <c r="X25" s="166">
        <v>850</v>
      </c>
      <c r="Y25" s="167">
        <v>10.36555027657727</v>
      </c>
      <c r="Z25" s="166">
        <v>839722</v>
      </c>
      <c r="AA25" s="166">
        <v>888.99999999999977</v>
      </c>
      <c r="AB25" s="167">
        <v>10.586837072269152</v>
      </c>
      <c r="AC25" s="541">
        <v>859385</v>
      </c>
      <c r="AD25" s="267">
        <v>810</v>
      </c>
      <c r="AE25" s="167">
        <v>9.4253448687142551</v>
      </c>
    </row>
    <row r="26" spans="1:31">
      <c r="A26" s="280" t="s">
        <v>29</v>
      </c>
      <c r="B26" s="279">
        <v>137965</v>
      </c>
      <c r="C26" s="279">
        <v>153</v>
      </c>
      <c r="D26" s="168">
        <v>11.089769144348205</v>
      </c>
      <c r="E26" s="172">
        <v>141598</v>
      </c>
      <c r="F26" s="172">
        <v>180</v>
      </c>
      <c r="G26" s="168">
        <v>12.7120439554231</v>
      </c>
      <c r="H26" s="172">
        <v>145352</v>
      </c>
      <c r="I26" s="172">
        <v>180</v>
      </c>
      <c r="J26" s="168">
        <v>12.383730530023668</v>
      </c>
      <c r="K26" s="172">
        <v>149206</v>
      </c>
      <c r="L26" s="172">
        <v>180</v>
      </c>
      <c r="M26" s="168">
        <v>12.063858021795369</v>
      </c>
      <c r="N26" s="172">
        <v>153163</v>
      </c>
      <c r="O26" s="172">
        <v>208</v>
      </c>
      <c r="P26" s="168">
        <f t="shared" si="0"/>
        <v>13.580303336967805</v>
      </c>
      <c r="Q26" s="287">
        <v>157551</v>
      </c>
      <c r="R26" s="172">
        <v>222</v>
      </c>
      <c r="S26" s="168">
        <v>14.090675400346553</v>
      </c>
      <c r="T26" s="544">
        <v>161948</v>
      </c>
      <c r="U26" s="294">
        <v>253</v>
      </c>
      <c r="V26" s="168">
        <v>15.622298515572901</v>
      </c>
      <c r="W26" s="544">
        <v>166345</v>
      </c>
      <c r="X26" s="297">
        <v>234.00000000000006</v>
      </c>
      <c r="Y26" s="168">
        <v>14.067149598725544</v>
      </c>
      <c r="Z26" s="288">
        <v>170722</v>
      </c>
      <c r="AA26" s="296">
        <v>184.99999999999994</v>
      </c>
      <c r="AB26" s="168">
        <v>10.836330408500366</v>
      </c>
      <c r="AC26" s="543">
        <v>175074</v>
      </c>
      <c r="AD26" s="268">
        <v>203</v>
      </c>
      <c r="AE26" s="168">
        <v>11.595096930440841</v>
      </c>
    </row>
    <row r="27" spans="1:31">
      <c r="A27" s="280" t="s">
        <v>30</v>
      </c>
      <c r="B27" s="279">
        <v>95474</v>
      </c>
      <c r="C27" s="279">
        <v>107</v>
      </c>
      <c r="D27" s="168">
        <v>11.207239667343988</v>
      </c>
      <c r="E27" s="172">
        <v>98194</v>
      </c>
      <c r="F27" s="172">
        <v>103</v>
      </c>
      <c r="G27" s="168">
        <v>10.489439273275353</v>
      </c>
      <c r="H27" s="172">
        <v>101017</v>
      </c>
      <c r="I27" s="172">
        <v>103</v>
      </c>
      <c r="J27" s="168">
        <v>10.196303592464634</v>
      </c>
      <c r="K27" s="172">
        <v>103933</v>
      </c>
      <c r="L27" s="172">
        <v>102</v>
      </c>
      <c r="M27" s="168">
        <v>9.8140147979948615</v>
      </c>
      <c r="N27" s="172">
        <v>106953</v>
      </c>
      <c r="O27" s="172">
        <v>93</v>
      </c>
      <c r="P27" s="168">
        <f t="shared" si="0"/>
        <v>8.69540826344282</v>
      </c>
      <c r="Q27" s="289">
        <v>109514</v>
      </c>
      <c r="R27" s="172">
        <v>109</v>
      </c>
      <c r="S27" s="168">
        <v>9.9530653615062921</v>
      </c>
      <c r="T27" s="542">
        <v>112151</v>
      </c>
      <c r="U27" s="286">
        <v>132</v>
      </c>
      <c r="V27" s="168">
        <v>11.769846011181354</v>
      </c>
      <c r="W27" s="542">
        <v>114805</v>
      </c>
      <c r="X27" s="296">
        <v>127</v>
      </c>
      <c r="Y27" s="168">
        <v>11.062235965332519</v>
      </c>
      <c r="Z27" s="289">
        <v>117465</v>
      </c>
      <c r="AA27" s="296">
        <v>137</v>
      </c>
      <c r="AB27" s="168">
        <v>11.66304856765845</v>
      </c>
      <c r="AC27" s="543">
        <v>120144</v>
      </c>
      <c r="AD27" s="268">
        <v>103</v>
      </c>
      <c r="AE27" s="168">
        <v>8.5730456785191098</v>
      </c>
    </row>
    <row r="28" spans="1:31">
      <c r="A28" s="280" t="s">
        <v>31</v>
      </c>
      <c r="B28" s="279">
        <v>75992</v>
      </c>
      <c r="C28" s="279">
        <v>107</v>
      </c>
      <c r="D28" s="168">
        <v>14.080429518896725</v>
      </c>
      <c r="E28" s="172">
        <v>78474</v>
      </c>
      <c r="F28" s="172">
        <v>113</v>
      </c>
      <c r="G28" s="168">
        <v>14.399673777302036</v>
      </c>
      <c r="H28" s="172">
        <v>81047</v>
      </c>
      <c r="I28" s="172">
        <v>119</v>
      </c>
      <c r="J28" s="168">
        <v>14.6828383530544</v>
      </c>
      <c r="K28" s="172">
        <v>83711</v>
      </c>
      <c r="L28" s="172">
        <v>111</v>
      </c>
      <c r="M28" s="168">
        <v>13.259906105529739</v>
      </c>
      <c r="N28" s="172">
        <v>86470</v>
      </c>
      <c r="O28" s="172">
        <v>113</v>
      </c>
      <c r="P28" s="168">
        <f t="shared" si="0"/>
        <v>13.068116109633399</v>
      </c>
      <c r="Q28" s="289">
        <v>89053</v>
      </c>
      <c r="R28" s="172">
        <v>104</v>
      </c>
      <c r="S28" s="168">
        <v>11.678438682582284</v>
      </c>
      <c r="T28" s="544">
        <v>91699</v>
      </c>
      <c r="U28" s="294">
        <v>120</v>
      </c>
      <c r="V28" s="168">
        <v>13.08629319839911</v>
      </c>
      <c r="W28" s="544">
        <v>94373</v>
      </c>
      <c r="X28" s="297">
        <v>76.000000000000014</v>
      </c>
      <c r="Y28" s="168">
        <v>8.0531507952486425</v>
      </c>
      <c r="Z28" s="289">
        <v>97093</v>
      </c>
      <c r="AA28" s="296">
        <v>111.99999999999999</v>
      </c>
      <c r="AB28" s="168">
        <v>11.535332104271161</v>
      </c>
      <c r="AC28" s="543">
        <v>99855</v>
      </c>
      <c r="AD28" s="268">
        <v>105</v>
      </c>
      <c r="AE28" s="168">
        <v>10.515247108307046</v>
      </c>
    </row>
    <row r="29" spans="1:31">
      <c r="A29" s="280" t="s">
        <v>32</v>
      </c>
      <c r="B29" s="279">
        <v>88353</v>
      </c>
      <c r="C29" s="279">
        <v>95</v>
      </c>
      <c r="D29" s="168">
        <v>10.752323067694363</v>
      </c>
      <c r="E29" s="172">
        <v>89999</v>
      </c>
      <c r="F29" s="172">
        <v>98</v>
      </c>
      <c r="G29" s="168">
        <v>10.889009877887531</v>
      </c>
      <c r="H29" s="172">
        <v>91691</v>
      </c>
      <c r="I29" s="172">
        <v>94</v>
      </c>
      <c r="J29" s="168">
        <v>10.251824061249197</v>
      </c>
      <c r="K29" s="172">
        <v>93409</v>
      </c>
      <c r="L29" s="172">
        <v>99</v>
      </c>
      <c r="M29" s="168">
        <v>10.598550460876361</v>
      </c>
      <c r="N29" s="172">
        <v>95194</v>
      </c>
      <c r="O29" s="172">
        <v>101</v>
      </c>
      <c r="P29" s="168">
        <f t="shared" si="0"/>
        <v>10.60991238943631</v>
      </c>
      <c r="Q29" s="288">
        <v>97676</v>
      </c>
      <c r="R29" s="172">
        <v>106</v>
      </c>
      <c r="S29" s="168">
        <v>10.852205250010238</v>
      </c>
      <c r="T29" s="542">
        <v>100170</v>
      </c>
      <c r="U29" s="286">
        <v>113</v>
      </c>
      <c r="V29" s="168">
        <v>11.280822601577318</v>
      </c>
      <c r="W29" s="542">
        <v>102684</v>
      </c>
      <c r="X29" s="296">
        <v>118.00000000000004</v>
      </c>
      <c r="Y29" s="168">
        <v>11.491566358926418</v>
      </c>
      <c r="Z29" s="288">
        <v>105213</v>
      </c>
      <c r="AA29" s="296">
        <v>138.99999999999997</v>
      </c>
      <c r="AB29" s="168">
        <v>13.211295182154295</v>
      </c>
      <c r="AC29" s="543">
        <v>107749</v>
      </c>
      <c r="AD29" s="268">
        <v>136</v>
      </c>
      <c r="AE29" s="168">
        <v>12.62192688563235</v>
      </c>
    </row>
    <row r="30" spans="1:31">
      <c r="A30" s="280" t="s">
        <v>33</v>
      </c>
      <c r="B30" s="279">
        <v>158903</v>
      </c>
      <c r="C30" s="279">
        <v>62</v>
      </c>
      <c r="D30" s="168">
        <v>3.9017513829191395</v>
      </c>
      <c r="E30" s="172">
        <v>164183</v>
      </c>
      <c r="F30" s="172">
        <v>122</v>
      </c>
      <c r="G30" s="168">
        <v>7.4307327798858598</v>
      </c>
      <c r="H30" s="172">
        <v>169667</v>
      </c>
      <c r="I30" s="172">
        <v>114</v>
      </c>
      <c r="J30" s="168">
        <v>6.7190437739807978</v>
      </c>
      <c r="K30" s="172">
        <v>175358</v>
      </c>
      <c r="L30" s="172">
        <v>117</v>
      </c>
      <c r="M30" s="168">
        <v>6.6720651467284071</v>
      </c>
      <c r="N30" s="172">
        <v>181287</v>
      </c>
      <c r="O30" s="172">
        <v>126</v>
      </c>
      <c r="P30" s="168">
        <f t="shared" si="0"/>
        <v>6.9503053169835685</v>
      </c>
      <c r="Q30" s="287">
        <v>186072</v>
      </c>
      <c r="R30" s="172">
        <v>112</v>
      </c>
      <c r="S30" s="168">
        <v>6.019175372973903</v>
      </c>
      <c r="T30" s="544">
        <v>190896</v>
      </c>
      <c r="U30" s="294">
        <v>142</v>
      </c>
      <c r="V30" s="168">
        <v>7.4386053138881909</v>
      </c>
      <c r="W30" s="544">
        <v>195759</v>
      </c>
      <c r="X30" s="297">
        <v>150.99999999999991</v>
      </c>
      <c r="Y30" s="168">
        <v>7.7135661706485985</v>
      </c>
      <c r="Z30" s="288">
        <v>200656</v>
      </c>
      <c r="AA30" s="296">
        <v>184.99999999999991</v>
      </c>
      <c r="AB30" s="168">
        <v>9.2197591898572639</v>
      </c>
      <c r="AC30" s="543">
        <v>205586</v>
      </c>
      <c r="AD30" s="268">
        <v>166</v>
      </c>
      <c r="AE30" s="168">
        <v>8.07447977975154</v>
      </c>
    </row>
    <row r="31" spans="1:31">
      <c r="A31" s="280" t="s">
        <v>34</v>
      </c>
      <c r="B31" s="279">
        <v>113968</v>
      </c>
      <c r="C31" s="279">
        <v>50</v>
      </c>
      <c r="D31" s="168">
        <v>4.3871964060087043</v>
      </c>
      <c r="E31" s="172">
        <v>119485</v>
      </c>
      <c r="F31" s="172">
        <v>82</v>
      </c>
      <c r="G31" s="168">
        <v>6.8627861237812269</v>
      </c>
      <c r="H31" s="172">
        <v>125280</v>
      </c>
      <c r="I31" s="172">
        <v>86</v>
      </c>
      <c r="J31" s="168">
        <v>6.8646232439335888</v>
      </c>
      <c r="K31" s="172">
        <v>131376</v>
      </c>
      <c r="L31" s="172">
        <v>78</v>
      </c>
      <c r="M31" s="168">
        <v>5.9371574716843254</v>
      </c>
      <c r="N31" s="172">
        <v>137786</v>
      </c>
      <c r="O31" s="172">
        <v>77</v>
      </c>
      <c r="P31" s="168">
        <f t="shared" si="0"/>
        <v>5.5883761775506953</v>
      </c>
      <c r="Q31" s="288">
        <v>140663</v>
      </c>
      <c r="R31" s="172">
        <v>87</v>
      </c>
      <c r="S31" s="168">
        <v>6.1849953434805167</v>
      </c>
      <c r="T31" s="542">
        <v>143421</v>
      </c>
      <c r="U31" s="286">
        <v>93</v>
      </c>
      <c r="V31" s="168">
        <v>6.4844060493233213</v>
      </c>
      <c r="W31" s="542">
        <v>146058</v>
      </c>
      <c r="X31" s="296">
        <v>144</v>
      </c>
      <c r="Y31" s="168">
        <v>9.8590970710265768</v>
      </c>
      <c r="Z31" s="288">
        <v>148573</v>
      </c>
      <c r="AA31" s="296">
        <v>131</v>
      </c>
      <c r="AB31" s="168">
        <v>8.8172144333088784</v>
      </c>
      <c r="AC31" s="543">
        <v>150977</v>
      </c>
      <c r="AD31" s="268">
        <v>97</v>
      </c>
      <c r="AE31" s="168">
        <v>6.4248196745199602</v>
      </c>
    </row>
    <row r="32" spans="1:31">
      <c r="A32" s="281" t="s">
        <v>35</v>
      </c>
      <c r="B32" s="166">
        <f>B33</f>
        <v>22729</v>
      </c>
      <c r="C32" s="166">
        <v>15</v>
      </c>
      <c r="D32" s="167">
        <v>6.5994984381187027</v>
      </c>
      <c r="E32" s="166">
        <f>E33</f>
        <v>23455</v>
      </c>
      <c r="F32" s="166">
        <v>15</v>
      </c>
      <c r="G32" s="167">
        <v>6.3952248987422724</v>
      </c>
      <c r="H32" s="166">
        <v>24214</v>
      </c>
      <c r="I32" s="166">
        <v>8</v>
      </c>
      <c r="J32" s="167">
        <v>3.303873792021145</v>
      </c>
      <c r="K32" s="166">
        <f>K33</f>
        <v>25036</v>
      </c>
      <c r="L32" s="166">
        <v>16</v>
      </c>
      <c r="M32" s="167">
        <v>6.3907972519571814</v>
      </c>
      <c r="N32" s="166">
        <v>25884</v>
      </c>
      <c r="O32" s="166">
        <v>17</v>
      </c>
      <c r="P32" s="167">
        <f t="shared" si="0"/>
        <v>6.5677638695719356</v>
      </c>
      <c r="Q32" s="166">
        <f>Q33</f>
        <v>26576</v>
      </c>
      <c r="R32" s="166">
        <v>15</v>
      </c>
      <c r="S32" s="167">
        <v>5.644190246839254</v>
      </c>
      <c r="T32" s="539">
        <f>SUM(T33)</f>
        <v>27284</v>
      </c>
      <c r="U32" s="166">
        <v>17</v>
      </c>
      <c r="V32" s="167">
        <v>6.2307579533792694</v>
      </c>
      <c r="W32" s="539">
        <f>SUM(W33)</f>
        <v>28000</v>
      </c>
      <c r="X32" s="171">
        <v>17</v>
      </c>
      <c r="Y32" s="167">
        <v>6.0714285714285712</v>
      </c>
      <c r="Z32" s="166">
        <v>28726</v>
      </c>
      <c r="AA32" s="171">
        <v>19.000000000000004</v>
      </c>
      <c r="AB32" s="167">
        <v>6.6142170855670832</v>
      </c>
      <c r="AC32" s="546">
        <v>29453</v>
      </c>
      <c r="AD32" s="269">
        <v>27</v>
      </c>
      <c r="AE32" s="167">
        <v>9.1671476589821079</v>
      </c>
    </row>
    <row r="33" spans="1:32">
      <c r="A33" s="280" t="s">
        <v>37</v>
      </c>
      <c r="B33" s="279">
        <v>22729</v>
      </c>
      <c r="C33" s="279">
        <v>15</v>
      </c>
      <c r="D33" s="168">
        <v>6.5994984381187027</v>
      </c>
      <c r="E33" s="172">
        <v>23455</v>
      </c>
      <c r="F33" s="172">
        <v>15</v>
      </c>
      <c r="G33" s="168">
        <v>6.3952248987422724</v>
      </c>
      <c r="H33" s="172">
        <v>24212</v>
      </c>
      <c r="I33" s="284">
        <v>8</v>
      </c>
      <c r="J33" s="168">
        <v>3.3041467041136623</v>
      </c>
      <c r="K33" s="284">
        <v>25036</v>
      </c>
      <c r="L33" s="284">
        <v>16</v>
      </c>
      <c r="M33" s="168">
        <v>6.3907972519571814</v>
      </c>
      <c r="N33" s="284">
        <v>25884</v>
      </c>
      <c r="O33" s="284">
        <v>17</v>
      </c>
      <c r="P33" s="168">
        <f t="shared" si="0"/>
        <v>6.5677638695719356</v>
      </c>
      <c r="Q33" s="288">
        <v>26576</v>
      </c>
      <c r="R33" s="290">
        <v>15</v>
      </c>
      <c r="S33" s="168">
        <v>5.644190246839254</v>
      </c>
      <c r="T33" s="542">
        <v>27284</v>
      </c>
      <c r="U33" s="286">
        <v>17</v>
      </c>
      <c r="V33" s="168">
        <v>6.2307579533792694</v>
      </c>
      <c r="W33" s="542">
        <v>28000</v>
      </c>
      <c r="X33" s="296">
        <v>17</v>
      </c>
      <c r="Y33" s="168">
        <v>6.0714285714285712</v>
      </c>
      <c r="Z33" s="288">
        <v>28726</v>
      </c>
      <c r="AA33" s="296">
        <v>19.000000000000004</v>
      </c>
      <c r="AB33" s="168">
        <v>6.6142170855670832</v>
      </c>
      <c r="AC33" s="547">
        <v>29453</v>
      </c>
      <c r="AD33" s="268">
        <v>27</v>
      </c>
      <c r="AE33" s="168">
        <v>9.1671476589821079</v>
      </c>
    </row>
    <row r="34" spans="1:32">
      <c r="A34" s="282" t="s">
        <v>38</v>
      </c>
      <c r="B34" s="283">
        <v>31432</v>
      </c>
      <c r="C34" s="283"/>
      <c r="D34" s="167">
        <v>0</v>
      </c>
      <c r="E34" s="171">
        <v>31991</v>
      </c>
      <c r="F34" s="171"/>
      <c r="G34" s="167">
        <v>0</v>
      </c>
      <c r="H34" s="171">
        <v>32566</v>
      </c>
      <c r="I34" s="171">
        <v>1</v>
      </c>
      <c r="J34" s="167">
        <v>0.30706872197997914</v>
      </c>
      <c r="K34" s="171">
        <v>33149</v>
      </c>
      <c r="L34" s="171">
        <v>1</v>
      </c>
      <c r="M34" s="167">
        <v>0.30166822528583065</v>
      </c>
      <c r="N34" s="171">
        <v>33754</v>
      </c>
      <c r="O34" s="171">
        <v>1</v>
      </c>
      <c r="P34" s="167">
        <f t="shared" si="0"/>
        <v>0.29626118385969069</v>
      </c>
      <c r="Q34" s="287">
        <v>34547</v>
      </c>
      <c r="R34" s="171">
        <v>1</v>
      </c>
      <c r="S34" s="167">
        <v>0.28946073465134453</v>
      </c>
      <c r="T34" s="548">
        <v>35348</v>
      </c>
      <c r="U34" s="171">
        <v>1</v>
      </c>
      <c r="V34" s="167">
        <v>0.28290143713930066</v>
      </c>
      <c r="W34" s="548">
        <v>36153</v>
      </c>
      <c r="X34" s="171"/>
      <c r="Y34" s="167">
        <v>0</v>
      </c>
      <c r="Z34" s="299">
        <v>36967</v>
      </c>
      <c r="AA34" s="171">
        <v>5</v>
      </c>
      <c r="AB34" s="167">
        <v>1.3525576865853328</v>
      </c>
      <c r="AC34" s="546">
        <v>37784</v>
      </c>
      <c r="AD34" s="269">
        <v>5</v>
      </c>
      <c r="AE34" s="167">
        <v>1.3233114545839508</v>
      </c>
      <c r="AF34" s="365"/>
    </row>
    <row r="35" spans="1:32">
      <c r="A35" s="90"/>
      <c r="B35" s="90"/>
      <c r="C35" s="90"/>
      <c r="D35" s="90"/>
      <c r="E35" s="90"/>
      <c r="F35" s="90"/>
      <c r="G35" s="90"/>
      <c r="H35" s="90"/>
      <c r="I35" s="90"/>
      <c r="K35" s="90"/>
      <c r="L35" s="90"/>
      <c r="M35" s="90"/>
      <c r="N35" s="90"/>
      <c r="O35" s="90"/>
      <c r="P35" s="90"/>
      <c r="Q35" s="90"/>
      <c r="R35" s="90"/>
      <c r="S35" s="90"/>
      <c r="T35" s="90"/>
      <c r="U35" s="90"/>
      <c r="V35" s="90"/>
      <c r="X35" s="90"/>
      <c r="AA35" s="90"/>
      <c r="AC35" s="262"/>
      <c r="AD35" s="30"/>
      <c r="AE35" s="30"/>
    </row>
    <row r="36" spans="1:32">
      <c r="A36" s="710" t="s">
        <v>594</v>
      </c>
      <c r="B36" s="710"/>
      <c r="C36" s="710"/>
      <c r="D36" s="710"/>
      <c r="E36" s="710"/>
      <c r="F36" s="710"/>
      <c r="G36" s="710"/>
      <c r="H36" s="710"/>
      <c r="I36" s="710"/>
      <c r="J36" s="710"/>
      <c r="K36" s="710"/>
      <c r="L36" s="710"/>
      <c r="M36" s="710"/>
      <c r="N36" s="710"/>
      <c r="O36" s="710"/>
      <c r="P36" s="710"/>
      <c r="Q36" s="710"/>
      <c r="R36" s="710"/>
      <c r="S36" s="710"/>
      <c r="AC36" s="237"/>
      <c r="AD36" s="237"/>
      <c r="AE36" s="237"/>
    </row>
    <row r="37" spans="1:32">
      <c r="A37" s="709" t="s">
        <v>596</v>
      </c>
      <c r="B37" s="709"/>
      <c r="C37" s="709"/>
      <c r="D37" s="709"/>
      <c r="E37" s="709"/>
      <c r="F37" s="709"/>
      <c r="G37" s="709"/>
      <c r="H37" s="709"/>
      <c r="I37" s="709"/>
      <c r="J37" s="709"/>
      <c r="K37" s="709"/>
      <c r="L37" s="709"/>
      <c r="M37" s="709"/>
      <c r="N37" s="709"/>
      <c r="O37" s="709"/>
      <c r="P37" s="709"/>
      <c r="Q37" s="709"/>
      <c r="R37" s="709"/>
      <c r="S37" s="709"/>
    </row>
    <row r="38" spans="1:32">
      <c r="A38" s="530" t="s">
        <v>595</v>
      </c>
      <c r="B38" s="550"/>
      <c r="C38" s="550"/>
      <c r="D38" s="550"/>
      <c r="E38" s="550"/>
      <c r="F38" s="550"/>
      <c r="G38" s="550"/>
      <c r="H38" s="550"/>
      <c r="I38" s="550"/>
      <c r="J38" s="550"/>
      <c r="K38" s="550"/>
      <c r="L38" s="550"/>
      <c r="M38" s="550"/>
      <c r="N38" s="550"/>
      <c r="O38" s="550"/>
      <c r="P38" s="550"/>
      <c r="Q38" s="550"/>
      <c r="R38" s="550"/>
      <c r="S38" s="550"/>
    </row>
  </sheetData>
  <mergeCells count="34">
    <mergeCell ref="A1:AE1"/>
    <mergeCell ref="A36:S36"/>
    <mergeCell ref="A37:S37"/>
    <mergeCell ref="B3:B4"/>
    <mergeCell ref="E3:E4"/>
    <mergeCell ref="H3:H4"/>
    <mergeCell ref="K3:K4"/>
    <mergeCell ref="N3:N4"/>
    <mergeCell ref="R3:S3"/>
    <mergeCell ref="U3:V3"/>
    <mergeCell ref="AD3:AE3"/>
    <mergeCell ref="Q2:S2"/>
    <mergeCell ref="T2:V2"/>
    <mergeCell ref="W2:Y2"/>
    <mergeCell ref="Z2:AB2"/>
    <mergeCell ref="AC2:AE2"/>
    <mergeCell ref="Q3:Q4"/>
    <mergeCell ref="T3:T4"/>
    <mergeCell ref="AC3:AC4"/>
    <mergeCell ref="O3:P3"/>
    <mergeCell ref="N2:P2"/>
    <mergeCell ref="X3:Y3"/>
    <mergeCell ref="AA3:AB3"/>
    <mergeCell ref="W3:W4"/>
    <mergeCell ref="Z3:Z4"/>
    <mergeCell ref="A2:A4"/>
    <mergeCell ref="B2:D2"/>
    <mergeCell ref="E2:G2"/>
    <mergeCell ref="H2:J2"/>
    <mergeCell ref="K2:M2"/>
    <mergeCell ref="C3:D3"/>
    <mergeCell ref="F3:G3"/>
    <mergeCell ref="I3:J3"/>
    <mergeCell ref="L3:M3"/>
  </mergeCells>
  <hyperlinks>
    <hyperlink ref="AF1" location="INDICE!A21" display="INDICE"/>
  </hyperlinks>
  <printOptions horizontalCentered="1"/>
  <pageMargins left="0.19685039370078741" right="0.19685039370078741" top="1.1023622047244095" bottom="0.51181102362204722" header="0.11811023622047245" footer="0.23622047244094491"/>
  <pageSetup paperSize="9" scale="74" firstPageNumber="132" orientation="landscape" useFirstPageNumber="1" r:id="rId1"/>
  <headerFooter scaleWithDoc="0">
    <oddHeader>&amp;C&amp;G</oddHeader>
    <oddFooter>&amp;C&amp;12 &amp;P</oddFooter>
  </headerFooter>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F100"/>
  <sheetViews>
    <sheetView showGridLines="0" zoomScale="90" zoomScaleNormal="90" workbookViewId="0">
      <selection sqref="A1:D1"/>
    </sheetView>
  </sheetViews>
  <sheetFormatPr baseColWidth="10" defaultColWidth="11.44140625" defaultRowHeight="13.8"/>
  <cols>
    <col min="1" max="1" width="19.5546875" style="2" customWidth="1"/>
    <col min="2" max="4" width="26.88671875" style="2" customWidth="1"/>
    <col min="5" max="5" width="10.33203125" style="2" customWidth="1"/>
    <col min="6" max="6" width="9.6640625" style="2" customWidth="1"/>
    <col min="7" max="16" width="11.44140625" style="2"/>
    <col min="17" max="18" width="5.88671875" style="2" customWidth="1"/>
    <col min="19" max="16384" width="11.44140625" style="2"/>
  </cols>
  <sheetData>
    <row r="1" spans="1:6" s="17" customFormat="1" ht="59.25" customHeight="1">
      <c r="A1" s="700" t="s">
        <v>809</v>
      </c>
      <c r="B1" s="700"/>
      <c r="C1" s="700"/>
      <c r="D1" s="700"/>
      <c r="E1" s="72" t="s">
        <v>271</v>
      </c>
      <c r="F1" s="36"/>
    </row>
    <row r="2" spans="1:6" s="17" customFormat="1" ht="14.25" customHeight="1">
      <c r="A2" s="398"/>
      <c r="B2" s="398"/>
      <c r="C2" s="398"/>
      <c r="D2" s="398"/>
      <c r="E2" s="37"/>
      <c r="F2" s="36"/>
    </row>
    <row r="3" spans="1:6" ht="18.75" customHeight="1">
      <c r="A3" s="726" t="s">
        <v>280</v>
      </c>
      <c r="B3" s="729" t="s">
        <v>808</v>
      </c>
      <c r="C3" s="730"/>
      <c r="D3" s="730"/>
      <c r="E3" s="6"/>
      <c r="F3" s="6"/>
    </row>
    <row r="4" spans="1:6" ht="20.25" customHeight="1">
      <c r="A4" s="727"/>
      <c r="B4" s="501" t="s">
        <v>276</v>
      </c>
      <c r="C4" s="501" t="s">
        <v>277</v>
      </c>
      <c r="D4" s="501" t="s">
        <v>46</v>
      </c>
      <c r="E4" s="6"/>
      <c r="F4" s="6"/>
    </row>
    <row r="5" spans="1:6">
      <c r="A5" s="160" t="s">
        <v>262</v>
      </c>
      <c r="B5" s="161">
        <f>SUM(B6:B10)</f>
        <v>665</v>
      </c>
      <c r="C5" s="161">
        <f>SUM(C6:C10)</f>
        <v>3416</v>
      </c>
      <c r="D5" s="252">
        <f t="shared" ref="D5:D10" si="0">+B5+C5</f>
        <v>4081</v>
      </c>
      <c r="E5" s="6"/>
      <c r="F5" s="6"/>
    </row>
    <row r="6" spans="1:6">
      <c r="A6" s="162" t="s">
        <v>261</v>
      </c>
      <c r="B6" s="164">
        <v>310</v>
      </c>
      <c r="C6" s="164">
        <v>1718</v>
      </c>
      <c r="D6" s="239">
        <f t="shared" si="0"/>
        <v>2028</v>
      </c>
      <c r="E6" s="6"/>
      <c r="F6" s="6"/>
    </row>
    <row r="7" spans="1:6">
      <c r="A7" s="162" t="s">
        <v>260</v>
      </c>
      <c r="B7" s="164">
        <v>328</v>
      </c>
      <c r="C7" s="164">
        <v>1278</v>
      </c>
      <c r="D7" s="239">
        <f t="shared" si="0"/>
        <v>1606</v>
      </c>
      <c r="E7" s="6"/>
      <c r="F7" s="6"/>
    </row>
    <row r="8" spans="1:6">
      <c r="A8" s="162" t="s">
        <v>259</v>
      </c>
      <c r="B8" s="164">
        <v>25</v>
      </c>
      <c r="C8" s="164">
        <v>400</v>
      </c>
      <c r="D8" s="239">
        <f t="shared" si="0"/>
        <v>425</v>
      </c>
      <c r="E8" s="6"/>
      <c r="F8" s="6"/>
    </row>
    <row r="9" spans="1:6">
      <c r="A9" s="162" t="s">
        <v>258</v>
      </c>
      <c r="B9" s="163">
        <v>2</v>
      </c>
      <c r="C9" s="164">
        <v>11</v>
      </c>
      <c r="D9" s="239">
        <f t="shared" si="0"/>
        <v>13</v>
      </c>
      <c r="E9" s="6"/>
      <c r="F9" s="6"/>
    </row>
    <row r="10" spans="1:6" ht="27.6">
      <c r="A10" s="165" t="s">
        <v>257</v>
      </c>
      <c r="B10" s="163">
        <v>0</v>
      </c>
      <c r="C10" s="163">
        <v>9</v>
      </c>
      <c r="D10" s="239">
        <f t="shared" si="0"/>
        <v>9</v>
      </c>
      <c r="E10" s="6"/>
      <c r="F10" s="6"/>
    </row>
    <row r="11" spans="1:6">
      <c r="A11" s="35"/>
      <c r="B11" s="34"/>
      <c r="C11" s="34"/>
      <c r="D11" s="6"/>
      <c r="E11" s="6"/>
      <c r="F11" s="6"/>
    </row>
    <row r="12" spans="1:6">
      <c r="A12" s="6"/>
      <c r="B12" s="6"/>
      <c r="C12" s="6"/>
      <c r="D12" s="6"/>
      <c r="E12" s="6"/>
      <c r="F12" s="6"/>
    </row>
    <row r="13" spans="1:6" ht="16.5" customHeight="1">
      <c r="A13" s="6"/>
      <c r="B13" s="33"/>
      <c r="C13" s="6"/>
      <c r="D13" s="6"/>
      <c r="E13" s="6"/>
      <c r="F13" s="6"/>
    </row>
    <row r="14" spans="1:6">
      <c r="A14" s="6"/>
      <c r="B14" s="32"/>
      <c r="C14" s="6"/>
      <c r="D14" s="6"/>
      <c r="E14" s="6"/>
      <c r="F14" s="6"/>
    </row>
    <row r="15" spans="1:6">
      <c r="A15" s="6"/>
      <c r="B15" s="6"/>
      <c r="C15" s="6"/>
      <c r="D15" s="6"/>
      <c r="E15" s="6"/>
      <c r="F15" s="6"/>
    </row>
    <row r="16" spans="1:6">
      <c r="A16" s="6"/>
      <c r="B16" s="6"/>
      <c r="C16" s="6"/>
      <c r="D16" s="6"/>
      <c r="E16" s="6"/>
      <c r="F16" s="6"/>
    </row>
    <row r="17" spans="1:6">
      <c r="A17" s="6"/>
      <c r="B17" s="6"/>
      <c r="C17" s="6"/>
      <c r="D17" s="6"/>
      <c r="E17" s="6"/>
      <c r="F17" s="6"/>
    </row>
    <row r="18" spans="1:6">
      <c r="A18" s="6"/>
      <c r="B18" s="6"/>
      <c r="C18" s="6"/>
      <c r="D18" s="6"/>
      <c r="E18" s="6"/>
      <c r="F18" s="6"/>
    </row>
    <row r="19" spans="1:6">
      <c r="A19" s="6"/>
      <c r="B19" s="6"/>
      <c r="C19" s="6"/>
      <c r="D19" s="6"/>
      <c r="E19" s="6"/>
      <c r="F19" s="6"/>
    </row>
    <row r="20" spans="1:6">
      <c r="A20" s="6"/>
      <c r="B20" s="6"/>
      <c r="C20" s="6"/>
      <c r="D20" s="6"/>
      <c r="E20" s="6"/>
      <c r="F20" s="6"/>
    </row>
    <row r="21" spans="1:6">
      <c r="A21" s="6"/>
      <c r="B21" s="6"/>
      <c r="C21" s="6"/>
      <c r="D21" s="6"/>
      <c r="E21" s="6"/>
      <c r="F21" s="6"/>
    </row>
    <row r="22" spans="1:6">
      <c r="A22" s="6"/>
      <c r="B22" s="6"/>
      <c r="C22" s="6"/>
      <c r="D22" s="6"/>
      <c r="E22" s="6"/>
      <c r="F22" s="6"/>
    </row>
    <row r="23" spans="1:6">
      <c r="A23" s="6"/>
      <c r="B23" s="6"/>
      <c r="C23" s="6"/>
      <c r="D23" s="6"/>
      <c r="E23" s="6"/>
      <c r="F23" s="6"/>
    </row>
    <row r="24" spans="1:6">
      <c r="A24" s="6"/>
      <c r="B24" s="6"/>
      <c r="C24" s="6"/>
      <c r="D24" s="6"/>
      <c r="E24" s="6"/>
      <c r="F24" s="6"/>
    </row>
    <row r="25" spans="1:6">
      <c r="A25" s="6"/>
      <c r="B25" s="6"/>
      <c r="C25" s="6"/>
      <c r="D25" s="6"/>
      <c r="E25" s="6"/>
      <c r="F25" s="6"/>
    </row>
    <row r="26" spans="1:6">
      <c r="A26" s="6"/>
      <c r="B26" s="6"/>
      <c r="C26" s="6"/>
      <c r="D26" s="6"/>
      <c r="E26" s="6"/>
      <c r="F26" s="6"/>
    </row>
    <row r="27" spans="1:6">
      <c r="A27" s="6"/>
      <c r="B27" s="6"/>
      <c r="C27" s="6"/>
      <c r="D27" s="6"/>
      <c r="E27" s="6"/>
      <c r="F27" s="6"/>
    </row>
    <row r="28" spans="1:6">
      <c r="A28" s="6"/>
      <c r="B28" s="6"/>
      <c r="C28" s="6"/>
      <c r="D28" s="6"/>
      <c r="E28" s="6"/>
      <c r="F28" s="6"/>
    </row>
    <row r="29" spans="1:6" ht="25.5" customHeight="1">
      <c r="D29" s="6"/>
      <c r="E29" s="6"/>
      <c r="F29" s="6"/>
    </row>
    <row r="30" spans="1:6">
      <c r="A30" s="6"/>
      <c r="B30" s="6"/>
      <c r="C30" s="6"/>
    </row>
    <row r="31" spans="1:6" ht="25.95" customHeight="1">
      <c r="A31" s="728"/>
      <c r="B31" s="728"/>
      <c r="C31" s="728"/>
      <c r="D31" s="728"/>
    </row>
    <row r="32" spans="1:6" ht="9.75" customHeight="1">
      <c r="A32" s="411" t="s">
        <v>538</v>
      </c>
      <c r="B32" s="238"/>
      <c r="C32" s="238"/>
    </row>
    <row r="85" spans="1:4" ht="14.4">
      <c r="A85" s="78" t="s">
        <v>277</v>
      </c>
      <c r="B85" s="90"/>
    </row>
    <row r="86" spans="1:4" ht="14.4">
      <c r="A86" s="79" t="e">
        <f>#REF!</f>
        <v>#REF!</v>
      </c>
      <c r="B86" s="90"/>
    </row>
    <row r="87" spans="1:4" ht="14.4">
      <c r="A87" s="79" t="e">
        <f>#REF!</f>
        <v>#REF!</v>
      </c>
      <c r="B87" s="90"/>
    </row>
    <row r="88" spans="1:4" ht="14.4">
      <c r="A88" s="79" t="e">
        <f>#REF!</f>
        <v>#REF!</v>
      </c>
      <c r="B88" s="90"/>
    </row>
    <row r="89" spans="1:4" ht="14.4">
      <c r="A89" s="79" t="e">
        <f>#REF!</f>
        <v>#REF!</v>
      </c>
      <c r="B89" s="90"/>
    </row>
    <row r="90" spans="1:4" ht="14.4">
      <c r="A90" s="79" t="e">
        <f>#REF!</f>
        <v>#REF!</v>
      </c>
      <c r="B90" s="90"/>
    </row>
    <row r="91" spans="1:4" ht="14.4">
      <c r="A91" s="80" t="e">
        <f>#REF!</f>
        <v>#REF!</v>
      </c>
      <c r="B91" s="90"/>
    </row>
    <row r="92" spans="1:4" ht="14.4">
      <c r="A92" s="80" t="e">
        <f>#REF!</f>
        <v>#REF!</v>
      </c>
      <c r="B92" s="90"/>
    </row>
    <row r="93" spans="1:4" ht="14.4">
      <c r="A93" s="80" t="e">
        <f>#REF!</f>
        <v>#REF!</v>
      </c>
      <c r="B93" s="90"/>
      <c r="C93" s="90"/>
      <c r="D93" s="90"/>
    </row>
    <row r="94" spans="1:4" ht="14.4">
      <c r="A94" s="80" t="e">
        <f>#REF!</f>
        <v>#REF!</v>
      </c>
      <c r="B94" s="90"/>
      <c r="C94" s="90"/>
      <c r="D94" s="90"/>
    </row>
    <row r="95" spans="1:4" ht="14.4">
      <c r="A95" s="80" t="e">
        <f>#REF!</f>
        <v>#REF!</v>
      </c>
      <c r="B95" s="90"/>
      <c r="C95" s="90"/>
      <c r="D95" s="90"/>
    </row>
    <row r="96" spans="1:4" ht="14.4">
      <c r="A96" s="81">
        <f>C6</f>
        <v>1718</v>
      </c>
      <c r="B96" s="90"/>
      <c r="C96" s="90"/>
      <c r="D96" s="90"/>
    </row>
    <row r="97" spans="1:4" ht="14.4">
      <c r="A97" s="81">
        <f>C7</f>
        <v>1278</v>
      </c>
      <c r="B97" s="90"/>
      <c r="C97" s="90"/>
      <c r="D97" s="90"/>
    </row>
    <row r="98" spans="1:4" ht="14.4">
      <c r="A98" s="81">
        <f>C8</f>
        <v>400</v>
      </c>
      <c r="B98" s="90"/>
      <c r="C98" s="90"/>
      <c r="D98" s="90"/>
    </row>
    <row r="99" spans="1:4">
      <c r="A99" s="81">
        <f>C9</f>
        <v>11</v>
      </c>
    </row>
    <row r="100" spans="1:4">
      <c r="A100" s="81">
        <f>C10</f>
        <v>9</v>
      </c>
    </row>
  </sheetData>
  <mergeCells count="4">
    <mergeCell ref="A3:A4"/>
    <mergeCell ref="A1:D1"/>
    <mergeCell ref="A31:D31"/>
    <mergeCell ref="B3:D3"/>
  </mergeCells>
  <hyperlinks>
    <hyperlink ref="E1" location="INDICE!A24" display="INDICE"/>
  </hyperlinks>
  <printOptions horizontalCentered="1"/>
  <pageMargins left="0.19685039370078741" right="0.19685039370078741" top="1.1023622047244095" bottom="0.51181102362204722" header="0.11811023622047245" footer="0.23622047244094491"/>
  <pageSetup paperSize="9" scale="90" firstPageNumber="21" orientation="landscape" useFirstPageNumber="1" r:id="rId1"/>
  <headerFooter scaleWithDoc="0">
    <oddHeader>&amp;C&amp;G</oddHeader>
    <oddFooter>&amp;C&amp;12 21</oddFooter>
  </headerFooter>
  <drawing r:id="rId2"/>
  <legacyDrawingHF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O67"/>
  <sheetViews>
    <sheetView showGridLines="0" zoomScale="90" zoomScaleNormal="90" zoomScalePageLayoutView="106" workbookViewId="0">
      <selection activeCell="B13" sqref="B13:B18"/>
    </sheetView>
  </sheetViews>
  <sheetFormatPr baseColWidth="10" defaultColWidth="11.44140625" defaultRowHeight="13.8"/>
  <cols>
    <col min="1" max="1" width="27.88671875" style="39" customWidth="1"/>
    <col min="2" max="3" width="9.6640625" style="39" customWidth="1"/>
    <col min="4" max="4" width="11.88671875" style="39" customWidth="1"/>
    <col min="5" max="5" width="8" style="39" customWidth="1"/>
    <col min="6" max="6" width="11.44140625" style="39"/>
    <col min="7" max="7" width="12.33203125" style="39" customWidth="1"/>
    <col min="8" max="8" width="13.109375" style="39" customWidth="1"/>
    <col min="9" max="9" width="12.88671875" style="39" customWidth="1"/>
    <col min="10" max="10" width="8.6640625" style="39" customWidth="1"/>
    <col min="11" max="11" width="16.109375" style="39" customWidth="1"/>
    <col min="12" max="23" width="11.44140625" style="39"/>
    <col min="24" max="25" width="5.88671875" style="39" customWidth="1"/>
    <col min="26" max="16384" width="11.44140625" style="39"/>
  </cols>
  <sheetData>
    <row r="1" spans="1:13" s="42" customFormat="1" ht="46.5" customHeight="1">
      <c r="A1" s="732" t="s">
        <v>570</v>
      </c>
      <c r="B1" s="732"/>
      <c r="C1" s="732"/>
      <c r="D1" s="732"/>
      <c r="E1" s="732"/>
      <c r="F1" s="732"/>
      <c r="G1" s="732"/>
      <c r="H1" s="732"/>
      <c r="I1" s="732"/>
      <c r="J1" s="732"/>
      <c r="K1" s="732"/>
      <c r="L1" s="72" t="s">
        <v>271</v>
      </c>
    </row>
    <row r="2" spans="1:13" ht="13.5" customHeight="1">
      <c r="A2" s="68"/>
      <c r="B2" s="68"/>
      <c r="C2" s="68"/>
      <c r="D2" s="68"/>
      <c r="E2" s="68"/>
      <c r="F2" s="68"/>
      <c r="G2" s="68"/>
      <c r="H2" s="68"/>
      <c r="I2" s="68"/>
      <c r="J2" s="49"/>
    </row>
    <row r="3" spans="1:13" s="42" customFormat="1" ht="27.75" customHeight="1">
      <c r="A3" s="399" t="s">
        <v>267</v>
      </c>
      <c r="B3" s="399" t="s">
        <v>7</v>
      </c>
      <c r="C3" s="400" t="s">
        <v>266</v>
      </c>
      <c r="D3" s="65"/>
      <c r="E3" s="65"/>
      <c r="F3" s="65"/>
      <c r="G3" s="64"/>
      <c r="H3" s="65"/>
      <c r="I3" s="57"/>
      <c r="J3" s="66"/>
      <c r="K3" s="41"/>
      <c r="L3" s="45"/>
      <c r="M3" s="41"/>
    </row>
    <row r="4" spans="1:13" s="42" customFormat="1">
      <c r="A4" s="407" t="s">
        <v>46</v>
      </c>
      <c r="B4" s="450">
        <f>B5+B6</f>
        <v>665</v>
      </c>
      <c r="C4" s="451">
        <f>C5+C6</f>
        <v>100</v>
      </c>
      <c r="D4" s="65"/>
      <c r="E4" s="65"/>
      <c r="F4" s="65"/>
      <c r="G4" s="64"/>
      <c r="H4" s="63"/>
      <c r="I4" s="57"/>
      <c r="J4" s="41"/>
      <c r="K4" s="41"/>
      <c r="L4" s="45"/>
      <c r="M4" s="41"/>
    </row>
    <row r="5" spans="1:13" s="42" customFormat="1">
      <c r="A5" s="404" t="s">
        <v>56</v>
      </c>
      <c r="B5" s="452">
        <v>164</v>
      </c>
      <c r="C5" s="451">
        <f>B5/B4*100</f>
        <v>24.661654135338345</v>
      </c>
      <c r="D5" s="65"/>
      <c r="E5" s="65"/>
      <c r="F5" s="65"/>
      <c r="G5" s="64"/>
      <c r="H5" s="63"/>
      <c r="I5" s="57"/>
      <c r="J5" s="41"/>
      <c r="K5" s="41"/>
      <c r="L5" s="45"/>
      <c r="M5" s="41"/>
    </row>
    <row r="6" spans="1:13" s="42" customFormat="1">
      <c r="A6" s="404" t="s">
        <v>55</v>
      </c>
      <c r="B6" s="452">
        <v>501</v>
      </c>
      <c r="C6" s="451">
        <f>B6/B4*100</f>
        <v>75.338345864661648</v>
      </c>
      <c r="D6" s="65"/>
      <c r="E6" s="65"/>
      <c r="F6" s="65"/>
      <c r="G6" s="64"/>
      <c r="H6" s="63"/>
      <c r="I6" s="57"/>
      <c r="J6" s="41"/>
      <c r="K6" s="41"/>
      <c r="L6" s="45"/>
      <c r="M6" s="41"/>
    </row>
    <row r="7" spans="1:13" s="42" customFormat="1">
      <c r="A7" s="407" t="s">
        <v>56</v>
      </c>
      <c r="B7" s="450">
        <f>SUM(B8:B10,B11)</f>
        <v>164</v>
      </c>
      <c r="C7" s="451">
        <f>SUM(C8:C10,C11:C11)</f>
        <v>99.999999999999986</v>
      </c>
      <c r="D7" s="62"/>
      <c r="E7" s="61"/>
      <c r="F7" s="61"/>
      <c r="G7" s="60"/>
      <c r="H7" s="59"/>
      <c r="I7" s="57"/>
      <c r="J7" s="41"/>
      <c r="K7" s="41"/>
      <c r="L7" s="45"/>
      <c r="M7" s="41"/>
    </row>
    <row r="8" spans="1:13" s="42" customFormat="1">
      <c r="A8" s="404" t="s">
        <v>45</v>
      </c>
      <c r="B8" s="453">
        <v>100</v>
      </c>
      <c r="C8" s="454">
        <f>(B8/B7)*100</f>
        <v>60.975609756097562</v>
      </c>
      <c r="D8" s="49"/>
      <c r="E8" s="49"/>
      <c r="F8" s="49"/>
      <c r="G8" s="53"/>
      <c r="H8" s="58"/>
      <c r="I8" s="41"/>
      <c r="J8" s="51"/>
      <c r="K8" s="41"/>
      <c r="L8" s="40"/>
      <c r="M8" s="41"/>
    </row>
    <row r="9" spans="1:13" s="42" customFormat="1">
      <c r="A9" s="404" t="s">
        <v>44</v>
      </c>
      <c r="B9" s="453">
        <v>47</v>
      </c>
      <c r="C9" s="454">
        <f>(B9/B7)*100</f>
        <v>28.658536585365852</v>
      </c>
      <c r="D9" s="54"/>
      <c r="E9" s="49"/>
      <c r="F9" s="49"/>
      <c r="G9" s="55"/>
      <c r="H9" s="52"/>
      <c r="I9" s="41"/>
      <c r="J9" s="51"/>
      <c r="K9" s="41"/>
      <c r="L9" s="50"/>
      <c r="M9" s="41"/>
    </row>
    <row r="10" spans="1:13" s="42" customFormat="1">
      <c r="A10" s="404" t="s">
        <v>265</v>
      </c>
      <c r="B10" s="452">
        <v>14</v>
      </c>
      <c r="C10" s="454">
        <f>(B10/B7)*100</f>
        <v>8.536585365853659</v>
      </c>
      <c r="D10" s="54"/>
      <c r="E10" s="49"/>
      <c r="F10" s="49"/>
      <c r="G10" s="55"/>
      <c r="H10" s="52"/>
      <c r="I10" s="41"/>
      <c r="J10" s="43"/>
      <c r="K10" s="41"/>
      <c r="L10" s="50"/>
      <c r="M10" s="41"/>
    </row>
    <row r="11" spans="1:13" s="42" customFormat="1">
      <c r="A11" s="455" t="s">
        <v>43</v>
      </c>
      <c r="B11" s="453">
        <v>3</v>
      </c>
      <c r="C11" s="454">
        <f>(B11/B7)*100</f>
        <v>1.8292682926829267</v>
      </c>
      <c r="D11" s="54"/>
      <c r="E11" s="56"/>
      <c r="F11" s="56"/>
      <c r="G11" s="55"/>
      <c r="H11" s="52"/>
      <c r="I11" s="41"/>
      <c r="J11" s="51"/>
      <c r="K11" s="41"/>
      <c r="L11" s="50"/>
      <c r="M11" s="41"/>
    </row>
    <row r="12" spans="1:13" s="42" customFormat="1">
      <c r="A12" s="407" t="s">
        <v>55</v>
      </c>
      <c r="B12" s="450">
        <v>501</v>
      </c>
      <c r="C12" s="451">
        <v>100</v>
      </c>
      <c r="D12" s="54"/>
      <c r="E12" s="49"/>
      <c r="F12" s="49"/>
      <c r="G12" s="53"/>
      <c r="H12" s="52"/>
      <c r="I12" s="41"/>
      <c r="J12" s="51"/>
      <c r="K12" s="41"/>
      <c r="L12" s="50"/>
      <c r="M12" s="41"/>
    </row>
    <row r="13" spans="1:13" s="42" customFormat="1">
      <c r="A13" s="456" t="s">
        <v>42</v>
      </c>
      <c r="B13" s="452">
        <v>417</v>
      </c>
      <c r="C13" s="454">
        <f t="shared" ref="C13:C18" si="0">+B13/$B$12*100</f>
        <v>83.233532934131745</v>
      </c>
      <c r="D13" s="49"/>
      <c r="E13" s="49"/>
      <c r="F13" s="49"/>
      <c r="G13" s="49"/>
      <c r="H13" s="48"/>
      <c r="I13" s="41"/>
      <c r="J13" s="43"/>
      <c r="K13" s="41"/>
      <c r="L13" s="41"/>
      <c r="M13" s="41"/>
    </row>
    <row r="14" spans="1:13" s="42" customFormat="1">
      <c r="A14" s="456" t="s">
        <v>489</v>
      </c>
      <c r="B14" s="452">
        <v>23</v>
      </c>
      <c r="C14" s="454">
        <f t="shared" si="0"/>
        <v>4.5908183632734527</v>
      </c>
      <c r="D14" s="41"/>
      <c r="E14" s="41"/>
      <c r="F14" s="41"/>
      <c r="G14" s="41"/>
      <c r="H14" s="41"/>
      <c r="I14" s="41"/>
      <c r="J14" s="41"/>
      <c r="K14" s="41"/>
      <c r="L14" s="41"/>
      <c r="M14" s="41"/>
    </row>
    <row r="15" spans="1:13" s="42" customFormat="1">
      <c r="A15" s="456" t="s">
        <v>45</v>
      </c>
      <c r="B15" s="452">
        <v>34</v>
      </c>
      <c r="C15" s="454">
        <f t="shared" si="0"/>
        <v>6.7864271457085827</v>
      </c>
      <c r="D15" s="43"/>
      <c r="E15" s="41"/>
      <c r="F15" s="41"/>
      <c r="G15" s="41"/>
      <c r="H15" s="41"/>
      <c r="I15" s="41"/>
      <c r="J15" s="41"/>
    </row>
    <row r="16" spans="1:13" s="42" customFormat="1">
      <c r="A16" s="456" t="s">
        <v>44</v>
      </c>
      <c r="B16" s="452">
        <v>14</v>
      </c>
      <c r="C16" s="454">
        <f t="shared" si="0"/>
        <v>2.7944111776447107</v>
      </c>
      <c r="D16" s="41"/>
      <c r="E16" s="41"/>
      <c r="F16" s="41"/>
      <c r="G16" s="41"/>
      <c r="H16" s="41"/>
      <c r="I16" s="41"/>
      <c r="J16" s="47"/>
    </row>
    <row r="17" spans="1:15" s="42" customFormat="1">
      <c r="A17" s="456" t="s">
        <v>265</v>
      </c>
      <c r="B17" s="452">
        <v>11</v>
      </c>
      <c r="C17" s="454">
        <f t="shared" si="0"/>
        <v>2.19560878243513</v>
      </c>
      <c r="D17" s="41"/>
      <c r="E17" s="41"/>
      <c r="F17" s="41"/>
      <c r="G17" s="41"/>
      <c r="H17" s="41"/>
      <c r="I17" s="41"/>
      <c r="J17" s="41"/>
    </row>
    <row r="18" spans="1:15" s="42" customFormat="1">
      <c r="A18" s="404" t="s">
        <v>43</v>
      </c>
      <c r="B18" s="452">
        <v>2</v>
      </c>
      <c r="C18" s="454">
        <f t="shared" si="0"/>
        <v>0.39920159680638717</v>
      </c>
      <c r="D18" s="41"/>
      <c r="E18" s="41"/>
      <c r="F18" s="41"/>
      <c r="G18" s="41"/>
      <c r="H18" s="41"/>
      <c r="I18" s="41"/>
      <c r="J18" s="41"/>
    </row>
    <row r="19" spans="1:15" s="42" customFormat="1">
      <c r="A19" s="46"/>
      <c r="B19" s="45"/>
      <c r="C19" s="44"/>
      <c r="D19" s="41"/>
      <c r="E19" s="41"/>
      <c r="F19" s="41"/>
      <c r="G19" s="41"/>
      <c r="H19" s="41"/>
      <c r="I19" s="41"/>
      <c r="J19" s="41"/>
    </row>
    <row r="20" spans="1:15" s="42" customFormat="1">
      <c r="A20" s="46"/>
      <c r="B20" s="45"/>
      <c r="C20" s="44"/>
      <c r="D20" s="41"/>
      <c r="E20" s="41"/>
      <c r="F20" s="41"/>
      <c r="G20" s="41"/>
      <c r="H20" s="41"/>
      <c r="I20" s="41"/>
      <c r="J20" s="41"/>
    </row>
    <row r="21" spans="1:15" s="42" customFormat="1" ht="14.4">
      <c r="A21" s="155"/>
      <c r="B21" s="155"/>
      <c r="C21" s="155"/>
      <c r="D21" s="41"/>
      <c r="E21" s="41"/>
      <c r="F21" s="41"/>
      <c r="G21" s="41"/>
      <c r="H21" s="41"/>
      <c r="I21" s="41"/>
      <c r="J21" s="41"/>
    </row>
    <row r="22" spans="1:15" s="42" customFormat="1">
      <c r="A22" s="41"/>
      <c r="B22" s="41"/>
      <c r="C22" s="41"/>
      <c r="D22" s="41"/>
      <c r="E22" s="41"/>
      <c r="F22" s="41"/>
      <c r="G22" s="41"/>
      <c r="H22" s="41"/>
      <c r="I22" s="41"/>
      <c r="J22" s="41"/>
    </row>
    <row r="23" spans="1:15" s="42" customFormat="1">
      <c r="A23" s="41"/>
      <c r="B23" s="41"/>
      <c r="C23" s="41"/>
      <c r="D23" s="41"/>
      <c r="E23" s="41"/>
      <c r="F23" s="41"/>
      <c r="G23" s="41"/>
      <c r="H23" s="41"/>
      <c r="I23" s="41"/>
      <c r="J23" s="41"/>
    </row>
    <row r="24" spans="1:15" s="42" customFormat="1">
      <c r="A24" s="41"/>
      <c r="B24" s="41"/>
      <c r="C24" s="41"/>
      <c r="D24" s="41"/>
      <c r="E24" s="41"/>
      <c r="F24" s="41"/>
      <c r="G24" s="41"/>
      <c r="H24" s="41"/>
      <c r="I24" s="41"/>
      <c r="J24" s="41"/>
    </row>
    <row r="25" spans="1:15" s="42" customFormat="1">
      <c r="A25" s="41"/>
      <c r="B25" s="41"/>
      <c r="C25" s="41"/>
      <c r="D25" s="41"/>
      <c r="E25" s="41"/>
      <c r="F25" s="41"/>
      <c r="G25" s="41"/>
      <c r="H25" s="41"/>
      <c r="I25" s="41"/>
      <c r="J25" s="41"/>
    </row>
    <row r="26" spans="1:15" s="42" customFormat="1" ht="30" customHeight="1">
      <c r="A26" s="41"/>
      <c r="B26" s="43"/>
      <c r="C26" s="41"/>
      <c r="D26" s="41"/>
      <c r="E26" s="41"/>
      <c r="F26" s="41"/>
      <c r="G26" s="41"/>
      <c r="H26" s="41"/>
      <c r="I26" s="41"/>
      <c r="J26" s="41"/>
    </row>
    <row r="28" spans="1:15" s="42" customFormat="1" ht="62.4" customHeight="1">
      <c r="A28" s="41"/>
      <c r="B28" s="41"/>
      <c r="C28" s="41"/>
      <c r="D28" s="155"/>
      <c r="E28" s="155"/>
      <c r="F28" s="155"/>
      <c r="G28" s="155"/>
      <c r="H28" s="155"/>
      <c r="I28" s="155"/>
      <c r="J28" s="41"/>
    </row>
    <row r="29" spans="1:15" s="42" customFormat="1" ht="32.25" customHeight="1">
      <c r="A29" s="731"/>
      <c r="B29" s="731"/>
      <c r="C29" s="731"/>
      <c r="D29" s="731"/>
      <c r="E29" s="731"/>
      <c r="F29" s="731"/>
      <c r="G29" s="731"/>
      <c r="H29" s="731"/>
      <c r="I29" s="731"/>
      <c r="J29" s="731"/>
    </row>
    <row r="30" spans="1:15" s="42" customFormat="1" ht="16.95" customHeight="1">
      <c r="A30" s="238" t="s">
        <v>538</v>
      </c>
      <c r="B30" s="41"/>
      <c r="C30" s="41"/>
      <c r="D30" s="41"/>
      <c r="E30" s="41"/>
      <c r="F30" s="41"/>
      <c r="G30" s="41"/>
      <c r="H30" s="41"/>
      <c r="I30" s="41"/>
      <c r="J30" s="41"/>
      <c r="K30" s="41"/>
      <c r="L30" s="41"/>
      <c r="M30" s="41"/>
      <c r="N30" s="41"/>
      <c r="O30" s="41"/>
    </row>
    <row r="31" spans="1:15" s="42" customFormat="1" ht="9.9" customHeight="1">
      <c r="A31" s="41"/>
      <c r="B31" s="41"/>
      <c r="C31" s="41"/>
      <c r="D31" s="41"/>
      <c r="E31" s="41"/>
      <c r="F31" s="41"/>
      <c r="G31" s="41"/>
      <c r="H31" s="41"/>
      <c r="I31" s="41"/>
      <c r="J31" s="41"/>
      <c r="K31" s="41"/>
      <c r="L31" s="41"/>
      <c r="M31" s="41"/>
      <c r="N31" s="41"/>
      <c r="O31" s="41"/>
    </row>
    <row r="32" spans="1:15" s="42" customFormat="1" ht="9.9" customHeight="1">
      <c r="A32" s="41"/>
      <c r="B32" s="41"/>
      <c r="C32" s="41"/>
      <c r="D32" s="41"/>
      <c r="E32" s="41"/>
      <c r="F32" s="41"/>
      <c r="G32" s="41"/>
      <c r="H32" s="41"/>
      <c r="I32" s="41"/>
      <c r="J32" s="41"/>
      <c r="K32" s="41"/>
      <c r="L32" s="41"/>
      <c r="M32" s="41"/>
      <c r="N32" s="41"/>
      <c r="O32" s="41"/>
    </row>
    <row r="33" spans="1:15" s="42" customFormat="1" ht="9.9" customHeight="1">
      <c r="A33" s="41"/>
      <c r="B33" s="41"/>
      <c r="C33" s="41"/>
      <c r="D33" s="41"/>
      <c r="E33" s="41"/>
      <c r="F33" s="41"/>
      <c r="G33" s="41"/>
      <c r="H33" s="41"/>
      <c r="I33" s="41"/>
      <c r="J33" s="41"/>
      <c r="K33" s="41"/>
      <c r="L33" s="41"/>
      <c r="M33" s="41"/>
      <c r="N33" s="41"/>
      <c r="O33" s="41"/>
    </row>
    <row r="34" spans="1:15" s="42" customFormat="1" ht="9.9" customHeight="1">
      <c r="A34" s="41"/>
      <c r="B34" s="41"/>
      <c r="C34" s="41"/>
      <c r="D34" s="41"/>
      <c r="E34" s="41"/>
      <c r="F34" s="41"/>
      <c r="G34" s="41"/>
      <c r="H34" s="41"/>
      <c r="I34" s="41"/>
      <c r="J34" s="41"/>
      <c r="K34" s="41"/>
      <c r="L34" s="41"/>
      <c r="M34" s="41"/>
      <c r="N34" s="41"/>
      <c r="O34" s="41"/>
    </row>
    <row r="35" spans="1:15" s="42" customFormat="1" ht="9.9" customHeight="1">
      <c r="A35" s="41"/>
      <c r="B35" s="41"/>
      <c r="C35" s="41"/>
      <c r="D35" s="41"/>
      <c r="E35" s="41"/>
      <c r="F35" s="41"/>
      <c r="G35" s="41"/>
      <c r="H35" s="41"/>
      <c r="I35" s="41"/>
      <c r="J35" s="41"/>
      <c r="K35" s="41"/>
      <c r="L35" s="41"/>
      <c r="M35" s="41"/>
      <c r="N35" s="41"/>
      <c r="O35" s="41"/>
    </row>
    <row r="36" spans="1:15" s="42" customFormat="1" ht="9.9" customHeight="1">
      <c r="A36" s="41"/>
      <c r="B36" s="41"/>
      <c r="C36" s="41"/>
      <c r="D36" s="41"/>
      <c r="E36" s="41"/>
      <c r="F36" s="41"/>
      <c r="G36" s="41"/>
      <c r="H36" s="41"/>
      <c r="I36" s="41"/>
      <c r="J36" s="41"/>
      <c r="K36" s="41"/>
      <c r="L36" s="41"/>
      <c r="M36" s="41"/>
      <c r="N36" s="41"/>
      <c r="O36" s="41"/>
    </row>
    <row r="37" spans="1:15" s="42" customFormat="1" ht="9.9" customHeight="1">
      <c r="A37" s="41"/>
      <c r="B37" s="41"/>
      <c r="C37" s="41"/>
      <c r="D37" s="41"/>
      <c r="E37" s="41"/>
      <c r="F37" s="41"/>
      <c r="G37" s="41"/>
      <c r="H37" s="41"/>
      <c r="I37" s="41"/>
      <c r="J37" s="41"/>
      <c r="K37" s="41"/>
      <c r="L37" s="41"/>
      <c r="M37" s="41"/>
      <c r="N37" s="41"/>
      <c r="O37" s="41"/>
    </row>
    <row r="38" spans="1:15" s="42" customFormat="1" ht="9.9" customHeight="1">
      <c r="A38" s="41"/>
      <c r="B38" s="41"/>
      <c r="C38" s="41"/>
      <c r="D38" s="41"/>
      <c r="E38" s="41"/>
      <c r="F38" s="41"/>
      <c r="G38" s="41"/>
      <c r="H38" s="41"/>
      <c r="I38" s="41"/>
      <c r="J38" s="41"/>
      <c r="K38" s="41"/>
      <c r="L38" s="41"/>
      <c r="M38" s="41"/>
      <c r="N38" s="41"/>
      <c r="O38" s="41"/>
    </row>
    <row r="39" spans="1:15" s="42" customFormat="1" ht="9.9" customHeight="1">
      <c r="A39" s="41"/>
      <c r="B39" s="41"/>
      <c r="C39" s="41"/>
      <c r="D39" s="41"/>
      <c r="E39" s="41"/>
      <c r="F39" s="41"/>
      <c r="G39" s="41"/>
      <c r="H39" s="41"/>
      <c r="I39" s="41"/>
      <c r="J39" s="41"/>
      <c r="K39" s="41"/>
      <c r="L39" s="41"/>
      <c r="M39" s="41"/>
      <c r="N39" s="41"/>
      <c r="O39" s="41"/>
    </row>
    <row r="40" spans="1:15" s="42" customFormat="1" ht="9.9" customHeight="1">
      <c r="A40" s="41"/>
      <c r="B40" s="41"/>
      <c r="C40" s="41"/>
      <c r="D40" s="41"/>
      <c r="E40" s="41"/>
      <c r="F40" s="41"/>
      <c r="G40" s="41"/>
      <c r="H40" s="41"/>
      <c r="I40" s="41"/>
      <c r="J40" s="41"/>
      <c r="K40" s="41"/>
      <c r="L40" s="41"/>
      <c r="M40" s="41"/>
      <c r="N40" s="41"/>
      <c r="O40" s="41"/>
    </row>
    <row r="41" spans="1:15" s="42" customFormat="1" ht="9.9" customHeight="1">
      <c r="A41" s="40"/>
      <c r="B41" s="40"/>
      <c r="C41" s="40"/>
      <c r="D41" s="41"/>
      <c r="E41" s="41"/>
      <c r="F41" s="41"/>
      <c r="G41" s="41"/>
      <c r="H41" s="41"/>
      <c r="I41" s="41"/>
      <c r="J41" s="41"/>
      <c r="K41" s="41"/>
      <c r="L41" s="41"/>
      <c r="M41" s="41"/>
      <c r="N41" s="41"/>
      <c r="O41" s="41"/>
    </row>
    <row r="42" spans="1:15" s="42" customFormat="1" ht="9.9" customHeight="1">
      <c r="A42" s="40"/>
      <c r="B42" s="40"/>
      <c r="C42" s="40"/>
      <c r="D42" s="41"/>
      <c r="E42" s="41"/>
      <c r="F42" s="41"/>
      <c r="G42" s="41"/>
      <c r="H42" s="41"/>
      <c r="I42" s="41"/>
      <c r="J42" s="41"/>
      <c r="K42" s="41"/>
      <c r="L42" s="41"/>
      <c r="M42" s="41"/>
      <c r="N42" s="41"/>
      <c r="O42" s="41"/>
    </row>
    <row r="43" spans="1:15" s="42" customFormat="1" ht="9.9" customHeight="1">
      <c r="A43" s="40"/>
      <c r="B43" s="40"/>
      <c r="C43" s="40"/>
      <c r="D43" s="41"/>
      <c r="E43" s="41"/>
      <c r="F43" s="41"/>
      <c r="G43" s="41"/>
      <c r="H43" s="41"/>
      <c r="I43" s="41"/>
      <c r="J43" s="41"/>
      <c r="K43" s="41"/>
      <c r="L43" s="41"/>
      <c r="M43" s="41"/>
      <c r="N43" s="41"/>
      <c r="O43" s="41"/>
    </row>
    <row r="44" spans="1:15" s="42" customFormat="1" ht="9.9" customHeight="1">
      <c r="A44" s="40"/>
      <c r="B44" s="40"/>
      <c r="C44" s="40"/>
      <c r="D44" s="41"/>
      <c r="E44" s="41"/>
      <c r="F44" s="41"/>
      <c r="G44" s="41"/>
      <c r="H44" s="41"/>
      <c r="I44" s="41"/>
      <c r="J44" s="41"/>
      <c r="K44" s="41"/>
      <c r="L44" s="41"/>
      <c r="M44" s="41"/>
      <c r="N44" s="41"/>
      <c r="O44" s="41"/>
    </row>
    <row r="45" spans="1:15" s="42" customFormat="1" ht="9.9" customHeight="1">
      <c r="A45" s="40"/>
      <c r="B45" s="40"/>
      <c r="C45" s="40"/>
      <c r="D45" s="41"/>
      <c r="E45" s="41"/>
      <c r="F45" s="41"/>
      <c r="G45" s="41"/>
      <c r="H45" s="41"/>
      <c r="I45" s="41"/>
      <c r="J45" s="41"/>
      <c r="K45" s="41"/>
      <c r="L45" s="41"/>
      <c r="M45" s="41"/>
      <c r="N45" s="41"/>
      <c r="O45" s="41"/>
    </row>
    <row r="46" spans="1:15" s="42" customFormat="1" ht="9.9" customHeight="1">
      <c r="A46" s="40"/>
      <c r="B46" s="40"/>
      <c r="C46" s="40"/>
      <c r="D46" s="41"/>
      <c r="E46" s="41"/>
      <c r="F46" s="41"/>
      <c r="G46" s="41"/>
      <c r="H46" s="41"/>
      <c r="I46" s="41"/>
      <c r="J46" s="41"/>
      <c r="K46" s="41"/>
      <c r="L46" s="41"/>
      <c r="M46" s="41"/>
      <c r="N46" s="41"/>
      <c r="O46" s="41"/>
    </row>
    <row r="47" spans="1:15">
      <c r="A47" s="40"/>
      <c r="B47" s="40"/>
      <c r="C47" s="40"/>
      <c r="D47" s="41"/>
      <c r="E47" s="41"/>
      <c r="F47" s="41"/>
      <c r="G47" s="41"/>
      <c r="H47" s="41"/>
      <c r="I47" s="40"/>
      <c r="J47" s="40"/>
      <c r="K47" s="40"/>
      <c r="L47" s="40"/>
      <c r="M47" s="40"/>
      <c r="N47" s="40"/>
      <c r="O47" s="40"/>
    </row>
    <row r="48" spans="1:15">
      <c r="A48" s="40"/>
      <c r="B48" s="40"/>
      <c r="C48" s="40"/>
      <c r="D48" s="40"/>
      <c r="E48" s="40"/>
      <c r="F48" s="40"/>
      <c r="G48" s="40"/>
      <c r="H48" s="40"/>
      <c r="I48" s="40"/>
      <c r="J48" s="40"/>
      <c r="K48" s="40"/>
      <c r="L48" s="40"/>
      <c r="M48" s="40"/>
      <c r="N48" s="40"/>
      <c r="O48" s="40"/>
    </row>
    <row r="49" spans="1:15">
      <c r="A49" s="40"/>
      <c r="B49" s="40"/>
      <c r="C49" s="40"/>
      <c r="D49" s="40"/>
      <c r="E49" s="40"/>
      <c r="F49" s="40"/>
      <c r="G49" s="40"/>
      <c r="H49" s="40"/>
      <c r="I49" s="40"/>
      <c r="J49" s="40"/>
      <c r="K49" s="40"/>
      <c r="L49" s="40"/>
      <c r="M49" s="40"/>
      <c r="N49" s="40"/>
      <c r="O49" s="40"/>
    </row>
    <row r="50" spans="1:15">
      <c r="A50" s="40"/>
      <c r="B50" s="40"/>
      <c r="C50" s="40"/>
      <c r="D50" s="40"/>
      <c r="E50" s="40"/>
      <c r="F50" s="40"/>
      <c r="G50" s="40"/>
      <c r="H50" s="40"/>
      <c r="I50" s="40"/>
      <c r="J50" s="40"/>
      <c r="K50" s="40"/>
      <c r="L50" s="40"/>
      <c r="M50" s="40"/>
      <c r="N50" s="40"/>
      <c r="O50" s="40"/>
    </row>
    <row r="51" spans="1:15">
      <c r="A51" s="40"/>
      <c r="B51" s="40"/>
      <c r="C51" s="40"/>
      <c r="D51" s="40"/>
      <c r="E51" s="40"/>
      <c r="F51" s="40"/>
      <c r="G51" s="40"/>
      <c r="H51" s="40"/>
      <c r="I51" s="40"/>
      <c r="J51" s="40"/>
      <c r="K51" s="40"/>
      <c r="L51" s="40"/>
      <c r="M51" s="40"/>
      <c r="N51" s="40"/>
      <c r="O51" s="40"/>
    </row>
    <row r="52" spans="1:15">
      <c r="A52" s="40"/>
      <c r="B52" s="40"/>
      <c r="C52" s="40"/>
      <c r="D52" s="40"/>
      <c r="E52" s="40"/>
      <c r="F52" s="40"/>
      <c r="G52" s="40"/>
      <c r="H52" s="40"/>
      <c r="I52" s="40"/>
      <c r="J52" s="40"/>
      <c r="K52" s="40"/>
      <c r="L52" s="40"/>
      <c r="M52" s="40"/>
      <c r="N52" s="40"/>
      <c r="O52" s="40"/>
    </row>
    <row r="53" spans="1:15">
      <c r="A53" s="40"/>
      <c r="B53" s="40"/>
      <c r="C53" s="40"/>
      <c r="D53" s="40"/>
      <c r="E53" s="40"/>
      <c r="F53" s="40"/>
      <c r="G53" s="40"/>
      <c r="H53" s="40"/>
      <c r="I53" s="40"/>
      <c r="J53" s="40"/>
      <c r="K53" s="40"/>
      <c r="L53" s="40"/>
      <c r="M53" s="40"/>
      <c r="N53" s="40"/>
      <c r="O53" s="40"/>
    </row>
    <row r="54" spans="1:15">
      <c r="A54" s="40"/>
      <c r="B54" s="40"/>
      <c r="C54" s="40"/>
      <c r="D54" s="40"/>
      <c r="E54" s="40"/>
      <c r="F54" s="40"/>
      <c r="G54" s="40"/>
      <c r="H54" s="40"/>
      <c r="I54" s="40"/>
      <c r="J54" s="40"/>
      <c r="K54" s="40"/>
      <c r="L54" s="40"/>
      <c r="M54" s="40"/>
      <c r="N54" s="40"/>
      <c r="O54" s="40"/>
    </row>
    <row r="55" spans="1:15">
      <c r="A55" s="40"/>
      <c r="B55" s="40"/>
      <c r="C55" s="40"/>
      <c r="D55" s="40"/>
      <c r="E55" s="40"/>
      <c r="F55" s="40"/>
      <c r="G55" s="40"/>
      <c r="H55" s="40"/>
      <c r="I55" s="40"/>
      <c r="J55" s="40"/>
      <c r="K55" s="40"/>
      <c r="L55" s="40"/>
      <c r="M55" s="40"/>
      <c r="N55" s="40"/>
      <c r="O55" s="40"/>
    </row>
    <row r="56" spans="1:15">
      <c r="A56" s="40"/>
      <c r="B56" s="40"/>
      <c r="C56" s="40"/>
      <c r="D56" s="40"/>
      <c r="E56" s="40"/>
      <c r="F56" s="40"/>
      <c r="G56" s="40"/>
      <c r="H56" s="40"/>
      <c r="I56" s="40"/>
      <c r="J56" s="40"/>
      <c r="K56" s="40"/>
      <c r="L56" s="40"/>
      <c r="M56" s="40"/>
      <c r="N56" s="40"/>
      <c r="O56" s="40"/>
    </row>
    <row r="57" spans="1:15">
      <c r="A57" s="40"/>
      <c r="B57" s="40"/>
      <c r="C57" s="40"/>
      <c r="D57" s="40"/>
      <c r="E57" s="40"/>
      <c r="F57" s="40"/>
      <c r="G57" s="40"/>
      <c r="H57" s="40"/>
      <c r="I57" s="40"/>
      <c r="J57" s="40"/>
      <c r="K57" s="40"/>
      <c r="L57" s="40"/>
      <c r="M57" s="40"/>
      <c r="N57" s="40"/>
      <c r="O57" s="40"/>
    </row>
    <row r="58" spans="1:15">
      <c r="A58" s="40"/>
      <c r="B58" s="40"/>
      <c r="C58" s="40"/>
      <c r="D58" s="40"/>
      <c r="E58" s="40"/>
      <c r="F58" s="40"/>
      <c r="G58" s="40"/>
      <c r="H58" s="40"/>
      <c r="I58" s="40"/>
      <c r="J58" s="40"/>
      <c r="K58" s="40"/>
      <c r="L58" s="40"/>
      <c r="M58" s="40"/>
      <c r="N58" s="40"/>
      <c r="O58" s="40"/>
    </row>
    <row r="59" spans="1:15">
      <c r="A59" s="40"/>
      <c r="B59" s="40"/>
      <c r="C59" s="40"/>
      <c r="D59" s="40"/>
      <c r="E59" s="40"/>
      <c r="F59" s="40"/>
      <c r="G59" s="40"/>
      <c r="H59" s="40"/>
      <c r="I59" s="40"/>
      <c r="J59" s="40"/>
      <c r="K59" s="40"/>
      <c r="L59" s="40"/>
      <c r="M59" s="40"/>
      <c r="N59" s="40"/>
      <c r="O59" s="40"/>
    </row>
    <row r="60" spans="1:15">
      <c r="A60" s="40"/>
      <c r="B60" s="40"/>
      <c r="C60" s="40"/>
      <c r="D60" s="40"/>
      <c r="E60" s="40"/>
      <c r="F60" s="40"/>
      <c r="G60" s="40"/>
      <c r="H60" s="40"/>
      <c r="I60" s="40"/>
      <c r="J60" s="40"/>
      <c r="K60" s="40"/>
      <c r="L60" s="40"/>
      <c r="M60" s="40"/>
      <c r="N60" s="40"/>
      <c r="O60" s="40"/>
    </row>
    <row r="61" spans="1:15">
      <c r="D61" s="40"/>
      <c r="E61" s="40"/>
      <c r="F61" s="40"/>
      <c r="G61" s="40"/>
      <c r="H61" s="40"/>
      <c r="I61" s="40"/>
      <c r="J61" s="40"/>
      <c r="K61" s="40"/>
      <c r="L61" s="40"/>
      <c r="M61" s="40"/>
      <c r="N61" s="40"/>
      <c r="O61" s="40"/>
    </row>
    <row r="62" spans="1:15">
      <c r="D62" s="40"/>
      <c r="E62" s="40"/>
      <c r="F62" s="40"/>
      <c r="G62" s="40"/>
      <c r="H62" s="40"/>
      <c r="I62" s="40"/>
      <c r="J62" s="40"/>
      <c r="K62" s="40"/>
      <c r="L62" s="40"/>
      <c r="M62" s="40"/>
      <c r="N62" s="40"/>
      <c r="O62" s="40"/>
    </row>
    <row r="63" spans="1:15">
      <c r="D63" s="40"/>
      <c r="E63" s="40"/>
      <c r="F63" s="40"/>
      <c r="G63" s="40"/>
      <c r="H63" s="40"/>
      <c r="I63" s="40"/>
      <c r="J63" s="40"/>
      <c r="K63" s="40"/>
      <c r="L63" s="40"/>
      <c r="M63" s="40"/>
      <c r="N63" s="40"/>
      <c r="O63" s="40"/>
    </row>
    <row r="64" spans="1:15">
      <c r="D64" s="40"/>
      <c r="E64" s="40"/>
      <c r="F64" s="40"/>
      <c r="G64" s="40"/>
      <c r="H64" s="40"/>
      <c r="I64" s="40"/>
      <c r="J64" s="40"/>
      <c r="K64" s="40"/>
      <c r="L64" s="40"/>
      <c r="M64" s="40"/>
      <c r="N64" s="40"/>
      <c r="O64" s="40"/>
    </row>
    <row r="65" spans="4:15">
      <c r="D65" s="40"/>
      <c r="E65" s="40"/>
      <c r="F65" s="40"/>
      <c r="G65" s="40"/>
      <c r="H65" s="40"/>
      <c r="I65" s="40"/>
      <c r="J65" s="40"/>
      <c r="K65" s="40"/>
      <c r="L65" s="40"/>
      <c r="M65" s="40"/>
      <c r="N65" s="40"/>
      <c r="O65" s="40"/>
    </row>
    <row r="66" spans="4:15">
      <c r="D66" s="40"/>
      <c r="E66" s="40"/>
      <c r="F66" s="40"/>
      <c r="G66" s="40"/>
      <c r="H66" s="40"/>
      <c r="I66" s="40"/>
      <c r="J66" s="40"/>
      <c r="K66" s="40"/>
      <c r="L66" s="40"/>
      <c r="M66" s="40"/>
      <c r="N66" s="40"/>
      <c r="O66" s="40"/>
    </row>
    <row r="67" spans="4:15">
      <c r="D67" s="40"/>
      <c r="E67" s="40"/>
      <c r="F67" s="40"/>
      <c r="G67" s="40"/>
      <c r="H67" s="40"/>
    </row>
  </sheetData>
  <mergeCells count="2">
    <mergeCell ref="A29:J29"/>
    <mergeCell ref="A1:K1"/>
  </mergeCells>
  <hyperlinks>
    <hyperlink ref="L1" location="INDICE!A25" display="INDICE"/>
  </hyperlinks>
  <printOptions horizontalCentered="1"/>
  <pageMargins left="0.19685039370078741" right="0.19685039370078741" top="1.1023622047244095" bottom="0.51181102362204722" header="0.11811023622047245" footer="0.23622047244094491"/>
  <pageSetup paperSize="9" scale="90" firstPageNumber="22" orientation="landscape" useFirstPageNumber="1" r:id="rId1"/>
  <headerFooter scaleWithDoc="0">
    <oddHeader>&amp;C&amp;G</oddHeader>
    <oddFooter>&amp;C22</oddFooter>
  </headerFooter>
  <drawing r:id="rId2"/>
  <legacyDrawingHF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
  <dimension ref="A1:M46"/>
  <sheetViews>
    <sheetView showGridLines="0" workbookViewId="0">
      <selection activeCell="B5" sqref="B5"/>
    </sheetView>
  </sheetViews>
  <sheetFormatPr baseColWidth="10" defaultColWidth="11.44140625" defaultRowHeight="13.2"/>
  <cols>
    <col min="1" max="1" width="47.44140625" style="276" bestFit="1" customWidth="1"/>
    <col min="2" max="3" width="9.6640625" style="276" customWidth="1"/>
    <col min="4" max="16384" width="11.44140625" style="276"/>
  </cols>
  <sheetData>
    <row r="1" spans="1:13" ht="48.75" customHeight="1">
      <c r="A1" s="732" t="s">
        <v>686</v>
      </c>
      <c r="B1" s="732"/>
      <c r="C1" s="732"/>
      <c r="D1" s="732"/>
      <c r="E1" s="732"/>
      <c r="F1" s="732"/>
      <c r="G1" s="732"/>
      <c r="H1" s="732"/>
      <c r="I1" s="732"/>
      <c r="J1" s="72" t="s">
        <v>271</v>
      </c>
      <c r="K1" s="235"/>
      <c r="L1" s="235"/>
      <c r="M1" s="235"/>
    </row>
    <row r="3" spans="1:13" ht="25.5" customHeight="1">
      <c r="A3" s="399" t="s">
        <v>267</v>
      </c>
      <c r="B3" s="399" t="s">
        <v>7</v>
      </c>
      <c r="C3" s="400" t="s">
        <v>266</v>
      </c>
    </row>
    <row r="4" spans="1:13" ht="13.8">
      <c r="A4" s="401" t="s">
        <v>535</v>
      </c>
      <c r="B4" s="402">
        <f>+B5+B6</f>
        <v>3416</v>
      </c>
      <c r="C4" s="403">
        <f>B4/$B$4*100</f>
        <v>100</v>
      </c>
    </row>
    <row r="5" spans="1:13" ht="13.8">
      <c r="A5" s="404" t="s">
        <v>56</v>
      </c>
      <c r="B5" s="405">
        <v>3254</v>
      </c>
      <c r="C5" s="406">
        <f>B5/$B$4*100</f>
        <v>95.257611241217802</v>
      </c>
    </row>
    <row r="6" spans="1:13" ht="13.8">
      <c r="A6" s="404" t="s">
        <v>55</v>
      </c>
      <c r="B6" s="405">
        <v>162</v>
      </c>
      <c r="C6" s="406">
        <f>B6/$B$4*100</f>
        <v>4.7423887587822016</v>
      </c>
    </row>
    <row r="7" spans="1:13" ht="13.8">
      <c r="A7" s="407" t="s">
        <v>56</v>
      </c>
      <c r="B7" s="405">
        <v>3254</v>
      </c>
      <c r="C7" s="406">
        <f>B7/$B$7*100</f>
        <v>100</v>
      </c>
    </row>
    <row r="8" spans="1:13" ht="13.8">
      <c r="A8" s="408" t="s">
        <v>483</v>
      </c>
      <c r="B8" s="409">
        <v>458</v>
      </c>
      <c r="C8" s="406">
        <f>B8/$B$7*100</f>
        <v>14.07498463429625</v>
      </c>
    </row>
    <row r="9" spans="1:13" ht="13.8">
      <c r="A9" s="408" t="s">
        <v>484</v>
      </c>
      <c r="B9" s="409">
        <v>8</v>
      </c>
      <c r="C9" s="406">
        <f t="shared" ref="C9:C16" si="0">B9/$B$7*100</f>
        <v>0.2458512599877074</v>
      </c>
    </row>
    <row r="10" spans="1:13" ht="13.8">
      <c r="A10" s="408" t="s">
        <v>540</v>
      </c>
      <c r="B10" s="409">
        <v>1730</v>
      </c>
      <c r="C10" s="406">
        <f t="shared" si="0"/>
        <v>53.165334972341739</v>
      </c>
    </row>
    <row r="11" spans="1:13" ht="13.8">
      <c r="A11" s="408" t="s">
        <v>485</v>
      </c>
      <c r="B11" s="409">
        <v>839</v>
      </c>
      <c r="C11" s="406">
        <f t="shared" si="0"/>
        <v>25.783650891210819</v>
      </c>
    </row>
    <row r="12" spans="1:13" ht="13.8">
      <c r="A12" s="408" t="s">
        <v>324</v>
      </c>
      <c r="B12" s="409">
        <v>13</v>
      </c>
      <c r="C12" s="406">
        <f t="shared" si="0"/>
        <v>0.39950829748002464</v>
      </c>
    </row>
    <row r="13" spans="1:13" ht="13.8">
      <c r="A13" s="408" t="s">
        <v>486</v>
      </c>
      <c r="B13" s="409">
        <v>1</v>
      </c>
      <c r="C13" s="406">
        <f t="shared" si="0"/>
        <v>3.0731407498463426E-2</v>
      </c>
    </row>
    <row r="14" spans="1:13" ht="13.8">
      <c r="A14" s="408" t="s">
        <v>487</v>
      </c>
      <c r="B14" s="409">
        <v>26</v>
      </c>
      <c r="C14" s="406">
        <f t="shared" si="0"/>
        <v>0.79901659496004929</v>
      </c>
    </row>
    <row r="15" spans="1:13" ht="13.8">
      <c r="A15" s="408" t="s">
        <v>481</v>
      </c>
      <c r="B15" s="409">
        <v>13</v>
      </c>
      <c r="C15" s="406">
        <f t="shared" si="0"/>
        <v>0.39950829748002464</v>
      </c>
    </row>
    <row r="16" spans="1:13" ht="13.8">
      <c r="A16" s="408" t="s">
        <v>541</v>
      </c>
      <c r="B16" s="409">
        <v>166</v>
      </c>
      <c r="C16" s="406">
        <f t="shared" si="0"/>
        <v>5.1014136447449294</v>
      </c>
    </row>
    <row r="17" spans="1:3" ht="13.8">
      <c r="A17" s="407" t="s">
        <v>55</v>
      </c>
      <c r="B17" s="409">
        <v>162</v>
      </c>
      <c r="C17" s="406">
        <f>B17/$B$17*100</f>
        <v>100</v>
      </c>
    </row>
    <row r="18" spans="1:3" ht="13.8">
      <c r="A18" s="408" t="s">
        <v>540</v>
      </c>
      <c r="B18" s="409">
        <v>22</v>
      </c>
      <c r="C18" s="406">
        <f>B18/$B$17*100</f>
        <v>13.580246913580247</v>
      </c>
    </row>
    <row r="19" spans="1:3" ht="13.8">
      <c r="A19" s="408" t="s">
        <v>485</v>
      </c>
      <c r="B19" s="409">
        <v>83</v>
      </c>
      <c r="C19" s="406">
        <f t="shared" ref="C19:C25" si="1">B19/$B$17*100</f>
        <v>51.23456790123457</v>
      </c>
    </row>
    <row r="20" spans="1:3" ht="13.8">
      <c r="A20" s="408" t="s">
        <v>324</v>
      </c>
      <c r="B20" s="409">
        <v>8</v>
      </c>
      <c r="C20" s="406">
        <f t="shared" si="1"/>
        <v>4.9382716049382713</v>
      </c>
    </row>
    <row r="21" spans="1:3" ht="13.8">
      <c r="A21" s="408" t="s">
        <v>542</v>
      </c>
      <c r="B21" s="409">
        <v>15</v>
      </c>
      <c r="C21" s="406">
        <f t="shared" si="1"/>
        <v>9.2592592592592595</v>
      </c>
    </row>
    <row r="22" spans="1:3" ht="13.8">
      <c r="A22" s="408" t="s">
        <v>486</v>
      </c>
      <c r="B22" s="409">
        <v>9</v>
      </c>
      <c r="C22" s="406">
        <f t="shared" si="1"/>
        <v>5.5555555555555554</v>
      </c>
    </row>
    <row r="23" spans="1:3" ht="13.8">
      <c r="A23" s="408" t="s">
        <v>487</v>
      </c>
      <c r="B23" s="409">
        <v>1</v>
      </c>
      <c r="C23" s="406">
        <f t="shared" si="1"/>
        <v>0.61728395061728392</v>
      </c>
    </row>
    <row r="24" spans="1:3" ht="13.8">
      <c r="A24" s="408" t="s">
        <v>481</v>
      </c>
      <c r="B24" s="409">
        <v>1</v>
      </c>
      <c r="C24" s="406">
        <f t="shared" si="1"/>
        <v>0.61728395061728392</v>
      </c>
    </row>
    <row r="25" spans="1:3" ht="13.8">
      <c r="A25" s="408" t="s">
        <v>541</v>
      </c>
      <c r="B25" s="409">
        <v>23</v>
      </c>
      <c r="C25" s="406">
        <f t="shared" si="1"/>
        <v>14.19753086419753</v>
      </c>
    </row>
    <row r="46" spans="1:1">
      <c r="A46" s="411" t="s">
        <v>538</v>
      </c>
    </row>
  </sheetData>
  <mergeCells count="1">
    <mergeCell ref="A1:I1"/>
  </mergeCells>
  <hyperlinks>
    <hyperlink ref="J1" location="INDICE!A26" display="INDICE"/>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pageSetUpPr fitToPage="1"/>
  </sheetPr>
  <dimension ref="B1:U77"/>
  <sheetViews>
    <sheetView showGridLines="0" zoomScaleNormal="100" zoomScalePageLayoutView="70" workbookViewId="0"/>
  </sheetViews>
  <sheetFormatPr baseColWidth="10" defaultColWidth="11.44140625" defaultRowHeight="12"/>
  <cols>
    <col min="1" max="1" width="0.44140625" style="70" customWidth="1"/>
    <col min="2" max="2" width="22.6640625" style="70" customWidth="1"/>
    <col min="3" max="3" width="9.109375" style="70" bestFit="1" customWidth="1"/>
    <col min="4" max="4" width="9.5546875" style="70" bestFit="1" customWidth="1"/>
    <col min="5" max="5" width="9.109375" style="70" bestFit="1" customWidth="1"/>
    <col min="6" max="6" width="11.44140625" style="70" customWidth="1"/>
    <col min="7" max="7" width="9.109375" style="70" bestFit="1" customWidth="1"/>
    <col min="8" max="8" width="9.5546875" style="70" bestFit="1" customWidth="1"/>
    <col min="9" max="15" width="10.6640625" style="70" customWidth="1"/>
    <col min="16" max="16" width="13.44140625" style="70" customWidth="1"/>
    <col min="17" max="25" width="11.44140625" style="70"/>
    <col min="26" max="27" width="5.88671875" style="70" customWidth="1"/>
    <col min="28" max="16384" width="11.44140625" style="70"/>
  </cols>
  <sheetData>
    <row r="1" spans="2:20" s="69" customFormat="1" ht="51" customHeight="1">
      <c r="B1" s="733" t="s">
        <v>810</v>
      </c>
      <c r="C1" s="733"/>
      <c r="D1" s="733"/>
      <c r="E1" s="733"/>
      <c r="F1" s="733"/>
      <c r="G1" s="733"/>
      <c r="H1" s="733"/>
      <c r="I1" s="733"/>
      <c r="J1" s="733"/>
      <c r="K1" s="733"/>
      <c r="L1" s="733"/>
      <c r="M1" s="250"/>
      <c r="N1" s="72" t="s">
        <v>271</v>
      </c>
      <c r="O1" s="250"/>
      <c r="P1" s="250"/>
      <c r="Q1" s="250"/>
      <c r="R1" s="250"/>
      <c r="T1" s="72" t="s">
        <v>271</v>
      </c>
    </row>
    <row r="2" spans="2:20" ht="25.5" customHeight="1">
      <c r="B2" s="735"/>
      <c r="C2" s="240"/>
      <c r="D2" s="241"/>
      <c r="E2" s="736"/>
      <c r="F2" s="736"/>
      <c r="G2" s="736"/>
      <c r="H2" s="736"/>
    </row>
    <row r="3" spans="2:20" ht="23.25" customHeight="1">
      <c r="B3" s="735"/>
      <c r="C3" s="242"/>
      <c r="D3" s="242"/>
      <c r="E3" s="242"/>
      <c r="F3" s="242"/>
      <c r="G3" s="242"/>
      <c r="H3" s="242"/>
    </row>
    <row r="4" spans="2:20" ht="13.2">
      <c r="B4" s="243"/>
      <c r="C4" s="244"/>
      <c r="D4" s="245"/>
      <c r="E4" s="246"/>
      <c r="F4" s="245"/>
      <c r="G4" s="244"/>
      <c r="H4" s="245"/>
    </row>
    <row r="5" spans="2:20" ht="13.2">
      <c r="B5" s="243"/>
      <c r="C5" s="244"/>
      <c r="D5" s="245"/>
      <c r="E5" s="246"/>
      <c r="F5" s="245"/>
      <c r="G5" s="244"/>
      <c r="H5" s="245"/>
    </row>
    <row r="6" spans="2:20" ht="13.2">
      <c r="B6" s="243"/>
      <c r="C6" s="244"/>
      <c r="D6" s="245"/>
      <c r="E6" s="246"/>
      <c r="F6" s="245"/>
      <c r="G6" s="247"/>
      <c r="H6" s="245"/>
    </row>
    <row r="7" spans="2:20" ht="13.2">
      <c r="B7" s="243"/>
      <c r="C7" s="244"/>
      <c r="D7" s="245"/>
      <c r="E7" s="246"/>
      <c r="F7" s="245"/>
      <c r="G7" s="244"/>
      <c r="H7" s="245"/>
    </row>
    <row r="8" spans="2:20" ht="13.2">
      <c r="B8" s="243"/>
      <c r="C8" s="244"/>
      <c r="D8" s="245"/>
      <c r="E8" s="246"/>
      <c r="F8" s="245"/>
      <c r="G8" s="247"/>
      <c r="H8" s="245"/>
    </row>
    <row r="9" spans="2:20" ht="13.2">
      <c r="B9" s="243"/>
      <c r="C9" s="244"/>
      <c r="D9" s="245"/>
      <c r="E9" s="246"/>
      <c r="F9" s="245"/>
      <c r="G9" s="244"/>
      <c r="H9" s="245"/>
    </row>
    <row r="10" spans="2:20" ht="13.2">
      <c r="B10" s="243"/>
      <c r="C10" s="244"/>
      <c r="D10" s="245"/>
      <c r="E10" s="246"/>
      <c r="F10" s="245"/>
      <c r="G10" s="247"/>
      <c r="H10" s="245"/>
    </row>
    <row r="11" spans="2:20" ht="13.2">
      <c r="B11" s="243"/>
      <c r="C11" s="244"/>
      <c r="D11" s="245"/>
      <c r="E11" s="246"/>
      <c r="F11" s="245"/>
      <c r="G11" s="244"/>
      <c r="H11" s="245"/>
    </row>
    <row r="12" spans="2:20" ht="13.2">
      <c r="B12" s="243"/>
      <c r="C12" s="244"/>
      <c r="D12" s="245"/>
      <c r="E12" s="246"/>
      <c r="F12" s="245"/>
      <c r="G12" s="247"/>
      <c r="H12" s="245"/>
    </row>
    <row r="13" spans="2:20" ht="13.2">
      <c r="B13" s="243"/>
      <c r="C13" s="244"/>
      <c r="D13" s="245"/>
      <c r="E13" s="246"/>
      <c r="F13" s="245"/>
      <c r="G13" s="244"/>
      <c r="H13" s="245"/>
    </row>
    <row r="14" spans="2:20" ht="13.2">
      <c r="B14" s="243"/>
      <c r="C14" s="244"/>
      <c r="D14" s="245"/>
      <c r="E14" s="246"/>
      <c r="F14" s="245"/>
      <c r="G14" s="247"/>
      <c r="H14" s="245"/>
    </row>
    <row r="15" spans="2:20" ht="13.2">
      <c r="B15" s="248"/>
      <c r="C15" s="244"/>
      <c r="D15" s="245"/>
      <c r="E15" s="246"/>
      <c r="F15" s="245"/>
      <c r="G15" s="244"/>
      <c r="H15" s="245"/>
    </row>
    <row r="16" spans="2:20" ht="13.2">
      <c r="B16" s="243"/>
      <c r="C16" s="244"/>
      <c r="D16" s="245"/>
      <c r="E16" s="246"/>
      <c r="F16" s="245"/>
      <c r="G16" s="247"/>
      <c r="H16" s="245"/>
    </row>
    <row r="17" spans="2:21" ht="13.2">
      <c r="B17" s="243"/>
      <c r="C17" s="244"/>
      <c r="D17" s="245"/>
      <c r="E17" s="246"/>
      <c r="F17" s="245"/>
      <c r="G17" s="244"/>
      <c r="H17" s="245"/>
    </row>
    <row r="18" spans="2:21" ht="13.2">
      <c r="B18" s="243"/>
      <c r="C18" s="244"/>
      <c r="D18" s="245"/>
      <c r="E18" s="246"/>
      <c r="F18" s="245"/>
      <c r="G18" s="247"/>
      <c r="H18" s="245"/>
    </row>
    <row r="19" spans="2:21" ht="13.2">
      <c r="B19" s="243"/>
      <c r="C19" s="244"/>
      <c r="D19" s="245"/>
      <c r="E19" s="246"/>
      <c r="F19" s="245"/>
      <c r="G19" s="244"/>
      <c r="H19" s="245"/>
    </row>
    <row r="20" spans="2:21" ht="13.2">
      <c r="B20" s="243"/>
      <c r="C20" s="244"/>
      <c r="D20" s="245"/>
      <c r="E20" s="246"/>
      <c r="F20" s="245"/>
      <c r="G20" s="247"/>
      <c r="H20" s="245"/>
    </row>
    <row r="21" spans="2:21" ht="13.2">
      <c r="B21" s="243"/>
      <c r="C21" s="244"/>
      <c r="D21" s="245"/>
      <c r="E21" s="246"/>
      <c r="F21" s="245"/>
      <c r="G21" s="244"/>
      <c r="H21" s="245"/>
    </row>
    <row r="22" spans="2:21" ht="13.2">
      <c r="B22" s="243"/>
      <c r="C22" s="244"/>
      <c r="D22" s="245"/>
      <c r="E22" s="246"/>
      <c r="F22" s="245"/>
      <c r="G22" s="247"/>
      <c r="H22" s="245"/>
    </row>
    <row r="23" spans="2:21" ht="13.2">
      <c r="B23" s="243"/>
      <c r="C23" s="244"/>
      <c r="D23" s="245"/>
      <c r="E23" s="246"/>
      <c r="F23" s="245"/>
      <c r="G23" s="244"/>
      <c r="H23" s="245"/>
    </row>
    <row r="24" spans="2:21" ht="13.2">
      <c r="B24" s="243"/>
      <c r="C24" s="244"/>
      <c r="D24" s="245"/>
      <c r="E24" s="246"/>
      <c r="F24" s="245"/>
      <c r="G24" s="247"/>
      <c r="H24" s="245"/>
    </row>
    <row r="25" spans="2:21" ht="13.2">
      <c r="B25" s="243"/>
      <c r="C25" s="244"/>
      <c r="D25" s="245"/>
      <c r="E25" s="246"/>
      <c r="F25" s="245"/>
      <c r="G25" s="244"/>
      <c r="H25" s="245"/>
      <c r="U25" s="71"/>
    </row>
    <row r="26" spans="2:21" ht="13.2">
      <c r="B26" s="243"/>
      <c r="C26" s="244"/>
      <c r="D26" s="245"/>
      <c r="E26" s="246"/>
      <c r="F26" s="245"/>
      <c r="G26" s="247"/>
      <c r="H26" s="245"/>
    </row>
    <row r="27" spans="2:21" ht="13.2">
      <c r="B27" s="243"/>
      <c r="C27" s="244"/>
      <c r="D27" s="245"/>
      <c r="E27" s="246"/>
      <c r="F27" s="245"/>
      <c r="G27" s="244"/>
      <c r="H27" s="245"/>
    </row>
    <row r="28" spans="2:21" ht="13.2">
      <c r="B28" s="243"/>
      <c r="C28" s="244"/>
      <c r="D28" s="245"/>
      <c r="E28" s="246"/>
      <c r="F28" s="245"/>
      <c r="G28" s="247"/>
      <c r="H28" s="245"/>
    </row>
    <row r="29" spans="2:21" ht="13.2">
      <c r="B29" s="248"/>
      <c r="C29" s="244"/>
      <c r="D29" s="249"/>
      <c r="E29" s="249"/>
      <c r="F29" s="245"/>
      <c r="G29" s="244"/>
      <c r="H29" s="245"/>
    </row>
    <row r="30" spans="2:21" ht="15.75" customHeight="1"/>
    <row r="31" spans="2:21" ht="29.25" customHeight="1"/>
    <row r="32" spans="2:21" ht="19.2" customHeight="1">
      <c r="B32" s="734"/>
      <c r="C32" s="734"/>
      <c r="D32" s="734"/>
      <c r="E32" s="734"/>
      <c r="F32" s="734"/>
      <c r="G32" s="734"/>
      <c r="H32" s="734"/>
    </row>
    <row r="36" spans="2:8">
      <c r="G36" s="67"/>
    </row>
    <row r="37" spans="2:8">
      <c r="G37" s="67"/>
    </row>
    <row r="41" spans="2:8">
      <c r="G41" s="67"/>
    </row>
    <row r="42" spans="2:8">
      <c r="G42" s="67"/>
    </row>
    <row r="43" spans="2:8">
      <c r="B43" s="238" t="s">
        <v>538</v>
      </c>
      <c r="C43" s="251"/>
      <c r="D43" s="251"/>
      <c r="E43" s="251"/>
      <c r="F43" s="251"/>
      <c r="G43" s="251"/>
      <c r="H43" s="251"/>
    </row>
    <row r="44" spans="2:8">
      <c r="G44" s="67"/>
    </row>
    <row r="45" spans="2:8">
      <c r="G45" s="67"/>
    </row>
    <row r="46" spans="2:8">
      <c r="G46" s="67"/>
    </row>
    <row r="47" spans="2:8">
      <c r="G47" s="67"/>
    </row>
    <row r="48" spans="2:8">
      <c r="G48" s="67"/>
    </row>
    <row r="49" spans="2:7">
      <c r="G49" s="67"/>
    </row>
    <row r="50" spans="2:7">
      <c r="G50" s="67"/>
    </row>
    <row r="51" spans="2:7">
      <c r="G51" s="67"/>
    </row>
    <row r="52" spans="2:7">
      <c r="G52" s="67"/>
    </row>
    <row r="53" spans="2:7">
      <c r="G53" s="67"/>
    </row>
    <row r="54" spans="2:7">
      <c r="G54" s="67"/>
    </row>
    <row r="55" spans="2:7">
      <c r="G55" s="67"/>
    </row>
    <row r="56" spans="2:7">
      <c r="G56" s="67"/>
    </row>
    <row r="57" spans="2:7">
      <c r="G57" s="67"/>
    </row>
    <row r="58" spans="2:7">
      <c r="G58" s="67"/>
    </row>
    <row r="59" spans="2:7">
      <c r="G59" s="67"/>
    </row>
    <row r="60" spans="2:7">
      <c r="G60" s="67"/>
    </row>
    <row r="61" spans="2:7">
      <c r="G61" s="67"/>
    </row>
    <row r="62" spans="2:7" ht="13.8">
      <c r="B62" s="82"/>
      <c r="C62" s="84"/>
    </row>
    <row r="63" spans="2:7" ht="13.8">
      <c r="B63" s="82"/>
      <c r="C63" s="84"/>
    </row>
    <row r="64" spans="2:7" ht="13.8">
      <c r="B64" s="82"/>
      <c r="C64" s="83"/>
    </row>
    <row r="65" spans="2:3" ht="13.8">
      <c r="B65" s="82"/>
      <c r="C65" s="84"/>
    </row>
    <row r="66" spans="2:3" ht="13.8">
      <c r="B66" s="82"/>
      <c r="C66" s="83"/>
    </row>
    <row r="67" spans="2:3" ht="13.8">
      <c r="B67" s="82"/>
      <c r="C67" s="84"/>
    </row>
    <row r="68" spans="2:3" ht="13.8">
      <c r="B68" s="82"/>
      <c r="C68" s="84"/>
    </row>
    <row r="69" spans="2:3" ht="13.8">
      <c r="B69" s="85"/>
      <c r="C69" s="84"/>
    </row>
    <row r="70" spans="2:3" ht="13.8">
      <c r="B70" s="82"/>
      <c r="C70" s="83"/>
    </row>
    <row r="71" spans="2:3" ht="13.8">
      <c r="B71" s="82"/>
      <c r="C71" s="83"/>
    </row>
    <row r="72" spans="2:3" ht="13.8">
      <c r="B72" s="82"/>
      <c r="C72" s="84"/>
    </row>
    <row r="73" spans="2:3" ht="13.8">
      <c r="B73" s="82"/>
      <c r="C73" s="83"/>
    </row>
    <row r="74" spans="2:3" ht="13.8">
      <c r="B74" s="82"/>
      <c r="C74" s="83"/>
    </row>
    <row r="75" spans="2:3" ht="13.8">
      <c r="B75" s="82"/>
      <c r="C75" s="84"/>
    </row>
    <row r="76" spans="2:3" ht="13.8">
      <c r="B76" s="82"/>
      <c r="C76" s="84"/>
    </row>
    <row r="77" spans="2:3" ht="13.8">
      <c r="B77" s="85"/>
      <c r="C77" s="84"/>
    </row>
  </sheetData>
  <mergeCells count="5">
    <mergeCell ref="B1:L1"/>
    <mergeCell ref="B32:H32"/>
    <mergeCell ref="B2:B3"/>
    <mergeCell ref="E2:F2"/>
    <mergeCell ref="G2:H2"/>
  </mergeCells>
  <hyperlinks>
    <hyperlink ref="T1" location="INDICE!A17" display="INDICE"/>
    <hyperlink ref="N1" location="INDICE!A27" display="INDICE"/>
  </hyperlinks>
  <printOptions horizontalCentered="1"/>
  <pageMargins left="0.19685039370078741" right="0.19685039370078741" top="1.1023622047244095" bottom="0.51181102362204722" header="0.11811023622047245" footer="0.23622047244094491"/>
  <pageSetup paperSize="9" scale="70" firstPageNumber="25" orientation="landscape" useFirstPageNumber="1" r:id="rId1"/>
  <headerFooter scaleWithDoc="0">
    <oddHeader>&amp;C&amp;G</oddHeader>
    <oddFooter>&amp;C&amp;12 24</oddFooter>
  </headerFooter>
  <drawing r:id="rId2"/>
  <legacyDrawingHF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0"/>
  <sheetViews>
    <sheetView showGridLines="0" zoomScale="76" zoomScaleNormal="76" workbookViewId="0">
      <selection sqref="A1:J1"/>
    </sheetView>
  </sheetViews>
  <sheetFormatPr baseColWidth="10" defaultRowHeight="14.4"/>
  <cols>
    <col min="1" max="1" width="30.33203125" customWidth="1"/>
    <col min="2" max="2" width="14.109375" style="90" customWidth="1"/>
    <col min="3" max="5" width="13.88671875" style="90" customWidth="1"/>
    <col min="6" max="6" width="14.33203125" bestFit="1" customWidth="1"/>
    <col min="7" max="7" width="13.33203125" bestFit="1" customWidth="1"/>
    <col min="8" max="8" width="13.33203125" style="90" customWidth="1"/>
    <col min="9" max="9" width="13.5546875" bestFit="1" customWidth="1"/>
    <col min="10" max="10" width="13.33203125" bestFit="1" customWidth="1"/>
  </cols>
  <sheetData>
    <row r="1" spans="1:11" ht="43.2" customHeight="1">
      <c r="A1" s="694" t="s">
        <v>837</v>
      </c>
      <c r="B1" s="694"/>
      <c r="C1" s="694"/>
      <c r="D1" s="694"/>
      <c r="E1" s="694"/>
      <c r="F1" s="694"/>
      <c r="G1" s="694"/>
      <c r="H1" s="694"/>
      <c r="I1" s="694"/>
      <c r="J1" s="694"/>
      <c r="K1" s="73" t="s">
        <v>271</v>
      </c>
    </row>
    <row r="2" spans="1:11" s="90" customFormat="1" ht="9.6" customHeight="1">
      <c r="A2" s="460"/>
      <c r="B2" s="460"/>
      <c r="C2" s="460"/>
      <c r="D2" s="460"/>
      <c r="E2" s="460"/>
      <c r="F2" s="459"/>
      <c r="G2" s="459"/>
      <c r="H2" s="459"/>
      <c r="I2" s="459"/>
      <c r="J2" s="459"/>
    </row>
    <row r="3" spans="1:11" ht="18.75" customHeight="1">
      <c r="A3" s="738" t="s">
        <v>702</v>
      </c>
      <c r="B3" s="741" t="s">
        <v>46</v>
      </c>
      <c r="C3" s="748" t="s">
        <v>807</v>
      </c>
      <c r="D3" s="749"/>
      <c r="E3" s="744" t="s">
        <v>811</v>
      </c>
      <c r="F3" s="745"/>
      <c r="G3" s="745"/>
      <c r="H3" s="745"/>
      <c r="I3" s="745"/>
      <c r="J3" s="746"/>
    </row>
    <row r="4" spans="1:11" s="90" customFormat="1" ht="18.75" customHeight="1">
      <c r="A4" s="739"/>
      <c r="B4" s="742"/>
      <c r="C4" s="750"/>
      <c r="D4" s="751"/>
      <c r="E4" s="747" t="s">
        <v>812</v>
      </c>
      <c r="F4" s="747"/>
      <c r="G4" s="747"/>
      <c r="H4" s="745" t="s">
        <v>813</v>
      </c>
      <c r="I4" s="745"/>
      <c r="J4" s="746"/>
    </row>
    <row r="5" spans="1:11" ht="24" customHeight="1">
      <c r="A5" s="740"/>
      <c r="B5" s="743"/>
      <c r="C5" s="518" t="s">
        <v>56</v>
      </c>
      <c r="D5" s="518" t="s">
        <v>55</v>
      </c>
      <c r="E5" s="518" t="s">
        <v>46</v>
      </c>
      <c r="F5" s="520" t="s">
        <v>56</v>
      </c>
      <c r="G5" s="518" t="s">
        <v>55</v>
      </c>
      <c r="H5" s="518" t="s">
        <v>46</v>
      </c>
      <c r="I5" s="518" t="s">
        <v>56</v>
      </c>
      <c r="J5" s="518" t="s">
        <v>55</v>
      </c>
    </row>
    <row r="6" spans="1:11" s="465" customFormat="1">
      <c r="A6" s="466" t="s">
        <v>740</v>
      </c>
      <c r="B6" s="467">
        <f t="shared" ref="B6:J6" si="0">SUM(B7+B19+B26+B33+B35)</f>
        <v>4081</v>
      </c>
      <c r="C6" s="467">
        <f t="shared" si="0"/>
        <v>3418</v>
      </c>
      <c r="D6" s="467">
        <f t="shared" si="0"/>
        <v>663</v>
      </c>
      <c r="E6" s="467">
        <f t="shared" si="0"/>
        <v>665</v>
      </c>
      <c r="F6" s="467">
        <f t="shared" si="0"/>
        <v>164</v>
      </c>
      <c r="G6" s="467">
        <f t="shared" si="0"/>
        <v>501</v>
      </c>
      <c r="H6" s="467">
        <f t="shared" si="0"/>
        <v>3416</v>
      </c>
      <c r="I6" s="467">
        <f t="shared" si="0"/>
        <v>3254</v>
      </c>
      <c r="J6" s="467">
        <f t="shared" si="0"/>
        <v>162</v>
      </c>
    </row>
    <row r="7" spans="1:11" s="365" customFormat="1">
      <c r="A7" s="468" t="s">
        <v>576</v>
      </c>
      <c r="B7" s="469">
        <v>2028</v>
      </c>
      <c r="C7" s="469">
        <v>1740</v>
      </c>
      <c r="D7" s="469">
        <v>288</v>
      </c>
      <c r="E7" s="469">
        <v>310</v>
      </c>
      <c r="F7" s="469">
        <v>77</v>
      </c>
      <c r="G7" s="469">
        <v>233</v>
      </c>
      <c r="H7" s="469">
        <v>1718</v>
      </c>
      <c r="I7" s="469">
        <v>1663</v>
      </c>
      <c r="J7" s="469">
        <v>55</v>
      </c>
    </row>
    <row r="8" spans="1:11">
      <c r="A8" s="470" t="s">
        <v>186</v>
      </c>
      <c r="B8" s="471">
        <v>264</v>
      </c>
      <c r="C8" s="471">
        <v>225</v>
      </c>
      <c r="D8" s="471">
        <v>39</v>
      </c>
      <c r="E8" s="471">
        <v>40</v>
      </c>
      <c r="F8" s="471">
        <v>10</v>
      </c>
      <c r="G8" s="471">
        <v>30</v>
      </c>
      <c r="H8" s="471">
        <v>224</v>
      </c>
      <c r="I8" s="471">
        <v>215</v>
      </c>
      <c r="J8" s="471">
        <v>9</v>
      </c>
    </row>
    <row r="9" spans="1:11">
      <c r="A9" s="470" t="s">
        <v>185</v>
      </c>
      <c r="B9" s="471">
        <v>86</v>
      </c>
      <c r="C9" s="471">
        <v>81</v>
      </c>
      <c r="D9" s="471">
        <v>5</v>
      </c>
      <c r="E9" s="471">
        <v>7</v>
      </c>
      <c r="F9" s="471">
        <v>4</v>
      </c>
      <c r="G9" s="471">
        <v>3</v>
      </c>
      <c r="H9" s="471">
        <v>79</v>
      </c>
      <c r="I9" s="471">
        <v>77</v>
      </c>
      <c r="J9" s="471">
        <v>2</v>
      </c>
    </row>
    <row r="10" spans="1:11">
      <c r="A10" s="470" t="s">
        <v>184</v>
      </c>
      <c r="B10" s="471">
        <v>110</v>
      </c>
      <c r="C10" s="471">
        <v>105</v>
      </c>
      <c r="D10" s="471">
        <v>5</v>
      </c>
      <c r="E10" s="471">
        <v>9</v>
      </c>
      <c r="F10" s="471">
        <v>4</v>
      </c>
      <c r="G10" s="471">
        <v>5</v>
      </c>
      <c r="H10" s="471">
        <v>101</v>
      </c>
      <c r="I10" s="471">
        <v>101</v>
      </c>
      <c r="J10" s="471">
        <v>0</v>
      </c>
    </row>
    <row r="11" spans="1:11">
      <c r="A11" s="470" t="s">
        <v>183</v>
      </c>
      <c r="B11" s="471">
        <v>88</v>
      </c>
      <c r="C11" s="471">
        <v>84</v>
      </c>
      <c r="D11" s="471">
        <v>4</v>
      </c>
      <c r="E11" s="471">
        <v>4</v>
      </c>
      <c r="F11" s="471">
        <v>2</v>
      </c>
      <c r="G11" s="471">
        <v>2</v>
      </c>
      <c r="H11" s="471">
        <v>84</v>
      </c>
      <c r="I11" s="471">
        <v>82</v>
      </c>
      <c r="J11" s="471">
        <v>2</v>
      </c>
    </row>
    <row r="12" spans="1:11">
      <c r="A12" s="470" t="s">
        <v>182</v>
      </c>
      <c r="B12" s="471">
        <v>129</v>
      </c>
      <c r="C12" s="471">
        <v>116</v>
      </c>
      <c r="D12" s="471">
        <v>13</v>
      </c>
      <c r="E12" s="471">
        <v>19</v>
      </c>
      <c r="F12" s="471">
        <v>7</v>
      </c>
      <c r="G12" s="471">
        <v>12</v>
      </c>
      <c r="H12" s="471">
        <v>110</v>
      </c>
      <c r="I12" s="471">
        <v>109</v>
      </c>
      <c r="J12" s="471">
        <v>1</v>
      </c>
    </row>
    <row r="13" spans="1:11">
      <c r="A13" s="470" t="s">
        <v>181</v>
      </c>
      <c r="B13" s="471">
        <v>183</v>
      </c>
      <c r="C13" s="471">
        <v>175</v>
      </c>
      <c r="D13" s="471">
        <v>8</v>
      </c>
      <c r="E13" s="471">
        <v>15</v>
      </c>
      <c r="F13" s="471">
        <v>9</v>
      </c>
      <c r="G13" s="471">
        <v>6</v>
      </c>
      <c r="H13" s="471">
        <v>168</v>
      </c>
      <c r="I13" s="471">
        <v>166</v>
      </c>
      <c r="J13" s="471">
        <v>2</v>
      </c>
    </row>
    <row r="14" spans="1:11">
      <c r="A14" s="470" t="s">
        <v>180</v>
      </c>
      <c r="B14" s="471">
        <v>119</v>
      </c>
      <c r="C14" s="471">
        <v>106</v>
      </c>
      <c r="D14" s="471">
        <v>13</v>
      </c>
      <c r="E14" s="471">
        <v>15</v>
      </c>
      <c r="F14" s="471">
        <v>4</v>
      </c>
      <c r="G14" s="471">
        <v>11</v>
      </c>
      <c r="H14" s="471">
        <v>104</v>
      </c>
      <c r="I14" s="471">
        <v>102</v>
      </c>
      <c r="J14" s="471">
        <v>2</v>
      </c>
    </row>
    <row r="15" spans="1:11">
      <c r="A15" s="470" t="s">
        <v>179</v>
      </c>
      <c r="B15" s="471">
        <v>245</v>
      </c>
      <c r="C15" s="471">
        <v>225</v>
      </c>
      <c r="D15" s="471">
        <v>20</v>
      </c>
      <c r="E15" s="471">
        <v>26</v>
      </c>
      <c r="F15" s="471">
        <v>11</v>
      </c>
      <c r="G15" s="471">
        <v>15</v>
      </c>
      <c r="H15" s="471">
        <v>219</v>
      </c>
      <c r="I15" s="471">
        <v>214</v>
      </c>
      <c r="J15" s="471">
        <v>5</v>
      </c>
    </row>
    <row r="16" spans="1:11">
      <c r="A16" s="470" t="s">
        <v>178</v>
      </c>
      <c r="B16" s="471">
        <v>561</v>
      </c>
      <c r="C16" s="471">
        <v>441</v>
      </c>
      <c r="D16" s="471">
        <v>120</v>
      </c>
      <c r="E16" s="471">
        <v>113</v>
      </c>
      <c r="F16" s="471">
        <v>17</v>
      </c>
      <c r="G16" s="471">
        <v>96</v>
      </c>
      <c r="H16" s="471">
        <v>448</v>
      </c>
      <c r="I16" s="471">
        <v>424</v>
      </c>
      <c r="J16" s="471">
        <v>24</v>
      </c>
    </row>
    <row r="17" spans="1:10">
      <c r="A17" s="470" t="s">
        <v>177</v>
      </c>
      <c r="B17" s="471">
        <v>141</v>
      </c>
      <c r="C17" s="471">
        <v>116</v>
      </c>
      <c r="D17" s="471">
        <v>25</v>
      </c>
      <c r="E17" s="471">
        <v>27</v>
      </c>
      <c r="F17" s="471">
        <v>6</v>
      </c>
      <c r="G17" s="471">
        <v>21</v>
      </c>
      <c r="H17" s="471">
        <v>114</v>
      </c>
      <c r="I17" s="471">
        <v>110</v>
      </c>
      <c r="J17" s="471">
        <v>4</v>
      </c>
    </row>
    <row r="18" spans="1:10" ht="18" customHeight="1">
      <c r="A18" s="470" t="s">
        <v>176</v>
      </c>
      <c r="B18" s="471">
        <v>102</v>
      </c>
      <c r="C18" s="471">
        <v>66</v>
      </c>
      <c r="D18" s="471">
        <v>36</v>
      </c>
      <c r="E18" s="471">
        <v>35</v>
      </c>
      <c r="F18" s="471">
        <v>3</v>
      </c>
      <c r="G18" s="471">
        <v>32</v>
      </c>
      <c r="H18" s="471">
        <v>67</v>
      </c>
      <c r="I18" s="471">
        <v>63</v>
      </c>
      <c r="J18" s="471">
        <v>4</v>
      </c>
    </row>
    <row r="19" spans="1:10" s="365" customFormat="1">
      <c r="A19" s="468" t="s">
        <v>577</v>
      </c>
      <c r="B19" s="469">
        <v>1606</v>
      </c>
      <c r="C19" s="469">
        <v>1240</v>
      </c>
      <c r="D19" s="469">
        <v>366</v>
      </c>
      <c r="E19" s="469">
        <v>328</v>
      </c>
      <c r="F19" s="469">
        <v>68</v>
      </c>
      <c r="G19" s="469">
        <v>260</v>
      </c>
      <c r="H19" s="469">
        <v>1278</v>
      </c>
      <c r="I19" s="469">
        <v>1172</v>
      </c>
      <c r="J19" s="469">
        <v>106</v>
      </c>
    </row>
    <row r="20" spans="1:10">
      <c r="A20" s="470" t="s">
        <v>59</v>
      </c>
      <c r="B20" s="471">
        <v>189</v>
      </c>
      <c r="C20" s="471">
        <v>151</v>
      </c>
      <c r="D20" s="471">
        <v>38</v>
      </c>
      <c r="E20" s="471">
        <v>46</v>
      </c>
      <c r="F20" s="471">
        <v>12</v>
      </c>
      <c r="G20" s="471">
        <v>34</v>
      </c>
      <c r="H20" s="471">
        <v>143</v>
      </c>
      <c r="I20" s="471">
        <v>139</v>
      </c>
      <c r="J20" s="471">
        <v>4</v>
      </c>
    </row>
    <row r="21" spans="1:10">
      <c r="A21" s="470" t="s">
        <v>175</v>
      </c>
      <c r="B21" s="471">
        <v>174</v>
      </c>
      <c r="C21" s="471">
        <v>158</v>
      </c>
      <c r="D21" s="471">
        <v>16</v>
      </c>
      <c r="E21" s="471">
        <v>14</v>
      </c>
      <c r="F21" s="471">
        <v>7</v>
      </c>
      <c r="G21" s="471">
        <v>7</v>
      </c>
      <c r="H21" s="471">
        <v>160</v>
      </c>
      <c r="I21" s="471">
        <v>151</v>
      </c>
      <c r="J21" s="471">
        <v>9</v>
      </c>
    </row>
    <row r="22" spans="1:10">
      <c r="A22" s="470" t="s">
        <v>174</v>
      </c>
      <c r="B22" s="471">
        <v>592</v>
      </c>
      <c r="C22" s="471">
        <v>395</v>
      </c>
      <c r="D22" s="471">
        <v>197</v>
      </c>
      <c r="E22" s="471">
        <v>154</v>
      </c>
      <c r="F22" s="471">
        <v>24</v>
      </c>
      <c r="G22" s="471">
        <v>130</v>
      </c>
      <c r="H22" s="471">
        <v>438</v>
      </c>
      <c r="I22" s="471">
        <v>371</v>
      </c>
      <c r="J22" s="471">
        <v>67</v>
      </c>
    </row>
    <row r="23" spans="1:10">
      <c r="A23" s="470" t="s">
        <v>173</v>
      </c>
      <c r="B23" s="471">
        <v>192</v>
      </c>
      <c r="C23" s="471">
        <v>127</v>
      </c>
      <c r="D23" s="471">
        <v>65</v>
      </c>
      <c r="E23" s="471">
        <v>57</v>
      </c>
      <c r="F23" s="471">
        <v>7</v>
      </c>
      <c r="G23" s="471">
        <v>50</v>
      </c>
      <c r="H23" s="471">
        <v>135</v>
      </c>
      <c r="I23" s="471">
        <v>120</v>
      </c>
      <c r="J23" s="471">
        <v>15</v>
      </c>
    </row>
    <row r="24" spans="1:10">
      <c r="A24" s="470" t="s">
        <v>172</v>
      </c>
      <c r="B24" s="471">
        <v>387</v>
      </c>
      <c r="C24" s="471">
        <v>348</v>
      </c>
      <c r="D24" s="471">
        <v>39</v>
      </c>
      <c r="E24" s="471">
        <v>43</v>
      </c>
      <c r="F24" s="471">
        <v>13</v>
      </c>
      <c r="G24" s="471">
        <v>30</v>
      </c>
      <c r="H24" s="471">
        <v>344</v>
      </c>
      <c r="I24" s="471">
        <v>335</v>
      </c>
      <c r="J24" s="471">
        <v>9</v>
      </c>
    </row>
    <row r="25" spans="1:10">
      <c r="A25" s="470" t="s">
        <v>27</v>
      </c>
      <c r="B25" s="471">
        <v>72</v>
      </c>
      <c r="C25" s="471">
        <v>61</v>
      </c>
      <c r="D25" s="471">
        <v>11</v>
      </c>
      <c r="E25" s="471">
        <v>14</v>
      </c>
      <c r="F25" s="471">
        <v>5</v>
      </c>
      <c r="G25" s="471">
        <v>9</v>
      </c>
      <c r="H25" s="471">
        <v>58</v>
      </c>
      <c r="I25" s="471">
        <v>56</v>
      </c>
      <c r="J25" s="471">
        <v>2</v>
      </c>
    </row>
    <row r="26" spans="1:10" s="365" customFormat="1">
      <c r="A26" s="468" t="s">
        <v>703</v>
      </c>
      <c r="B26" s="469">
        <v>425</v>
      </c>
      <c r="C26" s="469">
        <v>416</v>
      </c>
      <c r="D26" s="469">
        <v>9</v>
      </c>
      <c r="E26" s="469">
        <v>25</v>
      </c>
      <c r="F26" s="469">
        <v>17</v>
      </c>
      <c r="G26" s="469">
        <v>8</v>
      </c>
      <c r="H26" s="469">
        <v>400</v>
      </c>
      <c r="I26" s="469">
        <v>399</v>
      </c>
      <c r="J26" s="469">
        <v>1</v>
      </c>
    </row>
    <row r="27" spans="1:10">
      <c r="A27" s="470" t="s">
        <v>29</v>
      </c>
      <c r="B27" s="471">
        <v>117</v>
      </c>
      <c r="C27" s="471">
        <v>115</v>
      </c>
      <c r="D27" s="471">
        <v>2</v>
      </c>
      <c r="E27" s="471">
        <v>7</v>
      </c>
      <c r="F27" s="471">
        <v>5</v>
      </c>
      <c r="G27" s="471">
        <v>2</v>
      </c>
      <c r="H27" s="471">
        <v>110</v>
      </c>
      <c r="I27" s="471">
        <v>110</v>
      </c>
      <c r="J27" s="471">
        <v>0</v>
      </c>
    </row>
    <row r="28" spans="1:10">
      <c r="A28" s="470" t="s">
        <v>30</v>
      </c>
      <c r="B28" s="471">
        <v>48</v>
      </c>
      <c r="C28" s="471">
        <v>48</v>
      </c>
      <c r="D28" s="471">
        <v>0</v>
      </c>
      <c r="E28" s="471">
        <v>2</v>
      </c>
      <c r="F28" s="471">
        <v>2</v>
      </c>
      <c r="G28" s="471">
        <v>0</v>
      </c>
      <c r="H28" s="471">
        <v>46</v>
      </c>
      <c r="I28" s="471">
        <v>46</v>
      </c>
      <c r="J28" s="471">
        <v>0</v>
      </c>
    </row>
    <row r="29" spans="1:10">
      <c r="A29" s="470" t="s">
        <v>31</v>
      </c>
      <c r="B29" s="471">
        <v>64</v>
      </c>
      <c r="C29" s="471">
        <v>63</v>
      </c>
      <c r="D29" s="471">
        <v>1</v>
      </c>
      <c r="E29" s="471">
        <v>3</v>
      </c>
      <c r="F29" s="471">
        <v>3</v>
      </c>
      <c r="G29" s="471">
        <v>0</v>
      </c>
      <c r="H29" s="471">
        <v>61</v>
      </c>
      <c r="I29" s="471">
        <v>60</v>
      </c>
      <c r="J29" s="471">
        <v>1</v>
      </c>
    </row>
    <row r="30" spans="1:10">
      <c r="A30" s="470" t="s">
        <v>32</v>
      </c>
      <c r="B30" s="471">
        <v>68</v>
      </c>
      <c r="C30" s="471">
        <v>68</v>
      </c>
      <c r="D30" s="471">
        <v>0</v>
      </c>
      <c r="E30" s="471">
        <v>3</v>
      </c>
      <c r="F30" s="471">
        <v>3</v>
      </c>
      <c r="G30" s="471">
        <v>0</v>
      </c>
      <c r="H30" s="471">
        <v>65</v>
      </c>
      <c r="I30" s="471">
        <v>65</v>
      </c>
      <c r="J30" s="471">
        <v>0</v>
      </c>
    </row>
    <row r="31" spans="1:10">
      <c r="A31" s="470" t="s">
        <v>33</v>
      </c>
      <c r="B31" s="471">
        <v>72</v>
      </c>
      <c r="C31" s="471">
        <v>66</v>
      </c>
      <c r="D31" s="471">
        <v>6</v>
      </c>
      <c r="E31" s="471">
        <v>8</v>
      </c>
      <c r="F31" s="471">
        <v>2</v>
      </c>
      <c r="G31" s="471">
        <v>6</v>
      </c>
      <c r="H31" s="471">
        <v>64</v>
      </c>
      <c r="I31" s="471">
        <v>64</v>
      </c>
      <c r="J31" s="471">
        <v>0</v>
      </c>
    </row>
    <row r="32" spans="1:10">
      <c r="A32" s="470" t="s">
        <v>34</v>
      </c>
      <c r="B32" s="471">
        <v>56</v>
      </c>
      <c r="C32" s="471">
        <v>56</v>
      </c>
      <c r="D32" s="471">
        <v>0</v>
      </c>
      <c r="E32" s="471">
        <v>2</v>
      </c>
      <c r="F32" s="471">
        <v>2</v>
      </c>
      <c r="G32" s="471">
        <v>0</v>
      </c>
      <c r="H32" s="471">
        <v>54</v>
      </c>
      <c r="I32" s="471">
        <v>54</v>
      </c>
      <c r="J32" s="471">
        <v>0</v>
      </c>
    </row>
    <row r="33" spans="1:10" s="365" customFormat="1">
      <c r="A33" s="468" t="s">
        <v>704</v>
      </c>
      <c r="B33" s="469">
        <v>13</v>
      </c>
      <c r="C33" s="469">
        <v>13</v>
      </c>
      <c r="D33" s="469">
        <v>0</v>
      </c>
      <c r="E33" s="469">
        <v>2</v>
      </c>
      <c r="F33" s="469">
        <v>2</v>
      </c>
      <c r="G33" s="469">
        <v>0</v>
      </c>
      <c r="H33" s="469">
        <v>11</v>
      </c>
      <c r="I33" s="469">
        <v>11</v>
      </c>
      <c r="J33" s="469">
        <v>0</v>
      </c>
    </row>
    <row r="34" spans="1:10">
      <c r="A34" s="470" t="s">
        <v>37</v>
      </c>
      <c r="B34" s="471">
        <v>13</v>
      </c>
      <c r="C34" s="471">
        <v>13</v>
      </c>
      <c r="D34" s="471">
        <v>0</v>
      </c>
      <c r="E34" s="471">
        <v>2</v>
      </c>
      <c r="F34" s="471">
        <v>2</v>
      </c>
      <c r="G34" s="471">
        <v>0</v>
      </c>
      <c r="H34" s="471">
        <v>11</v>
      </c>
      <c r="I34" s="471">
        <v>11</v>
      </c>
      <c r="J34" s="471">
        <v>0</v>
      </c>
    </row>
    <row r="35" spans="1:10" s="365" customFormat="1">
      <c r="A35" s="468" t="s">
        <v>488</v>
      </c>
      <c r="B35" s="469">
        <v>9</v>
      </c>
      <c r="C35" s="469">
        <v>9</v>
      </c>
      <c r="D35" s="469">
        <v>0</v>
      </c>
      <c r="E35" s="469">
        <v>0</v>
      </c>
      <c r="F35" s="469">
        <v>0</v>
      </c>
      <c r="G35" s="469">
        <v>0</v>
      </c>
      <c r="H35" s="469">
        <v>9</v>
      </c>
      <c r="I35" s="469">
        <v>9</v>
      </c>
      <c r="J35" s="469">
        <v>0</v>
      </c>
    </row>
    <row r="36" spans="1:10" ht="6.75" customHeight="1"/>
    <row r="37" spans="1:10" ht="72" customHeight="1">
      <c r="A37" s="737" t="s">
        <v>741</v>
      </c>
      <c r="B37" s="737"/>
      <c r="C37" s="737"/>
      <c r="D37" s="737"/>
      <c r="E37" s="737"/>
      <c r="F37" s="737"/>
      <c r="G37" s="472"/>
    </row>
    <row r="38" spans="1:10">
      <c r="A38" s="555" t="s">
        <v>538</v>
      </c>
      <c r="B38" s="538"/>
      <c r="C38" s="538"/>
      <c r="D38" s="538"/>
      <c r="E38" s="538"/>
      <c r="F38" s="538"/>
    </row>
    <row r="39" spans="1:10">
      <c r="A39" s="538"/>
      <c r="B39" s="538"/>
      <c r="C39" s="538"/>
      <c r="D39" s="538"/>
      <c r="E39" s="538"/>
      <c r="F39" s="538"/>
    </row>
    <row r="40" spans="1:10">
      <c r="A40" s="473"/>
    </row>
  </sheetData>
  <mergeCells count="8">
    <mergeCell ref="A37:F37"/>
    <mergeCell ref="A1:J1"/>
    <mergeCell ref="A3:A5"/>
    <mergeCell ref="B3:B5"/>
    <mergeCell ref="E3:J3"/>
    <mergeCell ref="E4:G4"/>
    <mergeCell ref="H4:J4"/>
    <mergeCell ref="C3:D4"/>
  </mergeCells>
  <hyperlinks>
    <hyperlink ref="K1" location="INDICE!A30" display="INDICE"/>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
    <pageSetUpPr fitToPage="1"/>
  </sheetPr>
  <dimension ref="A1:P40"/>
  <sheetViews>
    <sheetView showGridLines="0" zoomScale="90" zoomScaleNormal="90" workbookViewId="0">
      <selection sqref="A1:N1"/>
    </sheetView>
  </sheetViews>
  <sheetFormatPr baseColWidth="10" defaultRowHeight="14.4"/>
  <cols>
    <col min="1" max="1" width="26.44140625" bestFit="1" customWidth="1"/>
    <col min="2" max="2" width="15.109375" customWidth="1"/>
    <col min="3" max="3" width="7.44140625" customWidth="1"/>
    <col min="4" max="4" width="6" customWidth="1"/>
    <col min="5" max="5" width="8" customWidth="1"/>
    <col min="6" max="6" width="6.88671875" customWidth="1"/>
    <col min="7" max="7" width="7.44140625" customWidth="1"/>
    <col min="8" max="8" width="6.33203125" customWidth="1"/>
    <col min="9" max="9" width="8.6640625" customWidth="1"/>
    <col min="10" max="10" width="7.33203125" customWidth="1"/>
    <col min="11" max="11" width="7.88671875" customWidth="1"/>
    <col min="12" max="12" width="7.33203125" customWidth="1"/>
    <col min="13" max="13" width="7.88671875" customWidth="1"/>
    <col min="14" max="14" width="8.33203125" customWidth="1"/>
  </cols>
  <sheetData>
    <row r="1" spans="1:16" ht="52.2" customHeight="1">
      <c r="A1" s="715" t="s">
        <v>838</v>
      </c>
      <c r="B1" s="715"/>
      <c r="C1" s="715"/>
      <c r="D1" s="715"/>
      <c r="E1" s="715"/>
      <c r="F1" s="715"/>
      <c r="G1" s="715"/>
      <c r="H1" s="715"/>
      <c r="I1" s="715"/>
      <c r="J1" s="715"/>
      <c r="K1" s="715"/>
      <c r="L1" s="715"/>
      <c r="M1" s="715"/>
      <c r="N1" s="715"/>
      <c r="O1" s="300" t="s">
        <v>271</v>
      </c>
    </row>
    <row r="2" spans="1:16" ht="8.25" customHeight="1">
      <c r="A2" s="1"/>
      <c r="B2" s="87"/>
      <c r="C2" s="87"/>
      <c r="D2" s="87"/>
      <c r="E2" s="87"/>
      <c r="F2" s="87"/>
      <c r="G2" s="87"/>
      <c r="H2" s="87"/>
      <c r="I2" s="87"/>
      <c r="J2" s="87"/>
      <c r="K2" s="87"/>
      <c r="L2" s="87"/>
      <c r="M2" s="87"/>
      <c r="N2" s="87"/>
    </row>
    <row r="3" spans="1:16" ht="25.5" customHeight="1">
      <c r="A3" s="753" t="s">
        <v>0</v>
      </c>
      <c r="B3" s="738" t="s">
        <v>539</v>
      </c>
      <c r="C3" s="705" t="s">
        <v>1</v>
      </c>
      <c r="D3" s="705"/>
      <c r="E3" s="705" t="s">
        <v>2</v>
      </c>
      <c r="F3" s="705"/>
      <c r="G3" s="705" t="s">
        <v>3</v>
      </c>
      <c r="H3" s="705"/>
      <c r="I3" s="705" t="s">
        <v>4</v>
      </c>
      <c r="J3" s="705"/>
      <c r="K3" s="705" t="s">
        <v>5</v>
      </c>
      <c r="L3" s="705"/>
      <c r="M3" s="705" t="s">
        <v>6</v>
      </c>
      <c r="N3" s="705"/>
    </row>
    <row r="4" spans="1:16" ht="30" customHeight="1">
      <c r="A4" s="753"/>
      <c r="B4" s="740"/>
      <c r="C4" s="518" t="s">
        <v>7</v>
      </c>
      <c r="D4" s="518" t="s">
        <v>8</v>
      </c>
      <c r="E4" s="518" t="s">
        <v>7</v>
      </c>
      <c r="F4" s="518" t="s">
        <v>8</v>
      </c>
      <c r="G4" s="518" t="s">
        <v>7</v>
      </c>
      <c r="H4" s="518" t="s">
        <v>8</v>
      </c>
      <c r="I4" s="518" t="s">
        <v>7</v>
      </c>
      <c r="J4" s="518" t="s">
        <v>8</v>
      </c>
      <c r="K4" s="518" t="s">
        <v>7</v>
      </c>
      <c r="L4" s="518" t="s">
        <v>8</v>
      </c>
      <c r="M4" s="518" t="s">
        <v>7</v>
      </c>
      <c r="N4" s="518" t="s">
        <v>8</v>
      </c>
      <c r="O4" s="29"/>
      <c r="P4" s="29"/>
    </row>
    <row r="5" spans="1:16">
      <c r="A5" s="224" t="s">
        <v>535</v>
      </c>
      <c r="B5" s="540">
        <f>SUM(B6+B18+B25+B32+B34)</f>
        <v>16278844</v>
      </c>
      <c r="C5" s="267">
        <v>29374</v>
      </c>
      <c r="D5" s="167">
        <f>C5/B5*10000</f>
        <v>18.044278819798262</v>
      </c>
      <c r="E5" s="166">
        <v>4686</v>
      </c>
      <c r="F5" s="167">
        <f>E5/B5*10000</f>
        <v>2.8785827789737404</v>
      </c>
      <c r="G5" s="166">
        <v>1237</v>
      </c>
      <c r="H5" s="167">
        <f>G5/B5*10000</f>
        <v>0.75988196704876576</v>
      </c>
      <c r="I5" s="166">
        <v>16931</v>
      </c>
      <c r="J5" s="167">
        <f>I5/B5*10000</f>
        <v>10.400615670252751</v>
      </c>
      <c r="K5" s="166">
        <v>2148</v>
      </c>
      <c r="L5" s="167">
        <f>K5/B5*10000</f>
        <v>1.3195040139213816</v>
      </c>
      <c r="M5" s="166">
        <v>18256</v>
      </c>
      <c r="N5" s="167">
        <f>M5/B5*10000</f>
        <v>11.214555529864407</v>
      </c>
      <c r="O5" s="253"/>
      <c r="P5" s="254"/>
    </row>
    <row r="6" spans="1:16">
      <c r="A6" s="263" t="s">
        <v>9</v>
      </c>
      <c r="B6" s="541">
        <v>7322549</v>
      </c>
      <c r="C6" s="267">
        <v>14869</v>
      </c>
      <c r="D6" s="167">
        <f>C6/B6*10000</f>
        <v>20.305770572515115</v>
      </c>
      <c r="E6" s="166">
        <v>2357</v>
      </c>
      <c r="F6" s="167">
        <f t="shared" ref="F6:F34" si="0">E6/B6*10000</f>
        <v>3.2188244831137354</v>
      </c>
      <c r="G6" s="166">
        <v>693</v>
      </c>
      <c r="H6" s="167">
        <f t="shared" ref="H6:H33" si="1">G6/B6*10000</f>
        <v>0.94639175511150564</v>
      </c>
      <c r="I6" s="166">
        <v>9275</v>
      </c>
      <c r="J6" s="167">
        <f t="shared" ref="J6:J34" si="2">I6/B6*10000</f>
        <v>12.666354298209543</v>
      </c>
      <c r="K6" s="166">
        <v>744</v>
      </c>
      <c r="L6" s="167">
        <f t="shared" ref="L6:L33" si="3">K6/B6*10000</f>
        <v>1.0160396331933046</v>
      </c>
      <c r="M6" s="166">
        <v>8695</v>
      </c>
      <c r="N6" s="167">
        <f t="shared" ref="N6:N34" si="4">M6/B6*10000</f>
        <v>11.874280390612613</v>
      </c>
      <c r="O6" s="258"/>
      <c r="P6" s="259"/>
    </row>
    <row r="7" spans="1:16">
      <c r="A7" s="552" t="s">
        <v>10</v>
      </c>
      <c r="B7" s="543">
        <v>810412</v>
      </c>
      <c r="C7" s="268">
        <v>1970</v>
      </c>
      <c r="D7" s="168">
        <f t="shared" ref="D7:D33" si="5">C7/B7*10000</f>
        <v>24.308623268164833</v>
      </c>
      <c r="E7" s="169">
        <v>300</v>
      </c>
      <c r="F7" s="168">
        <f t="shared" si="0"/>
        <v>3.7018208022586045</v>
      </c>
      <c r="G7" s="170">
        <v>91</v>
      </c>
      <c r="H7" s="168">
        <f t="shared" si="1"/>
        <v>1.1228856433517767</v>
      </c>
      <c r="I7" s="170">
        <v>1142</v>
      </c>
      <c r="J7" s="168">
        <f t="shared" si="2"/>
        <v>14.091597853931088</v>
      </c>
      <c r="K7" s="169">
        <v>15</v>
      </c>
      <c r="L7" s="168">
        <f t="shared" si="3"/>
        <v>0.18509104011293023</v>
      </c>
      <c r="M7" s="169">
        <v>925</v>
      </c>
      <c r="N7" s="168">
        <f t="shared" si="4"/>
        <v>11.413947473630696</v>
      </c>
      <c r="O7" s="255"/>
      <c r="P7" s="256"/>
    </row>
    <row r="8" spans="1:16">
      <c r="A8" s="552" t="s">
        <v>11</v>
      </c>
      <c r="B8" s="543">
        <v>201533</v>
      </c>
      <c r="C8" s="268">
        <v>324</v>
      </c>
      <c r="D8" s="168">
        <f t="shared" si="5"/>
        <v>16.076771546099149</v>
      </c>
      <c r="E8" s="169">
        <v>95</v>
      </c>
      <c r="F8" s="168">
        <f t="shared" si="0"/>
        <v>4.7138682002451215</v>
      </c>
      <c r="G8" s="170">
        <v>14</v>
      </c>
      <c r="H8" s="168">
        <f t="shared" si="1"/>
        <v>0.69467531372033364</v>
      </c>
      <c r="I8" s="170">
        <v>282</v>
      </c>
      <c r="J8" s="168">
        <f t="shared" si="2"/>
        <v>13.992745604938149</v>
      </c>
      <c r="K8" s="169">
        <v>27</v>
      </c>
      <c r="L8" s="168">
        <f t="shared" si="3"/>
        <v>1.3397309621749292</v>
      </c>
      <c r="M8" s="169">
        <v>183</v>
      </c>
      <c r="N8" s="168">
        <f t="shared" si="4"/>
        <v>9.0803987436300755</v>
      </c>
      <c r="O8" s="255"/>
      <c r="P8" s="256"/>
    </row>
    <row r="9" spans="1:16">
      <c r="A9" s="552" t="s">
        <v>12</v>
      </c>
      <c r="B9" s="543">
        <v>258450</v>
      </c>
      <c r="C9" s="268">
        <v>517</v>
      </c>
      <c r="D9" s="168">
        <f t="shared" si="5"/>
        <v>20.003869220352097</v>
      </c>
      <c r="E9" s="169">
        <v>145</v>
      </c>
      <c r="F9" s="168">
        <f t="shared" si="0"/>
        <v>5.6103695105436255</v>
      </c>
      <c r="G9" s="170">
        <v>26</v>
      </c>
      <c r="H9" s="168">
        <f t="shared" si="1"/>
        <v>1.0059972915457536</v>
      </c>
      <c r="I9" s="170">
        <v>269</v>
      </c>
      <c r="J9" s="168">
        <f t="shared" si="2"/>
        <v>10.408202747146449</v>
      </c>
      <c r="K9" s="169">
        <v>5</v>
      </c>
      <c r="L9" s="168">
        <f t="shared" si="3"/>
        <v>0.1934610176049526</v>
      </c>
      <c r="M9" s="169">
        <v>282</v>
      </c>
      <c r="N9" s="168">
        <f t="shared" si="4"/>
        <v>10.911201392919327</v>
      </c>
      <c r="O9" s="255"/>
      <c r="P9" s="256"/>
    </row>
    <row r="10" spans="1:16">
      <c r="A10" s="552" t="s">
        <v>13</v>
      </c>
      <c r="B10" s="543">
        <v>179768</v>
      </c>
      <c r="C10" s="268">
        <v>262</v>
      </c>
      <c r="D10" s="168">
        <f t="shared" si="5"/>
        <v>14.574340260780563</v>
      </c>
      <c r="E10" s="169">
        <v>91</v>
      </c>
      <c r="F10" s="168">
        <f t="shared" si="0"/>
        <v>5.0620800142405766</v>
      </c>
      <c r="G10" s="170">
        <v>24</v>
      </c>
      <c r="H10" s="168">
        <f t="shared" si="1"/>
        <v>1.3350540696898223</v>
      </c>
      <c r="I10" s="170">
        <v>250</v>
      </c>
      <c r="J10" s="168">
        <f t="shared" si="2"/>
        <v>13.90681322593565</v>
      </c>
      <c r="K10" s="169">
        <v>47</v>
      </c>
      <c r="L10" s="168">
        <f t="shared" si="3"/>
        <v>2.6144808864759024</v>
      </c>
      <c r="M10" s="169">
        <v>127</v>
      </c>
      <c r="N10" s="168">
        <f t="shared" si="4"/>
        <v>7.0646611187753097</v>
      </c>
      <c r="O10" s="255"/>
      <c r="P10" s="256"/>
    </row>
    <row r="11" spans="1:16">
      <c r="A11" s="552" t="s">
        <v>14</v>
      </c>
      <c r="B11" s="543">
        <v>457404</v>
      </c>
      <c r="C11" s="268">
        <v>752</v>
      </c>
      <c r="D11" s="168">
        <f t="shared" si="5"/>
        <v>16.440608302507194</v>
      </c>
      <c r="E11" s="169">
        <v>185</v>
      </c>
      <c r="F11" s="168">
        <f t="shared" si="0"/>
        <v>4.0445645425050945</v>
      </c>
      <c r="G11" s="170">
        <v>23</v>
      </c>
      <c r="H11" s="168">
        <f t="shared" si="1"/>
        <v>0.50283775393306573</v>
      </c>
      <c r="I11" s="170">
        <v>385</v>
      </c>
      <c r="J11" s="168">
        <f t="shared" si="2"/>
        <v>8.4170667506187087</v>
      </c>
      <c r="K11" s="169">
        <v>72</v>
      </c>
      <c r="L11" s="168">
        <f t="shared" si="3"/>
        <v>1.5741007949209016</v>
      </c>
      <c r="M11" s="169">
        <v>273</v>
      </c>
      <c r="N11" s="168">
        <f t="shared" si="4"/>
        <v>5.9684655140750849</v>
      </c>
      <c r="O11" s="255"/>
      <c r="P11" s="256"/>
    </row>
    <row r="12" spans="1:16">
      <c r="A12" s="552" t="s">
        <v>15</v>
      </c>
      <c r="B12" s="543">
        <v>501584</v>
      </c>
      <c r="C12" s="268">
        <v>882</v>
      </c>
      <c r="D12" s="168">
        <f t="shared" si="5"/>
        <v>17.584292959903028</v>
      </c>
      <c r="E12" s="169">
        <v>207</v>
      </c>
      <c r="F12" s="168">
        <f t="shared" si="0"/>
        <v>4.1269258987527513</v>
      </c>
      <c r="G12" s="170">
        <v>35</v>
      </c>
      <c r="H12" s="168">
        <f t="shared" si="1"/>
        <v>0.697789403170755</v>
      </c>
      <c r="I12" s="170">
        <v>580</v>
      </c>
      <c r="J12" s="168">
        <f t="shared" si="2"/>
        <v>11.563367252543941</v>
      </c>
      <c r="K12" s="169">
        <v>55</v>
      </c>
      <c r="L12" s="168">
        <f t="shared" si="3"/>
        <v>1.096526204982615</v>
      </c>
      <c r="M12" s="169">
        <v>495</v>
      </c>
      <c r="N12" s="168">
        <f t="shared" si="4"/>
        <v>9.8687358448435365</v>
      </c>
      <c r="O12" s="255"/>
      <c r="P12" s="256"/>
    </row>
    <row r="13" spans="1:16">
      <c r="A13" s="552" t="s">
        <v>16</v>
      </c>
      <c r="B13" s="543">
        <v>445175</v>
      </c>
      <c r="C13" s="268">
        <v>670</v>
      </c>
      <c r="D13" s="168">
        <f t="shared" si="5"/>
        <v>15.0502611332622</v>
      </c>
      <c r="E13" s="169">
        <v>112</v>
      </c>
      <c r="F13" s="168">
        <f t="shared" si="0"/>
        <v>2.5158645476498007</v>
      </c>
      <c r="G13" s="170">
        <v>27</v>
      </c>
      <c r="H13" s="168">
        <f t="shared" si="1"/>
        <v>0.60650306059414838</v>
      </c>
      <c r="I13" s="170">
        <v>442</v>
      </c>
      <c r="J13" s="168">
        <f t="shared" si="2"/>
        <v>9.9286797326893907</v>
      </c>
      <c r="K13" s="169">
        <v>39</v>
      </c>
      <c r="L13" s="168">
        <f t="shared" si="3"/>
        <v>0.87605997641376998</v>
      </c>
      <c r="M13" s="169">
        <v>324</v>
      </c>
      <c r="N13" s="168">
        <f t="shared" si="4"/>
        <v>7.2780367271297806</v>
      </c>
      <c r="O13" s="255"/>
      <c r="P13" s="256"/>
    </row>
    <row r="14" spans="1:16">
      <c r="A14" s="552" t="s">
        <v>17</v>
      </c>
      <c r="B14" s="543">
        <v>495464</v>
      </c>
      <c r="C14" s="268">
        <v>1138</v>
      </c>
      <c r="D14" s="168">
        <f t="shared" si="5"/>
        <v>22.96836904396687</v>
      </c>
      <c r="E14" s="169">
        <v>215</v>
      </c>
      <c r="F14" s="168">
        <f t="shared" si="0"/>
        <v>4.3393667350201026</v>
      </c>
      <c r="G14" s="170">
        <v>34</v>
      </c>
      <c r="H14" s="168">
        <f t="shared" si="1"/>
        <v>0.68622543716596973</v>
      </c>
      <c r="I14" s="170">
        <v>677</v>
      </c>
      <c r="J14" s="168">
        <f t="shared" si="2"/>
        <v>13.663959440040044</v>
      </c>
      <c r="K14" s="169">
        <v>17</v>
      </c>
      <c r="L14" s="168">
        <f t="shared" si="3"/>
        <v>0.34311271858298487</v>
      </c>
      <c r="M14" s="169">
        <v>654</v>
      </c>
      <c r="N14" s="168">
        <f t="shared" si="4"/>
        <v>13.199748114898359</v>
      </c>
      <c r="O14" s="255"/>
      <c r="P14" s="256"/>
    </row>
    <row r="15" spans="1:16">
      <c r="A15" s="552" t="s">
        <v>18</v>
      </c>
      <c r="B15" s="543">
        <v>2947627</v>
      </c>
      <c r="C15" s="268">
        <v>6621</v>
      </c>
      <c r="D15" s="168">
        <f t="shared" si="5"/>
        <v>22.462136491489595</v>
      </c>
      <c r="E15" s="169">
        <v>770</v>
      </c>
      <c r="F15" s="168">
        <f t="shared" si="0"/>
        <v>2.6122708198832489</v>
      </c>
      <c r="G15" s="170">
        <v>347</v>
      </c>
      <c r="H15" s="168">
        <f t="shared" si="1"/>
        <v>1.1772181487006328</v>
      </c>
      <c r="I15" s="170">
        <v>4179</v>
      </c>
      <c r="J15" s="168">
        <f t="shared" si="2"/>
        <v>14.177506177002721</v>
      </c>
      <c r="K15" s="169">
        <v>341</v>
      </c>
      <c r="L15" s="168">
        <f t="shared" si="3"/>
        <v>1.1568627916625815</v>
      </c>
      <c r="M15" s="169">
        <v>4502</v>
      </c>
      <c r="N15" s="168">
        <f t="shared" si="4"/>
        <v>15.273302897551147</v>
      </c>
      <c r="O15" s="255"/>
      <c r="P15" s="256"/>
    </row>
    <row r="16" spans="1:16">
      <c r="A16" s="552" t="s">
        <v>19</v>
      </c>
      <c r="B16" s="543">
        <v>557563</v>
      </c>
      <c r="C16" s="268">
        <v>838</v>
      </c>
      <c r="D16" s="168">
        <f t="shared" si="5"/>
        <v>15.029691711967974</v>
      </c>
      <c r="E16" s="169">
        <v>139</v>
      </c>
      <c r="F16" s="168">
        <f t="shared" si="0"/>
        <v>2.4929918233455233</v>
      </c>
      <c r="G16" s="170">
        <v>37</v>
      </c>
      <c r="H16" s="168">
        <f t="shared" si="1"/>
        <v>0.66360214002722562</v>
      </c>
      <c r="I16" s="170">
        <v>594</v>
      </c>
      <c r="J16" s="168">
        <f t="shared" si="2"/>
        <v>10.653504626383027</v>
      </c>
      <c r="K16" s="169">
        <v>54</v>
      </c>
      <c r="L16" s="168">
        <f t="shared" si="3"/>
        <v>0.96850042058027519</v>
      </c>
      <c r="M16" s="169">
        <v>491</v>
      </c>
      <c r="N16" s="168">
        <f t="shared" si="4"/>
        <v>8.8061797500910206</v>
      </c>
      <c r="O16" s="255"/>
      <c r="P16" s="256"/>
    </row>
    <row r="17" spans="1:16">
      <c r="A17" s="552" t="s">
        <v>20</v>
      </c>
      <c r="B17" s="543">
        <v>467569</v>
      </c>
      <c r="C17" s="268">
        <v>896</v>
      </c>
      <c r="D17" s="168">
        <f t="shared" si="5"/>
        <v>19.162947073052319</v>
      </c>
      <c r="E17" s="169">
        <v>98</v>
      </c>
      <c r="F17" s="168">
        <f t="shared" si="0"/>
        <v>2.0959473361150973</v>
      </c>
      <c r="G17" s="170">
        <v>35</v>
      </c>
      <c r="H17" s="168">
        <f t="shared" si="1"/>
        <v>0.74855262004110623</v>
      </c>
      <c r="I17" s="170">
        <v>475</v>
      </c>
      <c r="J17" s="168">
        <f t="shared" si="2"/>
        <v>10.158928414843585</v>
      </c>
      <c r="K17" s="169">
        <v>72</v>
      </c>
      <c r="L17" s="168">
        <f t="shared" si="3"/>
        <v>1.5398796755131328</v>
      </c>
      <c r="M17" s="169">
        <v>439</v>
      </c>
      <c r="N17" s="168">
        <f t="shared" si="4"/>
        <v>9.3889885770870176</v>
      </c>
      <c r="O17" s="255"/>
      <c r="P17" s="256"/>
    </row>
    <row r="18" spans="1:16">
      <c r="A18" s="263" t="s">
        <v>21</v>
      </c>
      <c r="B18" s="541">
        <v>8029673</v>
      </c>
      <c r="C18" s="267">
        <v>12562</v>
      </c>
      <c r="D18" s="167">
        <f t="shared" si="5"/>
        <v>15.644472695214363</v>
      </c>
      <c r="E18" s="166">
        <v>1846</v>
      </c>
      <c r="F18" s="167">
        <f t="shared" si="0"/>
        <v>2.2989728224300046</v>
      </c>
      <c r="G18" s="166">
        <v>474</v>
      </c>
      <c r="H18" s="167">
        <f t="shared" si="1"/>
        <v>0.59031046469762838</v>
      </c>
      <c r="I18" s="166">
        <v>6420</v>
      </c>
      <c r="J18" s="167">
        <f t="shared" si="2"/>
        <v>7.9953442686893981</v>
      </c>
      <c r="K18" s="166">
        <v>1257</v>
      </c>
      <c r="L18" s="167">
        <f t="shared" si="3"/>
        <v>1.5654435741032044</v>
      </c>
      <c r="M18" s="166">
        <v>8719</v>
      </c>
      <c r="N18" s="167">
        <f t="shared" si="4"/>
        <v>10.858474560545616</v>
      </c>
      <c r="O18" s="258"/>
      <c r="P18" s="259"/>
    </row>
    <row r="19" spans="1:16">
      <c r="A19" s="552" t="s">
        <v>22</v>
      </c>
      <c r="B19" s="545">
        <v>671817</v>
      </c>
      <c r="C19" s="268">
        <v>1172</v>
      </c>
      <c r="D19" s="168">
        <f t="shared" si="5"/>
        <v>17.44522689958724</v>
      </c>
      <c r="E19" s="169">
        <v>203</v>
      </c>
      <c r="F19" s="168">
        <f t="shared" si="0"/>
        <v>3.0216561950650256</v>
      </c>
      <c r="G19" s="170">
        <v>59</v>
      </c>
      <c r="H19" s="168">
        <f t="shared" si="1"/>
        <v>0.87821534733416984</v>
      </c>
      <c r="I19" s="170">
        <v>657</v>
      </c>
      <c r="J19" s="168">
        <f t="shared" si="2"/>
        <v>9.779448867772027</v>
      </c>
      <c r="K19" s="169">
        <v>102</v>
      </c>
      <c r="L19" s="168">
        <f t="shared" si="3"/>
        <v>1.5182706004760225</v>
      </c>
      <c r="M19" s="169">
        <v>677</v>
      </c>
      <c r="N19" s="168">
        <f t="shared" si="4"/>
        <v>10.077148985512423</v>
      </c>
      <c r="O19" s="255"/>
      <c r="P19" s="257"/>
    </row>
    <row r="20" spans="1:16">
      <c r="A20" s="552" t="s">
        <v>23</v>
      </c>
      <c r="B20" s="545">
        <v>551165</v>
      </c>
      <c r="C20" s="268">
        <v>659</v>
      </c>
      <c r="D20" s="168">
        <f t="shared" si="5"/>
        <v>11.956492157520888</v>
      </c>
      <c r="E20" s="169">
        <v>183</v>
      </c>
      <c r="F20" s="168">
        <f t="shared" si="0"/>
        <v>3.3202398555786381</v>
      </c>
      <c r="G20" s="170">
        <v>25</v>
      </c>
      <c r="H20" s="168">
        <f t="shared" si="1"/>
        <v>0.45358467972385763</v>
      </c>
      <c r="I20" s="170">
        <v>449</v>
      </c>
      <c r="J20" s="168">
        <f t="shared" si="2"/>
        <v>8.1463808478404829</v>
      </c>
      <c r="K20" s="169">
        <v>147</v>
      </c>
      <c r="L20" s="168">
        <f t="shared" si="3"/>
        <v>2.6670779167762828</v>
      </c>
      <c r="M20" s="169">
        <v>364</v>
      </c>
      <c r="N20" s="168">
        <f t="shared" si="4"/>
        <v>6.6041929367793673</v>
      </c>
      <c r="O20" s="255"/>
      <c r="P20" s="257"/>
    </row>
    <row r="21" spans="1:16">
      <c r="A21" s="552" t="s">
        <v>24</v>
      </c>
      <c r="B21" s="545">
        <v>4086089</v>
      </c>
      <c r="C21" s="268">
        <v>6923</v>
      </c>
      <c r="D21" s="168">
        <f t="shared" si="5"/>
        <v>16.942851709788993</v>
      </c>
      <c r="E21" s="169">
        <v>737</v>
      </c>
      <c r="F21" s="168">
        <f t="shared" si="0"/>
        <v>1.8036807323580077</v>
      </c>
      <c r="G21" s="170">
        <v>286</v>
      </c>
      <c r="H21" s="168">
        <f t="shared" si="1"/>
        <v>0.69993580658668964</v>
      </c>
      <c r="I21" s="170">
        <v>3251</v>
      </c>
      <c r="J21" s="168">
        <f t="shared" si="2"/>
        <v>7.9562633119347135</v>
      </c>
      <c r="K21" s="169">
        <v>612</v>
      </c>
      <c r="L21" s="168">
        <f t="shared" si="3"/>
        <v>1.4977647329757133</v>
      </c>
      <c r="M21" s="169">
        <v>5633</v>
      </c>
      <c r="N21" s="168">
        <f t="shared" si="4"/>
        <v>13.785798596163716</v>
      </c>
      <c r="O21" s="255"/>
      <c r="P21" s="257"/>
    </row>
    <row r="22" spans="1:16">
      <c r="A22" s="552" t="s">
        <v>25</v>
      </c>
      <c r="B22" s="543">
        <v>865340</v>
      </c>
      <c r="C22" s="268">
        <v>1077</v>
      </c>
      <c r="D22" s="168">
        <f t="shared" si="5"/>
        <v>12.445974992488502</v>
      </c>
      <c r="E22" s="169">
        <v>193</v>
      </c>
      <c r="F22" s="168">
        <f t="shared" si="0"/>
        <v>2.2303372084960826</v>
      </c>
      <c r="G22" s="170">
        <v>45</v>
      </c>
      <c r="H22" s="168">
        <f t="shared" si="1"/>
        <v>0.52002681027110731</v>
      </c>
      <c r="I22" s="170">
        <v>589</v>
      </c>
      <c r="J22" s="168">
        <f t="shared" si="2"/>
        <v>6.8065731388818271</v>
      </c>
      <c r="K22" s="169">
        <v>171</v>
      </c>
      <c r="L22" s="168">
        <f t="shared" si="3"/>
        <v>1.9761018790302078</v>
      </c>
      <c r="M22" s="169">
        <v>643</v>
      </c>
      <c r="N22" s="168">
        <f t="shared" si="4"/>
        <v>7.4306053112071559</v>
      </c>
      <c r="O22" s="255"/>
      <c r="P22" s="256"/>
    </row>
    <row r="23" spans="1:16">
      <c r="A23" s="552" t="s">
        <v>26</v>
      </c>
      <c r="B23" s="543">
        <v>1496366</v>
      </c>
      <c r="C23" s="268">
        <v>2222</v>
      </c>
      <c r="D23" s="168">
        <f t="shared" si="5"/>
        <v>14.849308257471767</v>
      </c>
      <c r="E23" s="169">
        <v>449</v>
      </c>
      <c r="F23" s="168">
        <f t="shared" si="0"/>
        <v>3.0006027937015407</v>
      </c>
      <c r="G23" s="170">
        <v>42</v>
      </c>
      <c r="H23" s="168">
        <f t="shared" si="1"/>
        <v>0.280679994065623</v>
      </c>
      <c r="I23" s="170">
        <v>1321</v>
      </c>
      <c r="J23" s="168">
        <f t="shared" si="2"/>
        <v>8.8280540990639995</v>
      </c>
      <c r="K23" s="169">
        <v>144</v>
      </c>
      <c r="L23" s="168">
        <f t="shared" si="3"/>
        <v>0.96233140822499308</v>
      </c>
      <c r="M23" s="169">
        <v>1117</v>
      </c>
      <c r="N23" s="168">
        <f t="shared" si="4"/>
        <v>7.4647512707452588</v>
      </c>
      <c r="O23" s="255"/>
      <c r="P23" s="256"/>
    </row>
    <row r="24" spans="1:16">
      <c r="A24" s="552" t="s">
        <v>27</v>
      </c>
      <c r="B24" s="543">
        <v>358896</v>
      </c>
      <c r="C24" s="268">
        <v>509</v>
      </c>
      <c r="D24" s="168">
        <f t="shared" si="5"/>
        <v>14.182381525567294</v>
      </c>
      <c r="E24" s="169">
        <v>81</v>
      </c>
      <c r="F24" s="168">
        <f t="shared" si="0"/>
        <v>2.2569212250902768</v>
      </c>
      <c r="G24" s="170">
        <v>17</v>
      </c>
      <c r="H24" s="168">
        <f t="shared" si="1"/>
        <v>0.47367482501894698</v>
      </c>
      <c r="I24" s="170">
        <v>153</v>
      </c>
      <c r="J24" s="168">
        <f t="shared" si="2"/>
        <v>4.2630734251705231</v>
      </c>
      <c r="K24" s="169">
        <v>81</v>
      </c>
      <c r="L24" s="168">
        <f t="shared" si="3"/>
        <v>2.2569212250902768</v>
      </c>
      <c r="M24" s="169">
        <v>285</v>
      </c>
      <c r="N24" s="168">
        <f t="shared" si="4"/>
        <v>7.9410191253176405</v>
      </c>
      <c r="O24" s="255"/>
      <c r="P24" s="256"/>
    </row>
    <row r="25" spans="1:16">
      <c r="A25" s="263" t="s">
        <v>28</v>
      </c>
      <c r="B25" s="541">
        <v>859385</v>
      </c>
      <c r="C25" s="267">
        <v>1841</v>
      </c>
      <c r="D25" s="167">
        <f t="shared" si="5"/>
        <v>21.422296176917214</v>
      </c>
      <c r="E25" s="166">
        <v>444</v>
      </c>
      <c r="F25" s="167">
        <f t="shared" si="0"/>
        <v>5.1664853354433697</v>
      </c>
      <c r="G25" s="166">
        <v>69</v>
      </c>
      <c r="H25" s="167">
        <f t="shared" si="1"/>
        <v>0.80289974807565878</v>
      </c>
      <c r="I25" s="166">
        <v>1185</v>
      </c>
      <c r="J25" s="167">
        <f t="shared" si="2"/>
        <v>13.788930456081966</v>
      </c>
      <c r="K25" s="166">
        <v>140</v>
      </c>
      <c r="L25" s="167">
        <f t="shared" si="3"/>
        <v>1.6290719526172786</v>
      </c>
      <c r="M25" s="166">
        <v>810</v>
      </c>
      <c r="N25" s="167">
        <f t="shared" si="4"/>
        <v>9.4253448687142551</v>
      </c>
      <c r="O25" s="258"/>
      <c r="P25" s="259"/>
    </row>
    <row r="26" spans="1:16">
      <c r="A26" s="264" t="s">
        <v>29</v>
      </c>
      <c r="B26" s="543">
        <v>175074</v>
      </c>
      <c r="C26" s="268">
        <v>414</v>
      </c>
      <c r="D26" s="168">
        <f t="shared" si="5"/>
        <v>23.647143493608418</v>
      </c>
      <c r="E26" s="169">
        <v>101</v>
      </c>
      <c r="F26" s="168">
        <f t="shared" si="0"/>
        <v>5.7689891131750004</v>
      </c>
      <c r="G26" s="170">
        <v>18</v>
      </c>
      <c r="H26" s="168">
        <f t="shared" si="1"/>
        <v>1.0281366736351485</v>
      </c>
      <c r="I26" s="170">
        <v>280</v>
      </c>
      <c r="J26" s="168">
        <f t="shared" si="2"/>
        <v>15.993237145435645</v>
      </c>
      <c r="K26" s="169">
        <v>20</v>
      </c>
      <c r="L26" s="168">
        <f t="shared" si="3"/>
        <v>1.1423740818168318</v>
      </c>
      <c r="M26" s="169">
        <v>203</v>
      </c>
      <c r="N26" s="168">
        <f t="shared" si="4"/>
        <v>11.595096930440841</v>
      </c>
      <c r="O26" s="255"/>
      <c r="P26" s="256"/>
    </row>
    <row r="27" spans="1:16">
      <c r="A27" s="264" t="s">
        <v>30</v>
      </c>
      <c r="B27" s="543">
        <v>120144</v>
      </c>
      <c r="C27" s="268">
        <v>314</v>
      </c>
      <c r="D27" s="168">
        <f t="shared" si="5"/>
        <v>26.135304301504863</v>
      </c>
      <c r="E27" s="169">
        <v>80</v>
      </c>
      <c r="F27" s="168">
        <f t="shared" si="0"/>
        <v>6.6586762551604739</v>
      </c>
      <c r="G27" s="170">
        <v>6</v>
      </c>
      <c r="H27" s="168">
        <f t="shared" si="1"/>
        <v>0.49940071913703554</v>
      </c>
      <c r="I27" s="170">
        <v>195</v>
      </c>
      <c r="J27" s="168">
        <f t="shared" si="2"/>
        <v>16.230523371953655</v>
      </c>
      <c r="K27" s="169">
        <v>30</v>
      </c>
      <c r="L27" s="168">
        <f t="shared" si="3"/>
        <v>2.4970035956851775</v>
      </c>
      <c r="M27" s="169">
        <v>103</v>
      </c>
      <c r="N27" s="168">
        <f t="shared" si="4"/>
        <v>8.5730456785191098</v>
      </c>
      <c r="O27" s="255"/>
      <c r="P27" s="256"/>
    </row>
    <row r="28" spans="1:16">
      <c r="A28" s="264" t="s">
        <v>31</v>
      </c>
      <c r="B28" s="543">
        <v>99855</v>
      </c>
      <c r="C28" s="268">
        <v>245</v>
      </c>
      <c r="D28" s="168">
        <f t="shared" si="5"/>
        <v>24.535576586049771</v>
      </c>
      <c r="E28" s="169">
        <v>74</v>
      </c>
      <c r="F28" s="168">
        <f t="shared" si="0"/>
        <v>7.4107455810925842</v>
      </c>
      <c r="G28" s="170">
        <v>8</v>
      </c>
      <c r="H28" s="168">
        <f t="shared" si="1"/>
        <v>0.80116168444244151</v>
      </c>
      <c r="I28" s="170">
        <v>167</v>
      </c>
      <c r="J28" s="168">
        <f t="shared" si="2"/>
        <v>16.724250162735967</v>
      </c>
      <c r="K28" s="169">
        <v>24</v>
      </c>
      <c r="L28" s="168">
        <f t="shared" si="3"/>
        <v>2.4034850533273246</v>
      </c>
      <c r="M28" s="169">
        <v>105</v>
      </c>
      <c r="N28" s="168">
        <f t="shared" si="4"/>
        <v>10.515247108307046</v>
      </c>
      <c r="O28" s="255"/>
      <c r="P28" s="256"/>
    </row>
    <row r="29" spans="1:16">
      <c r="A29" s="264" t="s">
        <v>32</v>
      </c>
      <c r="B29" s="543">
        <v>107749</v>
      </c>
      <c r="C29" s="268">
        <v>273</v>
      </c>
      <c r="D29" s="168">
        <f t="shared" si="5"/>
        <v>25.336662057188466</v>
      </c>
      <c r="E29" s="169">
        <v>68</v>
      </c>
      <c r="F29" s="168">
        <f t="shared" si="0"/>
        <v>6.3109634428161749</v>
      </c>
      <c r="G29" s="170">
        <v>12</v>
      </c>
      <c r="H29" s="168">
        <f t="shared" si="1"/>
        <v>1.1136994310852073</v>
      </c>
      <c r="I29" s="170">
        <v>160</v>
      </c>
      <c r="J29" s="168">
        <f t="shared" si="2"/>
        <v>14.849325747802764</v>
      </c>
      <c r="K29" s="169">
        <v>6</v>
      </c>
      <c r="L29" s="168">
        <f t="shared" si="3"/>
        <v>0.55684971554260365</v>
      </c>
      <c r="M29" s="169">
        <v>136</v>
      </c>
      <c r="N29" s="168">
        <f t="shared" si="4"/>
        <v>12.62192688563235</v>
      </c>
      <c r="O29" s="255"/>
      <c r="P29" s="256"/>
    </row>
    <row r="30" spans="1:16">
      <c r="A30" s="264" t="s">
        <v>33</v>
      </c>
      <c r="B30" s="543">
        <v>205586</v>
      </c>
      <c r="C30" s="268">
        <v>314</v>
      </c>
      <c r="D30" s="168">
        <f t="shared" si="5"/>
        <v>15.273413559289057</v>
      </c>
      <c r="E30" s="169">
        <v>39</v>
      </c>
      <c r="F30" s="168">
        <f t="shared" si="0"/>
        <v>1.8970163337970485</v>
      </c>
      <c r="G30" s="170">
        <v>11</v>
      </c>
      <c r="H30" s="168">
        <f t="shared" si="1"/>
        <v>0.53505588901968038</v>
      </c>
      <c r="I30" s="170">
        <v>175</v>
      </c>
      <c r="J30" s="168">
        <f t="shared" si="2"/>
        <v>8.5122527798585512</v>
      </c>
      <c r="K30" s="169">
        <v>28</v>
      </c>
      <c r="L30" s="168">
        <f t="shared" si="3"/>
        <v>1.3619604447773681</v>
      </c>
      <c r="M30" s="169">
        <v>166</v>
      </c>
      <c r="N30" s="168">
        <f t="shared" si="4"/>
        <v>8.07447977975154</v>
      </c>
      <c r="O30" s="255"/>
      <c r="P30" s="256"/>
    </row>
    <row r="31" spans="1:16">
      <c r="A31" s="264" t="s">
        <v>34</v>
      </c>
      <c r="B31" s="543">
        <v>150977</v>
      </c>
      <c r="C31" s="268">
        <v>281</v>
      </c>
      <c r="D31" s="168">
        <f t="shared" si="5"/>
        <v>18.612106479794935</v>
      </c>
      <c r="E31" s="169">
        <v>82</v>
      </c>
      <c r="F31" s="168">
        <f t="shared" si="0"/>
        <v>5.4312908588725435</v>
      </c>
      <c r="G31" s="170">
        <v>14</v>
      </c>
      <c r="H31" s="168">
        <f t="shared" si="1"/>
        <v>0.92729356127092211</v>
      </c>
      <c r="I31" s="170">
        <v>208</v>
      </c>
      <c r="J31" s="168">
        <f t="shared" si="2"/>
        <v>13.776932910310842</v>
      </c>
      <c r="K31" s="169">
        <v>32</v>
      </c>
      <c r="L31" s="168">
        <f t="shared" si="3"/>
        <v>2.1195281400478216</v>
      </c>
      <c r="M31" s="169">
        <v>97</v>
      </c>
      <c r="N31" s="168">
        <f t="shared" si="4"/>
        <v>6.4248196745199602</v>
      </c>
      <c r="O31" s="255"/>
      <c r="P31" s="256"/>
    </row>
    <row r="32" spans="1:16">
      <c r="A32" s="265" t="s">
        <v>35</v>
      </c>
      <c r="B32" s="546">
        <v>29453</v>
      </c>
      <c r="C32" s="269">
        <v>83</v>
      </c>
      <c r="D32" s="167">
        <f t="shared" si="5"/>
        <v>28.180490951685734</v>
      </c>
      <c r="E32" s="171">
        <v>21</v>
      </c>
      <c r="F32" s="167">
        <f t="shared" si="0"/>
        <v>7.1300037347638607</v>
      </c>
      <c r="G32" s="171">
        <v>1</v>
      </c>
      <c r="H32" s="167">
        <f t="shared" si="1"/>
        <v>0.33952398736970762</v>
      </c>
      <c r="I32" s="171">
        <v>35</v>
      </c>
      <c r="J32" s="167">
        <f t="shared" si="2"/>
        <v>11.883339557939768</v>
      </c>
      <c r="K32" s="171">
        <v>2</v>
      </c>
      <c r="L32" s="167">
        <f t="shared" si="3"/>
        <v>0.67904797473941525</v>
      </c>
      <c r="M32" s="171">
        <v>27</v>
      </c>
      <c r="N32" s="167">
        <f t="shared" si="4"/>
        <v>9.1671476589821079</v>
      </c>
      <c r="O32" s="258"/>
      <c r="P32" s="260"/>
    </row>
    <row r="33" spans="1:16">
      <c r="A33" s="264" t="s">
        <v>37</v>
      </c>
      <c r="B33" s="547">
        <v>29453</v>
      </c>
      <c r="C33" s="268">
        <v>83</v>
      </c>
      <c r="D33" s="168">
        <f t="shared" si="5"/>
        <v>28.180490951685734</v>
      </c>
      <c r="E33" s="169">
        <v>21</v>
      </c>
      <c r="F33" s="168">
        <f t="shared" si="0"/>
        <v>7.1300037347638607</v>
      </c>
      <c r="G33" s="172">
        <v>1</v>
      </c>
      <c r="H33" s="168">
        <f t="shared" si="1"/>
        <v>0.33952398736970762</v>
      </c>
      <c r="I33" s="170">
        <v>35</v>
      </c>
      <c r="J33" s="168">
        <f t="shared" si="2"/>
        <v>11.883339557939768</v>
      </c>
      <c r="K33" s="172">
        <v>2</v>
      </c>
      <c r="L33" s="168">
        <f t="shared" si="3"/>
        <v>0.67904797473941525</v>
      </c>
      <c r="M33" s="169">
        <v>27</v>
      </c>
      <c r="N33" s="168">
        <f t="shared" si="4"/>
        <v>9.1671476589821079</v>
      </c>
      <c r="O33" s="255"/>
      <c r="P33" s="261"/>
    </row>
    <row r="34" spans="1:16">
      <c r="A34" s="266" t="s">
        <v>38</v>
      </c>
      <c r="B34" s="546">
        <v>37784</v>
      </c>
      <c r="C34" s="269">
        <v>19</v>
      </c>
      <c r="D34" s="167" t="s">
        <v>36</v>
      </c>
      <c r="E34" s="169">
        <v>18</v>
      </c>
      <c r="F34" s="173">
        <f t="shared" si="0"/>
        <v>4.763921236502223</v>
      </c>
      <c r="G34" s="171">
        <v>0</v>
      </c>
      <c r="H34" s="173" t="s">
        <v>36</v>
      </c>
      <c r="I34" s="171">
        <v>16</v>
      </c>
      <c r="J34" s="173">
        <f t="shared" si="2"/>
        <v>4.2345966546686427</v>
      </c>
      <c r="K34" s="171">
        <v>5</v>
      </c>
      <c r="L34" s="173" t="s">
        <v>36</v>
      </c>
      <c r="M34" s="171">
        <v>5</v>
      </c>
      <c r="N34" s="173">
        <f t="shared" si="4"/>
        <v>1.3233114545839508</v>
      </c>
      <c r="O34" s="258"/>
      <c r="P34" s="260"/>
    </row>
    <row r="35" spans="1:16" ht="12" customHeight="1">
      <c r="A35" s="31"/>
      <c r="B35" s="262"/>
      <c r="C35" s="30"/>
      <c r="D35" s="30"/>
      <c r="E35" s="30"/>
      <c r="F35" s="30"/>
      <c r="G35" s="30"/>
      <c r="H35" s="30"/>
      <c r="I35" s="30"/>
      <c r="J35" s="30"/>
      <c r="K35" s="30"/>
      <c r="L35" s="30"/>
      <c r="M35" s="30"/>
      <c r="N35" s="30"/>
      <c r="O35" s="258"/>
      <c r="P35" s="262"/>
    </row>
    <row r="36" spans="1:16" ht="11.25" customHeight="1">
      <c r="A36" s="684" t="s">
        <v>536</v>
      </c>
      <c r="B36" s="684"/>
      <c r="C36" s="684"/>
      <c r="D36" s="684"/>
      <c r="E36" s="684"/>
      <c r="F36" s="684"/>
      <c r="G36" s="684"/>
      <c r="H36" s="684"/>
      <c r="I36" s="684"/>
      <c r="J36" s="684"/>
      <c r="K36" s="684"/>
      <c r="L36" s="684"/>
      <c r="M36" s="684"/>
      <c r="N36" s="684"/>
      <c r="O36" s="29"/>
      <c r="P36" s="29"/>
    </row>
    <row r="37" spans="1:16" ht="11.25" customHeight="1">
      <c r="A37" s="553" t="s">
        <v>275</v>
      </c>
      <c r="B37" s="554"/>
      <c r="C37" s="554"/>
      <c r="D37" s="554"/>
      <c r="E37" s="554"/>
      <c r="F37" s="554"/>
      <c r="G37" s="554"/>
      <c r="H37" s="554"/>
      <c r="I37" s="554"/>
      <c r="J37" s="554"/>
      <c r="K37" s="554"/>
      <c r="L37" s="554"/>
      <c r="M37" s="554"/>
      <c r="N37" s="554"/>
      <c r="O37" s="29"/>
      <c r="P37" s="29"/>
    </row>
    <row r="38" spans="1:16" ht="22.5" customHeight="1">
      <c r="A38" s="684" t="s">
        <v>886</v>
      </c>
      <c r="B38" s="684"/>
      <c r="C38" s="684"/>
      <c r="D38" s="684"/>
      <c r="E38" s="684"/>
      <c r="F38" s="684"/>
      <c r="G38" s="684"/>
      <c r="H38" s="684"/>
      <c r="I38" s="684"/>
      <c r="J38" s="684"/>
      <c r="K38" s="684"/>
      <c r="L38" s="684"/>
      <c r="M38" s="684"/>
      <c r="N38" s="684"/>
      <c r="O38" s="29"/>
      <c r="P38" s="29"/>
    </row>
    <row r="39" spans="1:16" ht="10.199999999999999" customHeight="1">
      <c r="A39" s="752" t="s">
        <v>538</v>
      </c>
      <c r="B39" s="752"/>
      <c r="C39" s="752"/>
      <c r="D39" s="752"/>
      <c r="E39" s="752"/>
      <c r="F39" s="472"/>
      <c r="G39" s="472"/>
      <c r="H39" s="472"/>
      <c r="I39" s="472"/>
      <c r="J39" s="472"/>
      <c r="K39" s="472"/>
      <c r="L39" s="472"/>
      <c r="M39" s="472"/>
      <c r="N39" s="472"/>
      <c r="O39" s="29"/>
      <c r="P39" s="29"/>
    </row>
    <row r="40" spans="1:16">
      <c r="A40" s="28"/>
      <c r="B40" s="28"/>
      <c r="C40" s="28"/>
      <c r="D40" s="28"/>
      <c r="E40" s="28"/>
      <c r="F40" s="28"/>
      <c r="G40" s="28"/>
      <c r="H40" s="28"/>
      <c r="I40" s="28"/>
      <c r="J40" s="28"/>
      <c r="K40" s="28"/>
      <c r="L40" s="28"/>
      <c r="M40" s="28"/>
      <c r="N40" s="28"/>
      <c r="O40" s="29"/>
      <c r="P40" s="29"/>
    </row>
  </sheetData>
  <mergeCells count="12">
    <mergeCell ref="A1:N1"/>
    <mergeCell ref="M3:N3"/>
    <mergeCell ref="I3:J3"/>
    <mergeCell ref="K3:L3"/>
    <mergeCell ref="A38:N38"/>
    <mergeCell ref="B3:B4"/>
    <mergeCell ref="A36:N36"/>
    <mergeCell ref="A39:E39"/>
    <mergeCell ref="A3:A4"/>
    <mergeCell ref="C3:D3"/>
    <mergeCell ref="E3:F3"/>
    <mergeCell ref="G3:H3"/>
  </mergeCells>
  <hyperlinks>
    <hyperlink ref="O1" location="INDICE!A31" display="INDICE"/>
  </hyperlinks>
  <printOptions horizontalCentered="1"/>
  <pageMargins left="0.19685039370078741" right="0.19685039370078741" top="1.1023622047244095" bottom="0.51181102362204722" header="0.11811023622047245" footer="0.23622047244094491"/>
  <pageSetup paperSize="9" scale="80" firstPageNumber="37" orientation="landscape" useFirstPageNumber="1" r:id="rId1"/>
  <headerFooter scaleWithDoc="0">
    <oddHeader>&amp;C&amp;G</oddHeader>
    <oddFooter>&amp;C&amp;12 34</oddFooter>
  </headerFooter>
  <ignoredErrors>
    <ignoredError sqref="D5:D6 F6 H6 J6 L5:L6 D18 D25 D32 F18 F25 F32 H18 H25 H32 J18 J25 J32 L18 L25 L32 N18" formula="1"/>
  </ignoredErrors>
  <legacyDrawingHF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
  <dimension ref="A1:R104"/>
  <sheetViews>
    <sheetView showGridLines="0" zoomScaleNormal="100" zoomScalePageLayoutView="62" workbookViewId="0">
      <selection activeCell="B5" sqref="B5"/>
    </sheetView>
  </sheetViews>
  <sheetFormatPr baseColWidth="10" defaultColWidth="9.109375" defaultRowHeight="13.8"/>
  <cols>
    <col min="1" max="1" width="26" style="103" customWidth="1"/>
    <col min="2" max="3" width="11.109375" style="104" customWidth="1"/>
    <col min="4" max="4" width="11.5546875" style="104" bestFit="1" customWidth="1"/>
    <col min="5" max="5" width="11.6640625" style="104" bestFit="1" customWidth="1"/>
    <col min="6" max="6" width="10.5546875" style="104" bestFit="1" customWidth="1"/>
    <col min="7" max="7" width="10.5546875" style="104" customWidth="1"/>
    <col min="8" max="8" width="11" style="104" customWidth="1"/>
    <col min="9" max="9" width="10.5546875" style="104" customWidth="1"/>
    <col min="10" max="10" width="11.5546875" style="104" customWidth="1"/>
    <col min="11" max="11" width="11.88671875" style="104" bestFit="1" customWidth="1"/>
    <col min="12" max="12" width="13.109375" style="104" bestFit="1" customWidth="1"/>
    <col min="13" max="15" width="11.5546875" style="104" customWidth="1"/>
    <col min="16" max="16" width="13" style="104" bestFit="1" customWidth="1"/>
    <col min="17" max="17" width="11.5546875" style="104" customWidth="1"/>
    <col min="18" max="16384" width="9.109375" style="99"/>
  </cols>
  <sheetData>
    <row r="1" spans="1:18" ht="45.75" customHeight="1">
      <c r="A1" s="754" t="s">
        <v>705</v>
      </c>
      <c r="B1" s="754"/>
      <c r="C1" s="754"/>
      <c r="D1" s="754"/>
      <c r="E1" s="754"/>
      <c r="F1" s="754"/>
      <c r="G1" s="754"/>
      <c r="H1" s="754"/>
      <c r="I1" s="754"/>
      <c r="J1" s="754"/>
      <c r="K1" s="754"/>
      <c r="L1" s="754"/>
      <c r="M1" s="754"/>
      <c r="N1" s="754"/>
      <c r="O1" s="754"/>
      <c r="P1" s="754"/>
      <c r="Q1" s="754"/>
      <c r="R1" s="73" t="s">
        <v>271</v>
      </c>
    </row>
    <row r="2" spans="1:18" s="104" customFormat="1" ht="5.25" customHeight="1">
      <c r="A2" s="103"/>
      <c r="B2" s="109"/>
      <c r="C2" s="109"/>
      <c r="D2" s="109"/>
      <c r="E2" s="109"/>
      <c r="F2" s="109"/>
      <c r="G2" s="109"/>
      <c r="H2" s="109"/>
      <c r="I2" s="109"/>
      <c r="J2" s="109"/>
      <c r="K2" s="109"/>
      <c r="L2" s="109"/>
      <c r="M2" s="109"/>
      <c r="N2" s="109"/>
      <c r="O2" s="109"/>
      <c r="P2" s="109"/>
      <c r="Q2" s="109"/>
    </row>
    <row r="3" spans="1:18" s="101" customFormat="1" ht="66.75" customHeight="1">
      <c r="A3" s="524" t="s">
        <v>522</v>
      </c>
      <c r="B3" s="524" t="s">
        <v>347</v>
      </c>
      <c r="C3" s="524" t="s">
        <v>334</v>
      </c>
      <c r="D3" s="524" t="s">
        <v>333</v>
      </c>
      <c r="E3" s="524" t="s">
        <v>335</v>
      </c>
      <c r="F3" s="524" t="s">
        <v>336</v>
      </c>
      <c r="G3" s="524" t="s">
        <v>337</v>
      </c>
      <c r="H3" s="663" t="s">
        <v>69</v>
      </c>
      <c r="I3" s="524" t="s">
        <v>5</v>
      </c>
      <c r="J3" s="524" t="s">
        <v>4</v>
      </c>
      <c r="K3" s="524" t="s">
        <v>348</v>
      </c>
      <c r="L3" s="524" t="s">
        <v>342</v>
      </c>
      <c r="M3" s="524" t="s">
        <v>343</v>
      </c>
      <c r="N3" s="524" t="s">
        <v>523</v>
      </c>
      <c r="O3" s="524" t="s">
        <v>349</v>
      </c>
      <c r="P3" s="524" t="s">
        <v>350</v>
      </c>
      <c r="Q3" s="524" t="s">
        <v>351</v>
      </c>
    </row>
    <row r="4" spans="1:18" s="110" customFormat="1" ht="23.25" customHeight="1">
      <c r="A4" s="233" t="s">
        <v>535</v>
      </c>
      <c r="B4" s="568">
        <f>SUM(C4:Q4)</f>
        <v>117494.74999999999</v>
      </c>
      <c r="C4" s="568">
        <v>7423.4499999999771</v>
      </c>
      <c r="D4" s="568">
        <v>12796.300000000012</v>
      </c>
      <c r="E4" s="568">
        <v>1620.4000000000005</v>
      </c>
      <c r="F4" s="568">
        <v>4556.1499999999987</v>
      </c>
      <c r="G4" s="568">
        <v>2977.4499999999994</v>
      </c>
      <c r="H4" s="568">
        <v>4686</v>
      </c>
      <c r="I4" s="568">
        <v>2148</v>
      </c>
      <c r="J4" s="568">
        <v>16931</v>
      </c>
      <c r="K4" s="568">
        <v>4542</v>
      </c>
      <c r="L4" s="568">
        <v>6906</v>
      </c>
      <c r="M4" s="568">
        <v>18256</v>
      </c>
      <c r="N4" s="568">
        <v>4542</v>
      </c>
      <c r="O4" s="568">
        <v>1570</v>
      </c>
      <c r="P4" s="568">
        <v>14891</v>
      </c>
      <c r="Q4" s="568">
        <v>13649</v>
      </c>
    </row>
    <row r="5" spans="1:18" s="111" customFormat="1" ht="23.25" customHeight="1">
      <c r="A5" s="225" t="s">
        <v>63</v>
      </c>
      <c r="B5" s="569">
        <f t="shared" ref="B5:B68" si="0">SUM(C5:Q5)</f>
        <v>103436.94999999998</v>
      </c>
      <c r="C5" s="569">
        <v>6246.4499999999789</v>
      </c>
      <c r="D5" s="569">
        <v>11999.000000000011</v>
      </c>
      <c r="E5" s="569">
        <v>1532.2500000000005</v>
      </c>
      <c r="F5" s="569">
        <v>4314.8999999999987</v>
      </c>
      <c r="G5" s="569">
        <v>1336.3500000000001</v>
      </c>
      <c r="H5" s="569">
        <v>3046</v>
      </c>
      <c r="I5" s="569">
        <v>1602</v>
      </c>
      <c r="J5" s="569">
        <v>14454</v>
      </c>
      <c r="K5" s="569">
        <v>4156</v>
      </c>
      <c r="L5" s="569">
        <v>6558</v>
      </c>
      <c r="M5" s="569">
        <v>16442</v>
      </c>
      <c r="N5" s="569">
        <v>4145</v>
      </c>
      <c r="O5" s="569">
        <v>857</v>
      </c>
      <c r="P5" s="569">
        <v>14035</v>
      </c>
      <c r="Q5" s="569">
        <v>12713</v>
      </c>
    </row>
    <row r="6" spans="1:18" s="111" customFormat="1" ht="23.25" customHeight="1">
      <c r="A6" s="226" t="s">
        <v>62</v>
      </c>
      <c r="B6" s="569">
        <f t="shared" si="0"/>
        <v>14057.8</v>
      </c>
      <c r="C6" s="569">
        <v>1177</v>
      </c>
      <c r="D6" s="569">
        <v>797.29999999999984</v>
      </c>
      <c r="E6" s="569">
        <v>88.15</v>
      </c>
      <c r="F6" s="569">
        <v>241.25</v>
      </c>
      <c r="G6" s="569">
        <v>1641.1000000000004</v>
      </c>
      <c r="H6" s="569">
        <v>1640</v>
      </c>
      <c r="I6" s="569">
        <v>546</v>
      </c>
      <c r="J6" s="569">
        <v>2477</v>
      </c>
      <c r="K6" s="569">
        <v>386</v>
      </c>
      <c r="L6" s="569">
        <v>348</v>
      </c>
      <c r="M6" s="569">
        <v>1814</v>
      </c>
      <c r="N6" s="569">
        <v>397</v>
      </c>
      <c r="O6" s="569">
        <v>713</v>
      </c>
      <c r="P6" s="569">
        <v>856</v>
      </c>
      <c r="Q6" s="569">
        <v>936</v>
      </c>
    </row>
    <row r="7" spans="1:18" s="110" customFormat="1" ht="23.25" customHeight="1">
      <c r="A7" s="229" t="s">
        <v>506</v>
      </c>
      <c r="B7" s="568">
        <f t="shared" si="0"/>
        <v>59215.199999999997</v>
      </c>
      <c r="C7" s="568">
        <v>3611.6999999999944</v>
      </c>
      <c r="D7" s="568">
        <v>6859.7499999999991</v>
      </c>
      <c r="E7" s="568">
        <v>963.90000000000009</v>
      </c>
      <c r="F7" s="568">
        <v>2053.2500000000005</v>
      </c>
      <c r="G7" s="568">
        <v>1380.6000000000004</v>
      </c>
      <c r="H7" s="568">
        <v>2357</v>
      </c>
      <c r="I7" s="568">
        <v>744</v>
      </c>
      <c r="J7" s="568">
        <v>9275</v>
      </c>
      <c r="K7" s="568">
        <v>2415</v>
      </c>
      <c r="L7" s="568">
        <v>3651</v>
      </c>
      <c r="M7" s="568">
        <v>8695</v>
      </c>
      <c r="N7" s="568">
        <v>2432</v>
      </c>
      <c r="O7" s="568">
        <v>742</v>
      </c>
      <c r="P7" s="568">
        <v>6719</v>
      </c>
      <c r="Q7" s="568">
        <v>7316</v>
      </c>
    </row>
    <row r="8" spans="1:18" s="110" customFormat="1" ht="23.25" customHeight="1">
      <c r="A8" s="226" t="s">
        <v>63</v>
      </c>
      <c r="B8" s="569">
        <f t="shared" si="0"/>
        <v>50727.399999999994</v>
      </c>
      <c r="C8" s="569">
        <v>2978.4499999999948</v>
      </c>
      <c r="D8" s="569">
        <v>6291.1499999999987</v>
      </c>
      <c r="E8" s="569">
        <v>884.75000000000011</v>
      </c>
      <c r="F8" s="569">
        <v>1881.0000000000002</v>
      </c>
      <c r="G8" s="569">
        <v>562.05000000000007</v>
      </c>
      <c r="H8" s="569">
        <v>1496</v>
      </c>
      <c r="I8" s="569">
        <v>499</v>
      </c>
      <c r="J8" s="569">
        <v>7788</v>
      </c>
      <c r="K8" s="569">
        <v>2123</v>
      </c>
      <c r="L8" s="569">
        <v>3375</v>
      </c>
      <c r="M8" s="569">
        <v>7513</v>
      </c>
      <c r="N8" s="569">
        <v>2203</v>
      </c>
      <c r="O8" s="569">
        <v>332</v>
      </c>
      <c r="P8" s="569">
        <v>6141</v>
      </c>
      <c r="Q8" s="569">
        <v>6660</v>
      </c>
    </row>
    <row r="9" spans="1:18" s="110" customFormat="1" ht="23.25" customHeight="1">
      <c r="A9" s="225" t="s">
        <v>62</v>
      </c>
      <c r="B9" s="569">
        <f t="shared" si="0"/>
        <v>8487.7999999999993</v>
      </c>
      <c r="C9" s="569">
        <v>633.25</v>
      </c>
      <c r="D9" s="569">
        <v>568.59999999999991</v>
      </c>
      <c r="E9" s="569">
        <v>79.150000000000006</v>
      </c>
      <c r="F9" s="569">
        <v>172.25</v>
      </c>
      <c r="G9" s="569">
        <v>818.55000000000007</v>
      </c>
      <c r="H9" s="569">
        <v>861</v>
      </c>
      <c r="I9" s="569">
        <v>245</v>
      </c>
      <c r="J9" s="569">
        <v>1487</v>
      </c>
      <c r="K9" s="569">
        <v>292</v>
      </c>
      <c r="L9" s="569">
        <v>276</v>
      </c>
      <c r="M9" s="569">
        <v>1182</v>
      </c>
      <c r="N9" s="569">
        <v>229</v>
      </c>
      <c r="O9" s="569">
        <v>410</v>
      </c>
      <c r="P9" s="569">
        <v>578</v>
      </c>
      <c r="Q9" s="569">
        <v>656</v>
      </c>
    </row>
    <row r="10" spans="1:18" s="110" customFormat="1" ht="23.25" customHeight="1">
      <c r="A10" s="233" t="s">
        <v>186</v>
      </c>
      <c r="B10" s="568">
        <f t="shared" si="0"/>
        <v>6852.75</v>
      </c>
      <c r="C10" s="568">
        <v>484.2999999999999</v>
      </c>
      <c r="D10" s="568">
        <v>880.40000000000032</v>
      </c>
      <c r="E10" s="568">
        <v>130</v>
      </c>
      <c r="F10" s="568">
        <v>310.29999999999995</v>
      </c>
      <c r="G10" s="568">
        <v>164.75</v>
      </c>
      <c r="H10" s="568">
        <v>300</v>
      </c>
      <c r="I10" s="568">
        <v>15</v>
      </c>
      <c r="J10" s="568">
        <v>1142</v>
      </c>
      <c r="K10" s="568">
        <v>346</v>
      </c>
      <c r="L10" s="568">
        <v>395</v>
      </c>
      <c r="M10" s="568">
        <v>925</v>
      </c>
      <c r="N10" s="568">
        <v>160</v>
      </c>
      <c r="O10" s="568">
        <v>27</v>
      </c>
      <c r="P10" s="568">
        <v>772</v>
      </c>
      <c r="Q10" s="568">
        <v>801</v>
      </c>
    </row>
    <row r="11" spans="1:18" s="110" customFormat="1" ht="23.25" customHeight="1">
      <c r="A11" s="225" t="s">
        <v>63</v>
      </c>
      <c r="B11" s="569">
        <f t="shared" si="0"/>
        <v>6257.25</v>
      </c>
      <c r="C11" s="569">
        <v>404.7999999999999</v>
      </c>
      <c r="D11" s="569">
        <v>860.40000000000032</v>
      </c>
      <c r="E11" s="569">
        <v>128</v>
      </c>
      <c r="F11" s="569">
        <v>310.29999999999995</v>
      </c>
      <c r="G11" s="569">
        <v>59.75</v>
      </c>
      <c r="H11" s="569">
        <v>174</v>
      </c>
      <c r="I11" s="569">
        <v>10</v>
      </c>
      <c r="J11" s="569">
        <v>1019</v>
      </c>
      <c r="K11" s="569">
        <v>333</v>
      </c>
      <c r="L11" s="569">
        <v>389</v>
      </c>
      <c r="M11" s="569">
        <v>863</v>
      </c>
      <c r="N11" s="569">
        <v>149</v>
      </c>
      <c r="O11" s="569">
        <v>20</v>
      </c>
      <c r="P11" s="569">
        <v>746</v>
      </c>
      <c r="Q11" s="569">
        <v>791</v>
      </c>
    </row>
    <row r="12" spans="1:18" s="110" customFormat="1" ht="23.25" customHeight="1">
      <c r="A12" s="226" t="s">
        <v>62</v>
      </c>
      <c r="B12" s="569">
        <f t="shared" si="0"/>
        <v>595.5</v>
      </c>
      <c r="C12" s="569">
        <v>79.5</v>
      </c>
      <c r="D12" s="569">
        <v>20</v>
      </c>
      <c r="E12" s="569">
        <v>2</v>
      </c>
      <c r="F12" s="569">
        <v>0</v>
      </c>
      <c r="G12" s="569">
        <v>105</v>
      </c>
      <c r="H12" s="569">
        <v>126</v>
      </c>
      <c r="I12" s="569">
        <v>5</v>
      </c>
      <c r="J12" s="569">
        <v>123</v>
      </c>
      <c r="K12" s="569">
        <v>13</v>
      </c>
      <c r="L12" s="569">
        <v>6</v>
      </c>
      <c r="M12" s="569">
        <v>62</v>
      </c>
      <c r="N12" s="569">
        <v>11</v>
      </c>
      <c r="O12" s="569">
        <v>7</v>
      </c>
      <c r="P12" s="569">
        <v>26</v>
      </c>
      <c r="Q12" s="569">
        <v>10</v>
      </c>
    </row>
    <row r="13" spans="1:18" s="110" customFormat="1" ht="23.25" customHeight="1">
      <c r="A13" s="229" t="s">
        <v>185</v>
      </c>
      <c r="B13" s="568">
        <f t="shared" si="0"/>
        <v>1373.3</v>
      </c>
      <c r="C13" s="568">
        <v>121.9</v>
      </c>
      <c r="D13" s="568">
        <v>70.5</v>
      </c>
      <c r="E13" s="568">
        <v>3</v>
      </c>
      <c r="F13" s="568">
        <v>52.7</v>
      </c>
      <c r="G13" s="568">
        <v>76.2</v>
      </c>
      <c r="H13" s="568">
        <v>95</v>
      </c>
      <c r="I13" s="568">
        <v>27</v>
      </c>
      <c r="J13" s="568">
        <v>282</v>
      </c>
      <c r="K13" s="568">
        <v>56</v>
      </c>
      <c r="L13" s="568">
        <v>60</v>
      </c>
      <c r="M13" s="568">
        <v>183</v>
      </c>
      <c r="N13" s="568">
        <v>60</v>
      </c>
      <c r="O13" s="568">
        <v>82</v>
      </c>
      <c r="P13" s="568">
        <v>86</v>
      </c>
      <c r="Q13" s="568">
        <v>118</v>
      </c>
    </row>
    <row r="14" spans="1:18" s="110" customFormat="1" ht="23.25" customHeight="1">
      <c r="A14" s="226" t="s">
        <v>63</v>
      </c>
      <c r="B14" s="569">
        <f t="shared" si="0"/>
        <v>1080.3</v>
      </c>
      <c r="C14" s="569">
        <v>90.9</v>
      </c>
      <c r="D14" s="569">
        <v>62.5</v>
      </c>
      <c r="E14" s="569">
        <v>1</v>
      </c>
      <c r="F14" s="569">
        <v>52.7</v>
      </c>
      <c r="G14" s="569">
        <v>39.200000000000003</v>
      </c>
      <c r="H14" s="569">
        <v>57</v>
      </c>
      <c r="I14" s="569">
        <v>21</v>
      </c>
      <c r="J14" s="569">
        <v>225</v>
      </c>
      <c r="K14" s="569">
        <v>50</v>
      </c>
      <c r="L14" s="569">
        <v>55</v>
      </c>
      <c r="M14" s="569">
        <v>160</v>
      </c>
      <c r="N14" s="569">
        <v>54</v>
      </c>
      <c r="O14" s="569">
        <v>25</v>
      </c>
      <c r="P14" s="569">
        <v>80</v>
      </c>
      <c r="Q14" s="569">
        <v>107</v>
      </c>
    </row>
    <row r="15" spans="1:18" s="110" customFormat="1" ht="23.25" customHeight="1">
      <c r="A15" s="225" t="s">
        <v>62</v>
      </c>
      <c r="B15" s="569">
        <f t="shared" si="0"/>
        <v>293</v>
      </c>
      <c r="C15" s="569">
        <v>31</v>
      </c>
      <c r="D15" s="569">
        <v>8</v>
      </c>
      <c r="E15" s="569">
        <v>2</v>
      </c>
      <c r="F15" s="569">
        <v>0</v>
      </c>
      <c r="G15" s="569">
        <v>37</v>
      </c>
      <c r="H15" s="569">
        <v>38</v>
      </c>
      <c r="I15" s="569">
        <v>6</v>
      </c>
      <c r="J15" s="569">
        <v>57</v>
      </c>
      <c r="K15" s="569">
        <v>6</v>
      </c>
      <c r="L15" s="569">
        <v>5</v>
      </c>
      <c r="M15" s="569">
        <v>23</v>
      </c>
      <c r="N15" s="569">
        <v>6</v>
      </c>
      <c r="O15" s="569">
        <v>57</v>
      </c>
      <c r="P15" s="569">
        <v>6</v>
      </c>
      <c r="Q15" s="569">
        <v>11</v>
      </c>
    </row>
    <row r="16" spans="1:18" s="110" customFormat="1" ht="23.25" customHeight="1">
      <c r="A16" s="233" t="s">
        <v>184</v>
      </c>
      <c r="B16" s="568">
        <f t="shared" si="0"/>
        <v>1777.7</v>
      </c>
      <c r="C16" s="568">
        <v>150.50000000000003</v>
      </c>
      <c r="D16" s="568">
        <v>174.65</v>
      </c>
      <c r="E16" s="568">
        <v>13.75</v>
      </c>
      <c r="F16" s="568">
        <v>91</v>
      </c>
      <c r="G16" s="568">
        <v>86.800000000000011</v>
      </c>
      <c r="H16" s="568">
        <v>145</v>
      </c>
      <c r="I16" s="568">
        <v>5</v>
      </c>
      <c r="J16" s="568">
        <v>269</v>
      </c>
      <c r="K16" s="568">
        <v>65</v>
      </c>
      <c r="L16" s="568">
        <v>64</v>
      </c>
      <c r="M16" s="568">
        <v>282</v>
      </c>
      <c r="N16" s="568">
        <v>58</v>
      </c>
      <c r="O16" s="568">
        <v>59</v>
      </c>
      <c r="P16" s="568">
        <v>124</v>
      </c>
      <c r="Q16" s="568">
        <v>190</v>
      </c>
    </row>
    <row r="17" spans="1:17" s="110" customFormat="1" ht="23.25" customHeight="1">
      <c r="A17" s="225" t="s">
        <v>63</v>
      </c>
      <c r="B17" s="569">
        <f t="shared" si="0"/>
        <v>1424.75</v>
      </c>
      <c r="C17" s="569">
        <v>110.10000000000001</v>
      </c>
      <c r="D17" s="569">
        <v>170.65</v>
      </c>
      <c r="E17" s="569">
        <v>6</v>
      </c>
      <c r="F17" s="569">
        <v>91</v>
      </c>
      <c r="G17" s="569">
        <v>33</v>
      </c>
      <c r="H17" s="569">
        <v>76</v>
      </c>
      <c r="I17" s="569">
        <v>4</v>
      </c>
      <c r="J17" s="569">
        <v>206</v>
      </c>
      <c r="K17" s="569">
        <v>54</v>
      </c>
      <c r="L17" s="569">
        <v>64</v>
      </c>
      <c r="M17" s="569">
        <v>228</v>
      </c>
      <c r="N17" s="569">
        <v>53</v>
      </c>
      <c r="O17" s="569">
        <v>22</v>
      </c>
      <c r="P17" s="569">
        <v>118</v>
      </c>
      <c r="Q17" s="569">
        <v>189</v>
      </c>
    </row>
    <row r="18" spans="1:17" s="110" customFormat="1" ht="23.25" customHeight="1">
      <c r="A18" s="226" t="s">
        <v>62</v>
      </c>
      <c r="B18" s="569">
        <f t="shared" si="0"/>
        <v>352.95</v>
      </c>
      <c r="C18" s="569">
        <v>40.4</v>
      </c>
      <c r="D18" s="569">
        <v>4</v>
      </c>
      <c r="E18" s="569">
        <v>7.75</v>
      </c>
      <c r="F18" s="569">
        <v>0</v>
      </c>
      <c r="G18" s="569">
        <v>53.8</v>
      </c>
      <c r="H18" s="569">
        <v>69</v>
      </c>
      <c r="I18" s="569">
        <v>1</v>
      </c>
      <c r="J18" s="569">
        <v>63</v>
      </c>
      <c r="K18" s="569">
        <v>11</v>
      </c>
      <c r="L18" s="569">
        <v>0</v>
      </c>
      <c r="M18" s="569">
        <v>54</v>
      </c>
      <c r="N18" s="569">
        <v>5</v>
      </c>
      <c r="O18" s="569">
        <v>37</v>
      </c>
      <c r="P18" s="569">
        <v>6</v>
      </c>
      <c r="Q18" s="569">
        <v>1</v>
      </c>
    </row>
    <row r="19" spans="1:17" s="110" customFormat="1" ht="23.25" customHeight="1">
      <c r="A19" s="229" t="s">
        <v>183</v>
      </c>
      <c r="B19" s="568">
        <f t="shared" si="0"/>
        <v>1079.75</v>
      </c>
      <c r="C19" s="568">
        <v>81.45</v>
      </c>
      <c r="D19" s="568">
        <v>72.7</v>
      </c>
      <c r="E19" s="568">
        <v>3</v>
      </c>
      <c r="F19" s="568">
        <v>13</v>
      </c>
      <c r="G19" s="568">
        <v>91.600000000000009</v>
      </c>
      <c r="H19" s="568">
        <v>91</v>
      </c>
      <c r="I19" s="568">
        <v>47</v>
      </c>
      <c r="J19" s="568">
        <v>250</v>
      </c>
      <c r="K19" s="568">
        <v>57</v>
      </c>
      <c r="L19" s="568">
        <v>49</v>
      </c>
      <c r="M19" s="568">
        <v>127</v>
      </c>
      <c r="N19" s="568">
        <v>44</v>
      </c>
      <c r="O19" s="568">
        <v>16</v>
      </c>
      <c r="P19" s="568">
        <v>50</v>
      </c>
      <c r="Q19" s="568">
        <v>87</v>
      </c>
    </row>
    <row r="20" spans="1:17" s="110" customFormat="1" ht="23.25" customHeight="1">
      <c r="A20" s="226" t="s">
        <v>63</v>
      </c>
      <c r="B20" s="569">
        <f t="shared" si="0"/>
        <v>728.75</v>
      </c>
      <c r="C20" s="569">
        <v>61.45</v>
      </c>
      <c r="D20" s="569">
        <v>59.1</v>
      </c>
      <c r="E20" s="569">
        <v>3</v>
      </c>
      <c r="F20" s="569">
        <v>13</v>
      </c>
      <c r="G20" s="569">
        <v>29.2</v>
      </c>
      <c r="H20" s="569">
        <v>33</v>
      </c>
      <c r="I20" s="569">
        <v>18</v>
      </c>
      <c r="J20" s="569">
        <v>177</v>
      </c>
      <c r="K20" s="569">
        <v>38</v>
      </c>
      <c r="L20" s="569">
        <v>46</v>
      </c>
      <c r="M20" s="569">
        <v>87</v>
      </c>
      <c r="N20" s="569">
        <v>38</v>
      </c>
      <c r="O20" s="569">
        <v>6</v>
      </c>
      <c r="P20" s="569">
        <v>49</v>
      </c>
      <c r="Q20" s="569">
        <v>71</v>
      </c>
    </row>
    <row r="21" spans="1:17" s="110" customFormat="1" ht="23.25" customHeight="1">
      <c r="A21" s="225" t="s">
        <v>62</v>
      </c>
      <c r="B21" s="569">
        <f t="shared" si="0"/>
        <v>351</v>
      </c>
      <c r="C21" s="569">
        <v>20</v>
      </c>
      <c r="D21" s="569">
        <v>13.600000000000001</v>
      </c>
      <c r="E21" s="569">
        <v>0</v>
      </c>
      <c r="F21" s="569">
        <v>0</v>
      </c>
      <c r="G21" s="569">
        <v>62.400000000000006</v>
      </c>
      <c r="H21" s="569">
        <v>58</v>
      </c>
      <c r="I21" s="569">
        <v>29</v>
      </c>
      <c r="J21" s="569">
        <v>73</v>
      </c>
      <c r="K21" s="569">
        <v>19</v>
      </c>
      <c r="L21" s="569">
        <v>3</v>
      </c>
      <c r="M21" s="569">
        <v>40</v>
      </c>
      <c r="N21" s="569">
        <v>6</v>
      </c>
      <c r="O21" s="569">
        <v>10</v>
      </c>
      <c r="P21" s="569">
        <v>1</v>
      </c>
      <c r="Q21" s="569">
        <v>16</v>
      </c>
    </row>
    <row r="22" spans="1:17" s="110" customFormat="1" ht="23.25" customHeight="1">
      <c r="A22" s="233" t="s">
        <v>182</v>
      </c>
      <c r="B22" s="568">
        <f t="shared" si="0"/>
        <v>2586.1</v>
      </c>
      <c r="C22" s="568">
        <v>179.05</v>
      </c>
      <c r="D22" s="568">
        <v>234.50000000000006</v>
      </c>
      <c r="E22" s="568">
        <v>11.7</v>
      </c>
      <c r="F22" s="568">
        <v>111.6</v>
      </c>
      <c r="G22" s="568">
        <v>215.25</v>
      </c>
      <c r="H22" s="568">
        <v>185</v>
      </c>
      <c r="I22" s="568">
        <v>72</v>
      </c>
      <c r="J22" s="568">
        <v>385</v>
      </c>
      <c r="K22" s="568">
        <v>97</v>
      </c>
      <c r="L22" s="568">
        <v>120</v>
      </c>
      <c r="M22" s="568">
        <v>273</v>
      </c>
      <c r="N22" s="568">
        <v>97</v>
      </c>
      <c r="O22" s="568">
        <v>106</v>
      </c>
      <c r="P22" s="568">
        <v>218</v>
      </c>
      <c r="Q22" s="568">
        <v>281</v>
      </c>
    </row>
    <row r="23" spans="1:17" s="110" customFormat="1" ht="23.25" customHeight="1">
      <c r="A23" s="225" t="s">
        <v>63</v>
      </c>
      <c r="B23" s="569">
        <f t="shared" si="0"/>
        <v>1878.1</v>
      </c>
      <c r="C23" s="569">
        <v>125.85</v>
      </c>
      <c r="D23" s="569">
        <v>171.90000000000006</v>
      </c>
      <c r="E23" s="569">
        <v>10.5</v>
      </c>
      <c r="F23" s="569">
        <v>111.6</v>
      </c>
      <c r="G23" s="569">
        <v>99.25</v>
      </c>
      <c r="H23" s="569">
        <v>104</v>
      </c>
      <c r="I23" s="569">
        <v>38</v>
      </c>
      <c r="J23" s="569">
        <v>272</v>
      </c>
      <c r="K23" s="569">
        <v>71</v>
      </c>
      <c r="L23" s="569">
        <v>97</v>
      </c>
      <c r="M23" s="569">
        <v>207</v>
      </c>
      <c r="N23" s="569">
        <v>81</v>
      </c>
      <c r="O23" s="569">
        <v>65</v>
      </c>
      <c r="P23" s="569">
        <v>195</v>
      </c>
      <c r="Q23" s="569">
        <v>229</v>
      </c>
    </row>
    <row r="24" spans="1:17" s="110" customFormat="1" ht="23.25" customHeight="1">
      <c r="A24" s="226" t="s">
        <v>62</v>
      </c>
      <c r="B24" s="569">
        <f t="shared" si="0"/>
        <v>708</v>
      </c>
      <c r="C24" s="569">
        <v>53.2</v>
      </c>
      <c r="D24" s="569">
        <v>62.6</v>
      </c>
      <c r="E24" s="569">
        <v>1.2</v>
      </c>
      <c r="F24" s="569">
        <v>0</v>
      </c>
      <c r="G24" s="569">
        <v>116</v>
      </c>
      <c r="H24" s="569">
        <v>81</v>
      </c>
      <c r="I24" s="569">
        <v>34</v>
      </c>
      <c r="J24" s="569">
        <v>113</v>
      </c>
      <c r="K24" s="569">
        <v>26</v>
      </c>
      <c r="L24" s="569">
        <v>23</v>
      </c>
      <c r="M24" s="569">
        <v>66</v>
      </c>
      <c r="N24" s="569">
        <v>16</v>
      </c>
      <c r="O24" s="569">
        <v>41</v>
      </c>
      <c r="P24" s="569">
        <v>23</v>
      </c>
      <c r="Q24" s="569">
        <v>52</v>
      </c>
    </row>
    <row r="25" spans="1:17" s="110" customFormat="1" ht="23.25" customHeight="1">
      <c r="A25" s="229" t="s">
        <v>181</v>
      </c>
      <c r="B25" s="568">
        <f t="shared" si="0"/>
        <v>3487.2</v>
      </c>
      <c r="C25" s="568">
        <v>190.75</v>
      </c>
      <c r="D25" s="568">
        <v>309.39999999999992</v>
      </c>
      <c r="E25" s="568">
        <v>25.6</v>
      </c>
      <c r="F25" s="568">
        <v>190.25</v>
      </c>
      <c r="G25" s="568">
        <v>166.2</v>
      </c>
      <c r="H25" s="568">
        <v>207</v>
      </c>
      <c r="I25" s="568">
        <v>55</v>
      </c>
      <c r="J25" s="568">
        <v>580</v>
      </c>
      <c r="K25" s="568">
        <v>151</v>
      </c>
      <c r="L25" s="568">
        <v>202</v>
      </c>
      <c r="M25" s="568">
        <v>495</v>
      </c>
      <c r="N25" s="568">
        <v>150</v>
      </c>
      <c r="O25" s="568">
        <v>59</v>
      </c>
      <c r="P25" s="568">
        <v>323</v>
      </c>
      <c r="Q25" s="568">
        <v>383</v>
      </c>
    </row>
    <row r="26" spans="1:17" s="110" customFormat="1" ht="23.25" customHeight="1">
      <c r="A26" s="226" t="s">
        <v>63</v>
      </c>
      <c r="B26" s="569">
        <f t="shared" si="0"/>
        <v>2414.4</v>
      </c>
      <c r="C26" s="569">
        <v>119.75000000000001</v>
      </c>
      <c r="D26" s="569">
        <v>228.2</v>
      </c>
      <c r="E26" s="569">
        <v>14.000000000000002</v>
      </c>
      <c r="F26" s="569">
        <v>140.25</v>
      </c>
      <c r="G26" s="569">
        <v>74.2</v>
      </c>
      <c r="H26" s="569">
        <v>103</v>
      </c>
      <c r="I26" s="569">
        <v>34</v>
      </c>
      <c r="J26" s="569">
        <v>377</v>
      </c>
      <c r="K26" s="569">
        <v>122</v>
      </c>
      <c r="L26" s="569">
        <v>144</v>
      </c>
      <c r="M26" s="569">
        <v>316</v>
      </c>
      <c r="N26" s="569">
        <v>120</v>
      </c>
      <c r="O26" s="569">
        <v>20</v>
      </c>
      <c r="P26" s="569">
        <v>266</v>
      </c>
      <c r="Q26" s="569">
        <v>336</v>
      </c>
    </row>
    <row r="27" spans="1:17" s="110" customFormat="1" ht="23.25" customHeight="1">
      <c r="A27" s="225" t="s">
        <v>62</v>
      </c>
      <c r="B27" s="569">
        <f t="shared" si="0"/>
        <v>1072.8</v>
      </c>
      <c r="C27" s="569">
        <v>71</v>
      </c>
      <c r="D27" s="569">
        <v>81.2</v>
      </c>
      <c r="E27" s="569">
        <v>11.6</v>
      </c>
      <c r="F27" s="569">
        <v>50</v>
      </c>
      <c r="G27" s="569">
        <v>92</v>
      </c>
      <c r="H27" s="569">
        <v>104</v>
      </c>
      <c r="I27" s="569">
        <v>21</v>
      </c>
      <c r="J27" s="569">
        <v>203</v>
      </c>
      <c r="K27" s="569">
        <v>29</v>
      </c>
      <c r="L27" s="569">
        <v>58</v>
      </c>
      <c r="M27" s="569">
        <v>179</v>
      </c>
      <c r="N27" s="569">
        <v>30</v>
      </c>
      <c r="O27" s="569">
        <v>39</v>
      </c>
      <c r="P27" s="569">
        <v>57</v>
      </c>
      <c r="Q27" s="569">
        <v>47</v>
      </c>
    </row>
    <row r="28" spans="1:17" s="110" customFormat="1" ht="23.25" customHeight="1">
      <c r="A28" s="233" t="s">
        <v>180</v>
      </c>
      <c r="B28" s="568">
        <f t="shared" si="0"/>
        <v>2454</v>
      </c>
      <c r="C28" s="568">
        <v>120.85000000000001</v>
      </c>
      <c r="D28" s="568">
        <v>298.14999999999998</v>
      </c>
      <c r="E28" s="568">
        <v>41</v>
      </c>
      <c r="F28" s="568">
        <v>129</v>
      </c>
      <c r="G28" s="568">
        <v>81</v>
      </c>
      <c r="H28" s="568">
        <v>112</v>
      </c>
      <c r="I28" s="568">
        <v>39</v>
      </c>
      <c r="J28" s="568">
        <v>442</v>
      </c>
      <c r="K28" s="568">
        <v>100</v>
      </c>
      <c r="L28" s="568">
        <v>113</v>
      </c>
      <c r="M28" s="568">
        <v>324</v>
      </c>
      <c r="N28" s="568">
        <v>76</v>
      </c>
      <c r="O28" s="568">
        <v>93</v>
      </c>
      <c r="P28" s="568">
        <v>161</v>
      </c>
      <c r="Q28" s="568">
        <v>324</v>
      </c>
    </row>
    <row r="29" spans="1:17" s="110" customFormat="1" ht="23.25" customHeight="1">
      <c r="A29" s="225" t="s">
        <v>63</v>
      </c>
      <c r="B29" s="569">
        <f t="shared" si="0"/>
        <v>1969.75</v>
      </c>
      <c r="C29" s="569">
        <v>81.600000000000009</v>
      </c>
      <c r="D29" s="569">
        <v>278.14999999999998</v>
      </c>
      <c r="E29" s="569">
        <v>33</v>
      </c>
      <c r="F29" s="569">
        <v>129</v>
      </c>
      <c r="G29" s="569">
        <v>6</v>
      </c>
      <c r="H29" s="569">
        <v>48</v>
      </c>
      <c r="I29" s="569">
        <v>23</v>
      </c>
      <c r="J29" s="569">
        <v>340</v>
      </c>
      <c r="K29" s="569">
        <v>94</v>
      </c>
      <c r="L29" s="569">
        <v>107</v>
      </c>
      <c r="M29" s="569">
        <v>260</v>
      </c>
      <c r="N29" s="569">
        <v>66</v>
      </c>
      <c r="O29" s="569">
        <v>34</v>
      </c>
      <c r="P29" s="569">
        <v>159</v>
      </c>
      <c r="Q29" s="569">
        <v>311</v>
      </c>
    </row>
    <row r="30" spans="1:17" s="110" customFormat="1" ht="23.25" customHeight="1">
      <c r="A30" s="226" t="s">
        <v>62</v>
      </c>
      <c r="B30" s="569">
        <f t="shared" si="0"/>
        <v>484.25</v>
      </c>
      <c r="C30" s="569">
        <v>39.25</v>
      </c>
      <c r="D30" s="569">
        <v>20</v>
      </c>
      <c r="E30" s="569">
        <v>8</v>
      </c>
      <c r="F30" s="569">
        <v>0</v>
      </c>
      <c r="G30" s="569">
        <v>75</v>
      </c>
      <c r="H30" s="569">
        <v>64</v>
      </c>
      <c r="I30" s="569">
        <v>16</v>
      </c>
      <c r="J30" s="569">
        <v>102</v>
      </c>
      <c r="K30" s="569">
        <v>6</v>
      </c>
      <c r="L30" s="569">
        <v>6</v>
      </c>
      <c r="M30" s="569">
        <v>64</v>
      </c>
      <c r="N30" s="569">
        <v>10</v>
      </c>
      <c r="O30" s="569">
        <v>59</v>
      </c>
      <c r="P30" s="569">
        <v>2</v>
      </c>
      <c r="Q30" s="569">
        <v>13</v>
      </c>
    </row>
    <row r="31" spans="1:17" s="110" customFormat="1" ht="23.25" customHeight="1">
      <c r="A31" s="229" t="s">
        <v>179</v>
      </c>
      <c r="B31" s="568">
        <f t="shared" si="0"/>
        <v>4338.8500000000004</v>
      </c>
      <c r="C31" s="568">
        <v>307.54999999999995</v>
      </c>
      <c r="D31" s="568">
        <v>518.29999999999995</v>
      </c>
      <c r="E31" s="568">
        <v>7</v>
      </c>
      <c r="F31" s="568">
        <v>148</v>
      </c>
      <c r="G31" s="568">
        <v>157</v>
      </c>
      <c r="H31" s="568">
        <v>215</v>
      </c>
      <c r="I31" s="568">
        <v>17</v>
      </c>
      <c r="J31" s="568">
        <v>677</v>
      </c>
      <c r="K31" s="568">
        <v>138</v>
      </c>
      <c r="L31" s="568">
        <v>278</v>
      </c>
      <c r="M31" s="568">
        <v>654</v>
      </c>
      <c r="N31" s="568">
        <v>151</v>
      </c>
      <c r="O31" s="568">
        <v>100</v>
      </c>
      <c r="P31" s="568">
        <v>431</v>
      </c>
      <c r="Q31" s="568">
        <v>540</v>
      </c>
    </row>
    <row r="32" spans="1:17" s="110" customFormat="1" ht="23.25" customHeight="1">
      <c r="A32" s="226" t="s">
        <v>63</v>
      </c>
      <c r="B32" s="569">
        <f t="shared" si="0"/>
        <v>3731.85</v>
      </c>
      <c r="C32" s="569">
        <v>244.54999999999995</v>
      </c>
      <c r="D32" s="569">
        <v>494.29999999999995</v>
      </c>
      <c r="E32" s="569">
        <v>4</v>
      </c>
      <c r="F32" s="569">
        <v>143</v>
      </c>
      <c r="G32" s="569">
        <v>62</v>
      </c>
      <c r="H32" s="569">
        <v>122</v>
      </c>
      <c r="I32" s="569">
        <v>14</v>
      </c>
      <c r="J32" s="569">
        <v>561</v>
      </c>
      <c r="K32" s="569">
        <v>136</v>
      </c>
      <c r="L32" s="569">
        <v>276</v>
      </c>
      <c r="M32" s="569">
        <v>550</v>
      </c>
      <c r="N32" s="569">
        <v>141</v>
      </c>
      <c r="O32" s="569">
        <v>41</v>
      </c>
      <c r="P32" s="569">
        <v>417</v>
      </c>
      <c r="Q32" s="569">
        <v>526</v>
      </c>
    </row>
    <row r="33" spans="1:17" s="110" customFormat="1" ht="23.25" customHeight="1">
      <c r="A33" s="225" t="s">
        <v>62</v>
      </c>
      <c r="B33" s="569">
        <f t="shared" si="0"/>
        <v>607</v>
      </c>
      <c r="C33" s="569">
        <v>63</v>
      </c>
      <c r="D33" s="569">
        <v>24</v>
      </c>
      <c r="E33" s="569">
        <v>3</v>
      </c>
      <c r="F33" s="569">
        <v>5</v>
      </c>
      <c r="G33" s="569">
        <v>95</v>
      </c>
      <c r="H33" s="569">
        <v>93</v>
      </c>
      <c r="I33" s="569">
        <v>3</v>
      </c>
      <c r="J33" s="569">
        <v>116</v>
      </c>
      <c r="K33" s="569">
        <v>2</v>
      </c>
      <c r="L33" s="569">
        <v>2</v>
      </c>
      <c r="M33" s="569">
        <v>104</v>
      </c>
      <c r="N33" s="569">
        <v>10</v>
      </c>
      <c r="O33" s="569">
        <v>59</v>
      </c>
      <c r="P33" s="569">
        <v>14</v>
      </c>
      <c r="Q33" s="569">
        <v>14</v>
      </c>
    </row>
    <row r="34" spans="1:17" s="110" customFormat="1" ht="23.25" customHeight="1">
      <c r="A34" s="233" t="s">
        <v>178</v>
      </c>
      <c r="B34" s="568">
        <f t="shared" si="0"/>
        <v>28487.55</v>
      </c>
      <c r="C34" s="568">
        <v>1450.5000000000007</v>
      </c>
      <c r="D34" s="568">
        <v>3610.3999999999992</v>
      </c>
      <c r="E34" s="568">
        <v>660.65</v>
      </c>
      <c r="F34" s="568">
        <v>777.05000000000007</v>
      </c>
      <c r="G34" s="568">
        <v>121.95</v>
      </c>
      <c r="H34" s="568">
        <v>770</v>
      </c>
      <c r="I34" s="568">
        <v>341</v>
      </c>
      <c r="J34" s="568">
        <v>4179</v>
      </c>
      <c r="K34" s="568">
        <v>1150</v>
      </c>
      <c r="L34" s="568">
        <v>2001</v>
      </c>
      <c r="M34" s="568">
        <v>4502</v>
      </c>
      <c r="N34" s="568">
        <v>1423</v>
      </c>
      <c r="O34" s="568">
        <v>98</v>
      </c>
      <c r="P34" s="568">
        <v>3691</v>
      </c>
      <c r="Q34" s="568">
        <v>3712</v>
      </c>
    </row>
    <row r="35" spans="1:17" s="110" customFormat="1" ht="23.25" customHeight="1">
      <c r="A35" s="225" t="s">
        <v>63</v>
      </c>
      <c r="B35" s="569">
        <f t="shared" si="0"/>
        <v>25319.5</v>
      </c>
      <c r="C35" s="569">
        <v>1273.5000000000007</v>
      </c>
      <c r="D35" s="569">
        <v>3308.7999999999988</v>
      </c>
      <c r="E35" s="569">
        <v>624.65</v>
      </c>
      <c r="F35" s="569">
        <v>662.05000000000007</v>
      </c>
      <c r="G35" s="569">
        <v>46.5</v>
      </c>
      <c r="H35" s="569">
        <v>621</v>
      </c>
      <c r="I35" s="569">
        <v>239</v>
      </c>
      <c r="J35" s="569">
        <v>3649</v>
      </c>
      <c r="K35" s="569">
        <v>1005</v>
      </c>
      <c r="L35" s="569">
        <v>1849</v>
      </c>
      <c r="M35" s="569">
        <v>3982</v>
      </c>
      <c r="N35" s="569">
        <v>1318</v>
      </c>
      <c r="O35" s="569">
        <v>51</v>
      </c>
      <c r="P35" s="569">
        <v>3314</v>
      </c>
      <c r="Q35" s="569">
        <v>3376</v>
      </c>
    </row>
    <row r="36" spans="1:17" s="110" customFormat="1" ht="23.25" customHeight="1">
      <c r="A36" s="226" t="s">
        <v>62</v>
      </c>
      <c r="B36" s="569">
        <f t="shared" si="0"/>
        <v>3168.05</v>
      </c>
      <c r="C36" s="569">
        <v>177</v>
      </c>
      <c r="D36" s="569">
        <v>301.60000000000002</v>
      </c>
      <c r="E36" s="569">
        <v>36</v>
      </c>
      <c r="F36" s="569">
        <v>115</v>
      </c>
      <c r="G36" s="569">
        <v>75.45</v>
      </c>
      <c r="H36" s="569">
        <v>149</v>
      </c>
      <c r="I36" s="569">
        <v>102</v>
      </c>
      <c r="J36" s="569">
        <v>530</v>
      </c>
      <c r="K36" s="569">
        <v>145</v>
      </c>
      <c r="L36" s="569">
        <v>152</v>
      </c>
      <c r="M36" s="569">
        <v>520</v>
      </c>
      <c r="N36" s="569">
        <v>105</v>
      </c>
      <c r="O36" s="569">
        <v>47</v>
      </c>
      <c r="P36" s="569">
        <v>377</v>
      </c>
      <c r="Q36" s="569">
        <v>336</v>
      </c>
    </row>
    <row r="37" spans="1:17" s="110" customFormat="1" ht="23.25" customHeight="1">
      <c r="A37" s="229" t="s">
        <v>177</v>
      </c>
      <c r="B37" s="568">
        <f t="shared" si="0"/>
        <v>3450.35</v>
      </c>
      <c r="C37" s="568">
        <v>239.19999999999993</v>
      </c>
      <c r="D37" s="568">
        <v>324.25000000000011</v>
      </c>
      <c r="E37" s="568">
        <v>12.200000000000001</v>
      </c>
      <c r="F37" s="568">
        <v>149.79999999999998</v>
      </c>
      <c r="G37" s="568">
        <v>112.9</v>
      </c>
      <c r="H37" s="568">
        <v>139</v>
      </c>
      <c r="I37" s="568">
        <v>54</v>
      </c>
      <c r="J37" s="568">
        <v>594</v>
      </c>
      <c r="K37" s="568">
        <v>132</v>
      </c>
      <c r="L37" s="568">
        <v>222</v>
      </c>
      <c r="M37" s="568">
        <v>491</v>
      </c>
      <c r="N37" s="568">
        <v>102</v>
      </c>
      <c r="O37" s="568">
        <v>56</v>
      </c>
      <c r="P37" s="568">
        <v>377</v>
      </c>
      <c r="Q37" s="568">
        <v>445</v>
      </c>
    </row>
    <row r="38" spans="1:17" s="110" customFormat="1" ht="23.25" customHeight="1">
      <c r="A38" s="226" t="s">
        <v>63</v>
      </c>
      <c r="B38" s="569">
        <f t="shared" si="0"/>
        <v>2909.75</v>
      </c>
      <c r="C38" s="569">
        <v>199.79999999999993</v>
      </c>
      <c r="D38" s="569">
        <v>295.05000000000007</v>
      </c>
      <c r="E38" s="569">
        <v>4.5999999999999996</v>
      </c>
      <c r="F38" s="569">
        <v>148.29999999999998</v>
      </c>
      <c r="G38" s="569">
        <v>33</v>
      </c>
      <c r="H38" s="569">
        <v>76</v>
      </c>
      <c r="I38" s="569">
        <v>32</v>
      </c>
      <c r="J38" s="569">
        <v>505</v>
      </c>
      <c r="K38" s="569">
        <v>109</v>
      </c>
      <c r="L38" s="569">
        <v>202</v>
      </c>
      <c r="M38" s="569">
        <v>438</v>
      </c>
      <c r="N38" s="569">
        <v>84</v>
      </c>
      <c r="O38" s="569">
        <v>9</v>
      </c>
      <c r="P38" s="569">
        <v>368</v>
      </c>
      <c r="Q38" s="569">
        <v>406</v>
      </c>
    </row>
    <row r="39" spans="1:17" s="110" customFormat="1" ht="23.25" customHeight="1">
      <c r="A39" s="225" t="s">
        <v>62</v>
      </c>
      <c r="B39" s="569">
        <f t="shared" si="0"/>
        <v>540.6</v>
      </c>
      <c r="C39" s="569">
        <v>39.4</v>
      </c>
      <c r="D39" s="569">
        <v>29.2</v>
      </c>
      <c r="E39" s="569">
        <v>7.6</v>
      </c>
      <c r="F39" s="569">
        <v>1.5</v>
      </c>
      <c r="G39" s="569">
        <v>79.900000000000006</v>
      </c>
      <c r="H39" s="569">
        <v>63</v>
      </c>
      <c r="I39" s="569">
        <v>22</v>
      </c>
      <c r="J39" s="569">
        <v>89</v>
      </c>
      <c r="K39" s="569">
        <v>23</v>
      </c>
      <c r="L39" s="569">
        <v>20</v>
      </c>
      <c r="M39" s="569">
        <v>53</v>
      </c>
      <c r="N39" s="569">
        <v>18</v>
      </c>
      <c r="O39" s="569">
        <v>47</v>
      </c>
      <c r="P39" s="569">
        <v>9</v>
      </c>
      <c r="Q39" s="569">
        <v>39</v>
      </c>
    </row>
    <row r="40" spans="1:17" s="110" customFormat="1" ht="23.25" customHeight="1">
      <c r="A40" s="233" t="s">
        <v>176</v>
      </c>
      <c r="B40" s="568">
        <f t="shared" si="0"/>
        <v>3327.65</v>
      </c>
      <c r="C40" s="568">
        <v>285.64999999999998</v>
      </c>
      <c r="D40" s="568">
        <v>366.5</v>
      </c>
      <c r="E40" s="568">
        <v>56.000000000000007</v>
      </c>
      <c r="F40" s="568">
        <v>80.550000000000011</v>
      </c>
      <c r="G40" s="568">
        <v>106.95</v>
      </c>
      <c r="H40" s="568">
        <v>98</v>
      </c>
      <c r="I40" s="568">
        <v>72</v>
      </c>
      <c r="J40" s="568">
        <v>475</v>
      </c>
      <c r="K40" s="568">
        <v>123</v>
      </c>
      <c r="L40" s="568">
        <v>147</v>
      </c>
      <c r="M40" s="568">
        <v>439</v>
      </c>
      <c r="N40" s="568">
        <v>111</v>
      </c>
      <c r="O40" s="568">
        <v>46</v>
      </c>
      <c r="P40" s="568">
        <v>486</v>
      </c>
      <c r="Q40" s="568">
        <v>435</v>
      </c>
    </row>
    <row r="41" spans="1:17" s="110" customFormat="1" ht="23.25" customHeight="1">
      <c r="A41" s="225" t="s">
        <v>63</v>
      </c>
      <c r="B41" s="569">
        <f t="shared" si="0"/>
        <v>3013</v>
      </c>
      <c r="C41" s="569">
        <v>266.14999999999998</v>
      </c>
      <c r="D41" s="569">
        <v>362.1</v>
      </c>
      <c r="E41" s="569">
        <v>56.000000000000007</v>
      </c>
      <c r="F41" s="569">
        <v>79.800000000000011</v>
      </c>
      <c r="G41" s="569">
        <v>79.95</v>
      </c>
      <c r="H41" s="569">
        <v>82</v>
      </c>
      <c r="I41" s="569">
        <v>66</v>
      </c>
      <c r="J41" s="569">
        <v>457</v>
      </c>
      <c r="K41" s="569">
        <v>111</v>
      </c>
      <c r="L41" s="569">
        <v>146</v>
      </c>
      <c r="M41" s="569">
        <v>422</v>
      </c>
      <c r="N41" s="569">
        <v>99</v>
      </c>
      <c r="O41" s="569">
        <v>39</v>
      </c>
      <c r="P41" s="569">
        <v>429</v>
      </c>
      <c r="Q41" s="569">
        <v>318</v>
      </c>
    </row>
    <row r="42" spans="1:17" s="110" customFormat="1" ht="23.25" customHeight="1">
      <c r="A42" s="226" t="s">
        <v>62</v>
      </c>
      <c r="B42" s="569">
        <f t="shared" si="0"/>
        <v>314.64999999999998</v>
      </c>
      <c r="C42" s="569">
        <v>19.5</v>
      </c>
      <c r="D42" s="569">
        <v>4.4000000000000004</v>
      </c>
      <c r="E42" s="569">
        <v>0</v>
      </c>
      <c r="F42" s="569">
        <v>0.75</v>
      </c>
      <c r="G42" s="569">
        <v>27</v>
      </c>
      <c r="H42" s="569">
        <v>16</v>
      </c>
      <c r="I42" s="569">
        <v>6</v>
      </c>
      <c r="J42" s="569">
        <v>18</v>
      </c>
      <c r="K42" s="569">
        <v>12</v>
      </c>
      <c r="L42" s="569">
        <v>1</v>
      </c>
      <c r="M42" s="569">
        <v>17</v>
      </c>
      <c r="N42" s="569">
        <v>12</v>
      </c>
      <c r="O42" s="569">
        <v>7</v>
      </c>
      <c r="P42" s="569">
        <v>57</v>
      </c>
      <c r="Q42" s="569">
        <v>117</v>
      </c>
    </row>
    <row r="43" spans="1:17" s="110" customFormat="1" ht="23.25" customHeight="1">
      <c r="A43" s="229" t="s">
        <v>60</v>
      </c>
      <c r="B43" s="568">
        <f t="shared" si="0"/>
        <v>51331.849999999991</v>
      </c>
      <c r="C43" s="568">
        <v>3244.0499999999961</v>
      </c>
      <c r="D43" s="568">
        <v>5415.6499999999987</v>
      </c>
      <c r="E43" s="568">
        <v>640.50000000000011</v>
      </c>
      <c r="F43" s="568">
        <v>2204.8999999999987</v>
      </c>
      <c r="G43" s="568">
        <v>1056.75</v>
      </c>
      <c r="H43" s="568">
        <v>1846</v>
      </c>
      <c r="I43" s="568">
        <v>1257</v>
      </c>
      <c r="J43" s="568">
        <v>6420</v>
      </c>
      <c r="K43" s="568">
        <v>1911</v>
      </c>
      <c r="L43" s="568">
        <v>2907</v>
      </c>
      <c r="M43" s="568">
        <v>8719</v>
      </c>
      <c r="N43" s="568">
        <v>1773</v>
      </c>
      <c r="O43" s="568">
        <v>629</v>
      </c>
      <c r="P43" s="568">
        <v>7533</v>
      </c>
      <c r="Q43" s="568">
        <v>5775</v>
      </c>
    </row>
    <row r="44" spans="1:17" s="110" customFormat="1" ht="23.25" customHeight="1">
      <c r="A44" s="226" t="s">
        <v>63</v>
      </c>
      <c r="B44" s="569">
        <f t="shared" si="0"/>
        <v>47585.749999999993</v>
      </c>
      <c r="C44" s="569">
        <v>2869.3999999999955</v>
      </c>
      <c r="D44" s="569">
        <v>5285.1499999999987</v>
      </c>
      <c r="E44" s="569">
        <v>634.50000000000011</v>
      </c>
      <c r="F44" s="569">
        <v>2150.8999999999987</v>
      </c>
      <c r="G44" s="569">
        <v>545.79999999999995</v>
      </c>
      <c r="H44" s="569">
        <v>1345</v>
      </c>
      <c r="I44" s="569">
        <v>1011</v>
      </c>
      <c r="J44" s="569">
        <v>5794</v>
      </c>
      <c r="K44" s="569">
        <v>1838</v>
      </c>
      <c r="L44" s="569">
        <v>2843</v>
      </c>
      <c r="M44" s="569">
        <v>8305</v>
      </c>
      <c r="N44" s="569">
        <v>1658</v>
      </c>
      <c r="O44" s="569">
        <v>459</v>
      </c>
      <c r="P44" s="569">
        <v>7316</v>
      </c>
      <c r="Q44" s="569">
        <v>5531</v>
      </c>
    </row>
    <row r="45" spans="1:17" s="110" customFormat="1" ht="23.25" customHeight="1">
      <c r="A45" s="225" t="s">
        <v>62</v>
      </c>
      <c r="B45" s="569">
        <f t="shared" si="0"/>
        <v>3746.1</v>
      </c>
      <c r="C45" s="569">
        <v>374.65</v>
      </c>
      <c r="D45" s="569">
        <v>130.50000000000003</v>
      </c>
      <c r="E45" s="569">
        <v>6</v>
      </c>
      <c r="F45" s="569">
        <v>54</v>
      </c>
      <c r="G45" s="569">
        <v>510.95</v>
      </c>
      <c r="H45" s="569">
        <v>501</v>
      </c>
      <c r="I45" s="569">
        <v>246</v>
      </c>
      <c r="J45" s="569">
        <v>626</v>
      </c>
      <c r="K45" s="569">
        <v>73</v>
      </c>
      <c r="L45" s="569">
        <v>64</v>
      </c>
      <c r="M45" s="569">
        <v>414</v>
      </c>
      <c r="N45" s="569">
        <v>115</v>
      </c>
      <c r="O45" s="569">
        <v>170</v>
      </c>
      <c r="P45" s="569">
        <v>217</v>
      </c>
      <c r="Q45" s="569">
        <v>244</v>
      </c>
    </row>
    <row r="46" spans="1:17" s="110" customFormat="1" ht="23.25" customHeight="1">
      <c r="A46" s="233" t="s">
        <v>59</v>
      </c>
      <c r="B46" s="568">
        <f t="shared" si="0"/>
        <v>4624.95</v>
      </c>
      <c r="C46" s="568">
        <v>377.09999999999985</v>
      </c>
      <c r="D46" s="568">
        <v>502.4500000000001</v>
      </c>
      <c r="E46" s="568">
        <v>2.2000000000000002</v>
      </c>
      <c r="F46" s="568">
        <v>166.8</v>
      </c>
      <c r="G46" s="568">
        <v>123.4</v>
      </c>
      <c r="H46" s="568">
        <v>203</v>
      </c>
      <c r="I46" s="568">
        <v>102</v>
      </c>
      <c r="J46" s="568">
        <v>657</v>
      </c>
      <c r="K46" s="568">
        <v>424</v>
      </c>
      <c r="L46" s="568">
        <v>174</v>
      </c>
      <c r="M46" s="568">
        <v>677</v>
      </c>
      <c r="N46" s="568">
        <v>175</v>
      </c>
      <c r="O46" s="568">
        <v>50</v>
      </c>
      <c r="P46" s="568">
        <v>477</v>
      </c>
      <c r="Q46" s="568">
        <v>514</v>
      </c>
    </row>
    <row r="47" spans="1:17" s="111" customFormat="1" ht="23.25" customHeight="1">
      <c r="A47" s="225" t="s">
        <v>63</v>
      </c>
      <c r="B47" s="569">
        <f t="shared" si="0"/>
        <v>4264.95</v>
      </c>
      <c r="C47" s="569">
        <v>343.09999999999985</v>
      </c>
      <c r="D47" s="569">
        <v>494.4500000000001</v>
      </c>
      <c r="E47" s="569">
        <v>2.2000000000000002</v>
      </c>
      <c r="F47" s="569">
        <v>166.8</v>
      </c>
      <c r="G47" s="569">
        <v>52.4</v>
      </c>
      <c r="H47" s="569">
        <v>133</v>
      </c>
      <c r="I47" s="569">
        <v>82</v>
      </c>
      <c r="J47" s="569">
        <v>594</v>
      </c>
      <c r="K47" s="569">
        <v>420</v>
      </c>
      <c r="L47" s="569">
        <v>174</v>
      </c>
      <c r="M47" s="569">
        <v>641</v>
      </c>
      <c r="N47" s="569">
        <v>174</v>
      </c>
      <c r="O47" s="569">
        <v>32</v>
      </c>
      <c r="P47" s="569">
        <v>467</v>
      </c>
      <c r="Q47" s="569">
        <v>489</v>
      </c>
    </row>
    <row r="48" spans="1:17" s="110" customFormat="1" ht="23.25" customHeight="1">
      <c r="A48" s="226" t="s">
        <v>62</v>
      </c>
      <c r="B48" s="569">
        <f t="shared" si="0"/>
        <v>360</v>
      </c>
      <c r="C48" s="569">
        <v>34</v>
      </c>
      <c r="D48" s="569">
        <v>8</v>
      </c>
      <c r="E48" s="569">
        <v>0</v>
      </c>
      <c r="F48" s="569">
        <v>0</v>
      </c>
      <c r="G48" s="569">
        <v>71</v>
      </c>
      <c r="H48" s="569">
        <v>70</v>
      </c>
      <c r="I48" s="569">
        <v>20</v>
      </c>
      <c r="J48" s="569">
        <v>63</v>
      </c>
      <c r="K48" s="569">
        <v>4</v>
      </c>
      <c r="L48" s="569">
        <v>0</v>
      </c>
      <c r="M48" s="569">
        <v>36</v>
      </c>
      <c r="N48" s="569">
        <v>1</v>
      </c>
      <c r="O48" s="569">
        <v>18</v>
      </c>
      <c r="P48" s="569">
        <v>10</v>
      </c>
      <c r="Q48" s="569">
        <v>25</v>
      </c>
    </row>
    <row r="49" spans="1:17" s="110" customFormat="1" ht="23.25" customHeight="1">
      <c r="A49" s="229" t="s">
        <v>175</v>
      </c>
      <c r="B49" s="568">
        <f t="shared" si="0"/>
        <v>2840.5</v>
      </c>
      <c r="C49" s="568">
        <v>285.64999999999992</v>
      </c>
      <c r="D49" s="568">
        <v>188.94999999999996</v>
      </c>
      <c r="E49" s="568">
        <v>6.9</v>
      </c>
      <c r="F49" s="568">
        <v>55.8</v>
      </c>
      <c r="G49" s="568">
        <v>121.2</v>
      </c>
      <c r="H49" s="568">
        <v>183</v>
      </c>
      <c r="I49" s="568">
        <v>147</v>
      </c>
      <c r="J49" s="568">
        <v>449</v>
      </c>
      <c r="K49" s="568">
        <v>91</v>
      </c>
      <c r="L49" s="568">
        <v>154</v>
      </c>
      <c r="M49" s="568">
        <v>364</v>
      </c>
      <c r="N49" s="568">
        <v>161</v>
      </c>
      <c r="O49" s="568">
        <v>41</v>
      </c>
      <c r="P49" s="568">
        <v>263</v>
      </c>
      <c r="Q49" s="568">
        <v>329</v>
      </c>
    </row>
    <row r="50" spans="1:17" s="111" customFormat="1" ht="23.25" customHeight="1">
      <c r="A50" s="226" t="s">
        <v>63</v>
      </c>
      <c r="B50" s="569">
        <f t="shared" si="0"/>
        <v>2156.3999999999996</v>
      </c>
      <c r="C50" s="569">
        <v>218.14999999999998</v>
      </c>
      <c r="D50" s="569">
        <v>167.54999999999995</v>
      </c>
      <c r="E50" s="569">
        <v>5.9</v>
      </c>
      <c r="F50" s="569">
        <v>50.8</v>
      </c>
      <c r="G50" s="569">
        <v>41</v>
      </c>
      <c r="H50" s="569">
        <v>73</v>
      </c>
      <c r="I50" s="569">
        <v>82</v>
      </c>
      <c r="J50" s="569">
        <v>328</v>
      </c>
      <c r="K50" s="569">
        <v>83</v>
      </c>
      <c r="L50" s="569">
        <v>144</v>
      </c>
      <c r="M50" s="569">
        <v>279</v>
      </c>
      <c r="N50" s="569">
        <v>141</v>
      </c>
      <c r="O50" s="569">
        <v>18</v>
      </c>
      <c r="P50" s="569">
        <v>237</v>
      </c>
      <c r="Q50" s="569">
        <v>288</v>
      </c>
    </row>
    <row r="51" spans="1:17" s="110" customFormat="1" ht="23.25" customHeight="1">
      <c r="A51" s="225" t="s">
        <v>62</v>
      </c>
      <c r="B51" s="569">
        <f t="shared" si="0"/>
        <v>684.1</v>
      </c>
      <c r="C51" s="569">
        <v>67.5</v>
      </c>
      <c r="D51" s="569">
        <v>21.4</v>
      </c>
      <c r="E51" s="569">
        <v>1</v>
      </c>
      <c r="F51" s="569">
        <v>5</v>
      </c>
      <c r="G51" s="569">
        <v>80.2</v>
      </c>
      <c r="H51" s="569">
        <v>110</v>
      </c>
      <c r="I51" s="569">
        <v>65</v>
      </c>
      <c r="J51" s="569">
        <v>121</v>
      </c>
      <c r="K51" s="569">
        <v>8</v>
      </c>
      <c r="L51" s="569">
        <v>10</v>
      </c>
      <c r="M51" s="569">
        <v>85</v>
      </c>
      <c r="N51" s="569">
        <v>20</v>
      </c>
      <c r="O51" s="569">
        <v>23</v>
      </c>
      <c r="P51" s="569">
        <v>26</v>
      </c>
      <c r="Q51" s="569">
        <v>41</v>
      </c>
    </row>
    <row r="52" spans="1:17" s="110" customFormat="1" ht="23.25" customHeight="1">
      <c r="A52" s="233" t="s">
        <v>174</v>
      </c>
      <c r="B52" s="568">
        <f t="shared" si="0"/>
        <v>29440.45</v>
      </c>
      <c r="C52" s="568">
        <v>1452.5500000000011</v>
      </c>
      <c r="D52" s="568">
        <v>3378.5499999999988</v>
      </c>
      <c r="E52" s="568">
        <v>580.15000000000009</v>
      </c>
      <c r="F52" s="568">
        <v>1192.05</v>
      </c>
      <c r="G52" s="568">
        <v>320.14999999999998</v>
      </c>
      <c r="H52" s="568">
        <v>737</v>
      </c>
      <c r="I52" s="568">
        <v>612</v>
      </c>
      <c r="J52" s="568">
        <v>3251</v>
      </c>
      <c r="K52" s="568">
        <v>1019</v>
      </c>
      <c r="L52" s="568">
        <v>1757</v>
      </c>
      <c r="M52" s="568">
        <v>5633</v>
      </c>
      <c r="N52" s="568">
        <v>828</v>
      </c>
      <c r="O52" s="568">
        <v>285</v>
      </c>
      <c r="P52" s="568">
        <v>5132</v>
      </c>
      <c r="Q52" s="568">
        <v>3263</v>
      </c>
    </row>
    <row r="53" spans="1:17" s="111" customFormat="1" ht="23.25" customHeight="1">
      <c r="A53" s="225" t="s">
        <v>63</v>
      </c>
      <c r="B53" s="569">
        <f t="shared" si="0"/>
        <v>28751.75</v>
      </c>
      <c r="C53" s="569">
        <v>1400.8000000000011</v>
      </c>
      <c r="D53" s="569">
        <v>3356.3499999999985</v>
      </c>
      <c r="E53" s="569">
        <v>580.15000000000009</v>
      </c>
      <c r="F53" s="569">
        <v>1183.05</v>
      </c>
      <c r="G53" s="569">
        <v>211.4</v>
      </c>
      <c r="H53" s="569">
        <v>654</v>
      </c>
      <c r="I53" s="569">
        <v>552</v>
      </c>
      <c r="J53" s="569">
        <v>3145</v>
      </c>
      <c r="K53" s="569">
        <v>992</v>
      </c>
      <c r="L53" s="569">
        <v>1746</v>
      </c>
      <c r="M53" s="569">
        <v>5566</v>
      </c>
      <c r="N53" s="569">
        <v>798</v>
      </c>
      <c r="O53" s="569">
        <v>262</v>
      </c>
      <c r="P53" s="569">
        <v>5086</v>
      </c>
      <c r="Q53" s="569">
        <v>3219</v>
      </c>
    </row>
    <row r="54" spans="1:17" s="110" customFormat="1" ht="23.25" customHeight="1">
      <c r="A54" s="226" t="s">
        <v>62</v>
      </c>
      <c r="B54" s="569">
        <f t="shared" si="0"/>
        <v>688.7</v>
      </c>
      <c r="C54" s="569">
        <v>51.75</v>
      </c>
      <c r="D54" s="569">
        <v>22.200000000000003</v>
      </c>
      <c r="E54" s="569">
        <v>0</v>
      </c>
      <c r="F54" s="569">
        <v>9</v>
      </c>
      <c r="G54" s="569">
        <v>108.75</v>
      </c>
      <c r="H54" s="569">
        <v>83</v>
      </c>
      <c r="I54" s="569">
        <v>60</v>
      </c>
      <c r="J54" s="569">
        <v>106</v>
      </c>
      <c r="K54" s="569">
        <v>27</v>
      </c>
      <c r="L54" s="569">
        <v>11</v>
      </c>
      <c r="M54" s="569">
        <v>67</v>
      </c>
      <c r="N54" s="569">
        <v>30</v>
      </c>
      <c r="O54" s="569">
        <v>23</v>
      </c>
      <c r="P54" s="569">
        <v>46</v>
      </c>
      <c r="Q54" s="569">
        <v>44</v>
      </c>
    </row>
    <row r="55" spans="1:17" s="110" customFormat="1" ht="23.25" customHeight="1">
      <c r="A55" s="229" t="s">
        <v>173</v>
      </c>
      <c r="B55" s="568">
        <f t="shared" si="0"/>
        <v>4182.3999999999996</v>
      </c>
      <c r="C55" s="568">
        <v>347.29999999999984</v>
      </c>
      <c r="D55" s="568">
        <v>402.49999999999994</v>
      </c>
      <c r="E55" s="568">
        <v>9</v>
      </c>
      <c r="F55" s="568">
        <v>148.59999999999997</v>
      </c>
      <c r="G55" s="568">
        <v>170</v>
      </c>
      <c r="H55" s="568">
        <v>193</v>
      </c>
      <c r="I55" s="568">
        <v>171</v>
      </c>
      <c r="J55" s="568">
        <v>589</v>
      </c>
      <c r="K55" s="568">
        <v>112</v>
      </c>
      <c r="L55" s="568">
        <v>282</v>
      </c>
      <c r="M55" s="568">
        <v>643</v>
      </c>
      <c r="N55" s="568">
        <v>209</v>
      </c>
      <c r="O55" s="568">
        <v>46</v>
      </c>
      <c r="P55" s="568">
        <v>433</v>
      </c>
      <c r="Q55" s="568">
        <v>427</v>
      </c>
    </row>
    <row r="56" spans="1:17" s="111" customFormat="1" ht="23.25" customHeight="1">
      <c r="A56" s="226" t="s">
        <v>63</v>
      </c>
      <c r="B56" s="569">
        <f t="shared" si="0"/>
        <v>3619.6</v>
      </c>
      <c r="C56" s="569">
        <v>295.89999999999986</v>
      </c>
      <c r="D56" s="569">
        <v>387.09999999999997</v>
      </c>
      <c r="E56" s="569">
        <v>9</v>
      </c>
      <c r="F56" s="569">
        <v>136.6</v>
      </c>
      <c r="G56" s="569">
        <v>88</v>
      </c>
      <c r="H56" s="569">
        <v>137</v>
      </c>
      <c r="I56" s="569">
        <v>127</v>
      </c>
      <c r="J56" s="569">
        <v>484</v>
      </c>
      <c r="K56" s="569">
        <v>101</v>
      </c>
      <c r="L56" s="569">
        <v>263</v>
      </c>
      <c r="M56" s="569">
        <v>604</v>
      </c>
      <c r="N56" s="569">
        <v>184</v>
      </c>
      <c r="O56" s="569">
        <v>28</v>
      </c>
      <c r="P56" s="569">
        <v>392</v>
      </c>
      <c r="Q56" s="569">
        <v>383</v>
      </c>
    </row>
    <row r="57" spans="1:17" s="110" customFormat="1" ht="23.25" customHeight="1">
      <c r="A57" s="225" t="s">
        <v>62</v>
      </c>
      <c r="B57" s="569">
        <f t="shared" si="0"/>
        <v>562.79999999999995</v>
      </c>
      <c r="C57" s="569">
        <v>51.4</v>
      </c>
      <c r="D57" s="569">
        <v>15.4</v>
      </c>
      <c r="E57" s="569">
        <v>0</v>
      </c>
      <c r="F57" s="569">
        <v>12</v>
      </c>
      <c r="G57" s="569">
        <v>82</v>
      </c>
      <c r="H57" s="569">
        <v>56</v>
      </c>
      <c r="I57" s="569">
        <v>44</v>
      </c>
      <c r="J57" s="569">
        <v>105</v>
      </c>
      <c r="K57" s="569">
        <v>11</v>
      </c>
      <c r="L57" s="569">
        <v>19</v>
      </c>
      <c r="M57" s="569">
        <v>39</v>
      </c>
      <c r="N57" s="569">
        <v>25</v>
      </c>
      <c r="O57" s="569">
        <v>18</v>
      </c>
      <c r="P57" s="569">
        <v>41</v>
      </c>
      <c r="Q57" s="569">
        <v>44</v>
      </c>
    </row>
    <row r="58" spans="1:17" s="110" customFormat="1" ht="23.25" customHeight="1">
      <c r="A58" s="233" t="s">
        <v>172</v>
      </c>
      <c r="B58" s="568">
        <f t="shared" si="0"/>
        <v>8438.85</v>
      </c>
      <c r="C58" s="568">
        <v>563.45000000000005</v>
      </c>
      <c r="D58" s="568">
        <v>769.49999999999977</v>
      </c>
      <c r="E58" s="568">
        <v>36.25</v>
      </c>
      <c r="F58" s="568">
        <v>589.65000000000009</v>
      </c>
      <c r="G58" s="568">
        <v>263</v>
      </c>
      <c r="H58" s="568">
        <v>449</v>
      </c>
      <c r="I58" s="568">
        <v>144</v>
      </c>
      <c r="J58" s="568">
        <v>1321</v>
      </c>
      <c r="K58" s="568">
        <v>205</v>
      </c>
      <c r="L58" s="568">
        <v>460</v>
      </c>
      <c r="M58" s="568">
        <v>1117</v>
      </c>
      <c r="N58" s="568">
        <v>307</v>
      </c>
      <c r="O58" s="568">
        <v>192</v>
      </c>
      <c r="P58" s="568">
        <v>989</v>
      </c>
      <c r="Q58" s="568">
        <v>1033</v>
      </c>
    </row>
    <row r="59" spans="1:17" s="111" customFormat="1" ht="23.25" customHeight="1">
      <c r="A59" s="225" t="s">
        <v>63</v>
      </c>
      <c r="B59" s="569">
        <f t="shared" si="0"/>
        <v>7582.85</v>
      </c>
      <c r="C59" s="569">
        <v>450.45</v>
      </c>
      <c r="D59" s="569">
        <v>752.49999999999977</v>
      </c>
      <c r="E59" s="569">
        <v>35.25</v>
      </c>
      <c r="F59" s="569">
        <v>589.65000000000009</v>
      </c>
      <c r="G59" s="569">
        <v>141</v>
      </c>
      <c r="H59" s="569">
        <v>308</v>
      </c>
      <c r="I59" s="569">
        <v>117</v>
      </c>
      <c r="J59" s="569">
        <v>1185</v>
      </c>
      <c r="K59" s="569">
        <v>197</v>
      </c>
      <c r="L59" s="569">
        <v>456</v>
      </c>
      <c r="M59" s="569">
        <v>1002</v>
      </c>
      <c r="N59" s="569">
        <v>285</v>
      </c>
      <c r="O59" s="569">
        <v>108</v>
      </c>
      <c r="P59" s="569">
        <v>964</v>
      </c>
      <c r="Q59" s="569">
        <v>992</v>
      </c>
    </row>
    <row r="60" spans="1:17" s="110" customFormat="1" ht="23.25" customHeight="1">
      <c r="A60" s="226" t="s">
        <v>62</v>
      </c>
      <c r="B60" s="569">
        <f t="shared" si="0"/>
        <v>856</v>
      </c>
      <c r="C60" s="569">
        <v>113</v>
      </c>
      <c r="D60" s="569">
        <v>17</v>
      </c>
      <c r="E60" s="569">
        <v>1</v>
      </c>
      <c r="F60" s="569">
        <v>0</v>
      </c>
      <c r="G60" s="569">
        <v>122</v>
      </c>
      <c r="H60" s="569">
        <v>141</v>
      </c>
      <c r="I60" s="569">
        <v>27</v>
      </c>
      <c r="J60" s="569">
        <v>136</v>
      </c>
      <c r="K60" s="569">
        <v>8</v>
      </c>
      <c r="L60" s="569">
        <v>4</v>
      </c>
      <c r="M60" s="569">
        <v>115</v>
      </c>
      <c r="N60" s="569">
        <v>22</v>
      </c>
      <c r="O60" s="569">
        <v>84</v>
      </c>
      <c r="P60" s="569">
        <v>25</v>
      </c>
      <c r="Q60" s="569">
        <v>41</v>
      </c>
    </row>
    <row r="61" spans="1:17" s="110" customFormat="1" ht="23.25" customHeight="1">
      <c r="A61" s="229" t="s">
        <v>27</v>
      </c>
      <c r="B61" s="568">
        <f t="shared" si="0"/>
        <v>1804.6999999999998</v>
      </c>
      <c r="C61" s="568">
        <v>218</v>
      </c>
      <c r="D61" s="568">
        <v>173.69999999999996</v>
      </c>
      <c r="E61" s="568">
        <v>6</v>
      </c>
      <c r="F61" s="568">
        <v>52</v>
      </c>
      <c r="G61" s="568">
        <v>59</v>
      </c>
      <c r="H61" s="568">
        <v>81</v>
      </c>
      <c r="I61" s="568">
        <v>81</v>
      </c>
      <c r="J61" s="568">
        <v>153</v>
      </c>
      <c r="K61" s="568">
        <v>60</v>
      </c>
      <c r="L61" s="568">
        <v>80</v>
      </c>
      <c r="M61" s="568">
        <v>285</v>
      </c>
      <c r="N61" s="568">
        <v>93</v>
      </c>
      <c r="O61" s="568">
        <v>15</v>
      </c>
      <c r="P61" s="568">
        <v>239</v>
      </c>
      <c r="Q61" s="568">
        <v>209</v>
      </c>
    </row>
    <row r="62" spans="1:17" s="111" customFormat="1" ht="23.25" customHeight="1">
      <c r="A62" s="226" t="s">
        <v>63</v>
      </c>
      <c r="B62" s="569">
        <f t="shared" si="0"/>
        <v>1210.2</v>
      </c>
      <c r="C62" s="569">
        <v>161</v>
      </c>
      <c r="D62" s="569">
        <v>127.2</v>
      </c>
      <c r="E62" s="569">
        <v>2</v>
      </c>
      <c r="F62" s="569">
        <v>24</v>
      </c>
      <c r="G62" s="569">
        <v>12</v>
      </c>
      <c r="H62" s="569">
        <v>40</v>
      </c>
      <c r="I62" s="569">
        <v>51</v>
      </c>
      <c r="J62" s="569">
        <v>58</v>
      </c>
      <c r="K62" s="569">
        <v>45</v>
      </c>
      <c r="L62" s="569">
        <v>60</v>
      </c>
      <c r="M62" s="569">
        <v>213</v>
      </c>
      <c r="N62" s="569">
        <v>76</v>
      </c>
      <c r="O62" s="569">
        <v>11</v>
      </c>
      <c r="P62" s="569">
        <v>170</v>
      </c>
      <c r="Q62" s="569">
        <v>160</v>
      </c>
    </row>
    <row r="63" spans="1:17" s="110" customFormat="1" ht="23.25" customHeight="1">
      <c r="A63" s="225" t="s">
        <v>62</v>
      </c>
      <c r="B63" s="569">
        <f t="shared" si="0"/>
        <v>594.5</v>
      </c>
      <c r="C63" s="569">
        <v>57</v>
      </c>
      <c r="D63" s="569">
        <v>46.5</v>
      </c>
      <c r="E63" s="569">
        <v>4</v>
      </c>
      <c r="F63" s="569">
        <v>28</v>
      </c>
      <c r="G63" s="569">
        <v>47</v>
      </c>
      <c r="H63" s="569">
        <v>41</v>
      </c>
      <c r="I63" s="569">
        <v>30</v>
      </c>
      <c r="J63" s="569">
        <v>95</v>
      </c>
      <c r="K63" s="569">
        <v>15</v>
      </c>
      <c r="L63" s="569">
        <v>20</v>
      </c>
      <c r="M63" s="569">
        <v>72</v>
      </c>
      <c r="N63" s="569">
        <v>17</v>
      </c>
      <c r="O63" s="569">
        <v>4</v>
      </c>
      <c r="P63" s="569">
        <v>69</v>
      </c>
      <c r="Q63" s="569">
        <v>49</v>
      </c>
    </row>
    <row r="64" spans="1:17" s="110" customFormat="1" ht="23.25" customHeight="1">
      <c r="A64" s="233" t="s">
        <v>58</v>
      </c>
      <c r="B64" s="568">
        <f t="shared" si="0"/>
        <v>6564.15</v>
      </c>
      <c r="C64" s="568">
        <v>535.34999999999991</v>
      </c>
      <c r="D64" s="568">
        <v>499.90000000000009</v>
      </c>
      <c r="E64" s="568">
        <v>16</v>
      </c>
      <c r="F64" s="568">
        <v>286</v>
      </c>
      <c r="G64" s="568">
        <v>503.9</v>
      </c>
      <c r="H64" s="568">
        <v>444</v>
      </c>
      <c r="I64" s="568">
        <v>140</v>
      </c>
      <c r="J64" s="568">
        <v>1185</v>
      </c>
      <c r="K64" s="568">
        <v>214</v>
      </c>
      <c r="L64" s="568">
        <v>327</v>
      </c>
      <c r="M64" s="568">
        <v>810</v>
      </c>
      <c r="N64" s="568">
        <v>313</v>
      </c>
      <c r="O64" s="568">
        <v>194</v>
      </c>
      <c r="P64" s="568">
        <v>573</v>
      </c>
      <c r="Q64" s="568">
        <v>523</v>
      </c>
    </row>
    <row r="65" spans="1:17" s="110" customFormat="1" ht="23.25" customHeight="1">
      <c r="A65" s="225" t="s">
        <v>63</v>
      </c>
      <c r="B65" s="569">
        <f t="shared" si="0"/>
        <v>4840.05</v>
      </c>
      <c r="C65" s="569">
        <v>370.84999999999997</v>
      </c>
      <c r="D65" s="569">
        <v>404.70000000000005</v>
      </c>
      <c r="E65" s="569">
        <v>13</v>
      </c>
      <c r="F65" s="569">
        <v>271</v>
      </c>
      <c r="G65" s="569">
        <v>214.5</v>
      </c>
      <c r="H65" s="569">
        <v>191</v>
      </c>
      <c r="I65" s="569">
        <v>90</v>
      </c>
      <c r="J65" s="569">
        <v>844</v>
      </c>
      <c r="K65" s="569">
        <v>193</v>
      </c>
      <c r="L65" s="569">
        <v>319</v>
      </c>
      <c r="M65" s="569">
        <v>603</v>
      </c>
      <c r="N65" s="569">
        <v>260</v>
      </c>
      <c r="O65" s="569">
        <v>62</v>
      </c>
      <c r="P65" s="569">
        <v>513</v>
      </c>
      <c r="Q65" s="569">
        <v>491</v>
      </c>
    </row>
    <row r="66" spans="1:17" s="110" customFormat="1" ht="23.25" customHeight="1">
      <c r="A66" s="226" t="s">
        <v>62</v>
      </c>
      <c r="B66" s="569">
        <f t="shared" si="0"/>
        <v>1724.1</v>
      </c>
      <c r="C66" s="569">
        <v>164.5</v>
      </c>
      <c r="D66" s="569">
        <v>95.2</v>
      </c>
      <c r="E66" s="569">
        <v>3</v>
      </c>
      <c r="F66" s="569">
        <v>15</v>
      </c>
      <c r="G66" s="569">
        <v>289.39999999999998</v>
      </c>
      <c r="H66" s="569">
        <v>253</v>
      </c>
      <c r="I66" s="569">
        <v>50</v>
      </c>
      <c r="J66" s="569">
        <v>341</v>
      </c>
      <c r="K66" s="569">
        <v>21</v>
      </c>
      <c r="L66" s="569">
        <v>8</v>
      </c>
      <c r="M66" s="569">
        <v>207</v>
      </c>
      <c r="N66" s="569">
        <v>53</v>
      </c>
      <c r="O66" s="569">
        <v>132</v>
      </c>
      <c r="P66" s="569">
        <v>60</v>
      </c>
      <c r="Q66" s="569">
        <v>32</v>
      </c>
    </row>
    <row r="67" spans="1:17" s="110" customFormat="1" ht="23.25" customHeight="1">
      <c r="A67" s="229" t="s">
        <v>29</v>
      </c>
      <c r="B67" s="568">
        <f t="shared" si="0"/>
        <v>1436.95</v>
      </c>
      <c r="C67" s="568">
        <v>138.5</v>
      </c>
      <c r="D67" s="568">
        <v>91.95</v>
      </c>
      <c r="E67" s="568">
        <v>8</v>
      </c>
      <c r="F67" s="568">
        <v>59</v>
      </c>
      <c r="G67" s="568">
        <v>116.5</v>
      </c>
      <c r="H67" s="568">
        <v>101</v>
      </c>
      <c r="I67" s="568">
        <v>20</v>
      </c>
      <c r="J67" s="568">
        <v>280</v>
      </c>
      <c r="K67" s="568">
        <v>46</v>
      </c>
      <c r="L67" s="568">
        <v>53</v>
      </c>
      <c r="M67" s="568">
        <v>203</v>
      </c>
      <c r="N67" s="568">
        <v>96</v>
      </c>
      <c r="O67" s="568">
        <v>18</v>
      </c>
      <c r="P67" s="568">
        <v>110</v>
      </c>
      <c r="Q67" s="568">
        <v>96</v>
      </c>
    </row>
    <row r="68" spans="1:17" s="111" customFormat="1" ht="23.25" customHeight="1">
      <c r="A68" s="226" t="s">
        <v>63</v>
      </c>
      <c r="B68" s="569">
        <f t="shared" si="0"/>
        <v>968.75</v>
      </c>
      <c r="C68" s="569">
        <v>64.5</v>
      </c>
      <c r="D68" s="569">
        <v>67.75</v>
      </c>
      <c r="E68" s="569">
        <v>5</v>
      </c>
      <c r="F68" s="569">
        <v>58</v>
      </c>
      <c r="G68" s="569">
        <v>42.5</v>
      </c>
      <c r="H68" s="569">
        <v>46</v>
      </c>
      <c r="I68" s="569">
        <v>11</v>
      </c>
      <c r="J68" s="569">
        <v>174</v>
      </c>
      <c r="K68" s="569">
        <v>40</v>
      </c>
      <c r="L68" s="569">
        <v>52</v>
      </c>
      <c r="M68" s="569">
        <v>133</v>
      </c>
      <c r="N68" s="569">
        <v>88</v>
      </c>
      <c r="O68" s="569">
        <v>3</v>
      </c>
      <c r="P68" s="569">
        <v>94</v>
      </c>
      <c r="Q68" s="569">
        <v>90</v>
      </c>
    </row>
    <row r="69" spans="1:17" s="110" customFormat="1" ht="23.25" customHeight="1">
      <c r="A69" s="225" t="s">
        <v>62</v>
      </c>
      <c r="B69" s="569">
        <f t="shared" ref="B69:B92" si="1">SUM(C69:Q69)</f>
        <v>468.2</v>
      </c>
      <c r="C69" s="569">
        <v>74</v>
      </c>
      <c r="D69" s="569">
        <v>24.2</v>
      </c>
      <c r="E69" s="569">
        <v>3</v>
      </c>
      <c r="F69" s="569">
        <v>1</v>
      </c>
      <c r="G69" s="569">
        <v>74</v>
      </c>
      <c r="H69" s="569">
        <v>55</v>
      </c>
      <c r="I69" s="569">
        <v>9</v>
      </c>
      <c r="J69" s="569">
        <v>106</v>
      </c>
      <c r="K69" s="569">
        <v>6</v>
      </c>
      <c r="L69" s="569">
        <v>1</v>
      </c>
      <c r="M69" s="569">
        <v>70</v>
      </c>
      <c r="N69" s="569">
        <v>8</v>
      </c>
      <c r="O69" s="569">
        <v>15</v>
      </c>
      <c r="P69" s="569">
        <v>16</v>
      </c>
      <c r="Q69" s="569">
        <v>6</v>
      </c>
    </row>
    <row r="70" spans="1:17" s="110" customFormat="1" ht="23.25" customHeight="1">
      <c r="A70" s="233" t="s">
        <v>30</v>
      </c>
      <c r="B70" s="568">
        <f t="shared" si="1"/>
        <v>1105</v>
      </c>
      <c r="C70" s="568">
        <v>54</v>
      </c>
      <c r="D70" s="568">
        <v>81</v>
      </c>
      <c r="E70" s="568">
        <v>4</v>
      </c>
      <c r="F70" s="568">
        <v>85</v>
      </c>
      <c r="G70" s="568">
        <v>90</v>
      </c>
      <c r="H70" s="568">
        <v>80</v>
      </c>
      <c r="I70" s="568">
        <v>30</v>
      </c>
      <c r="J70" s="568">
        <v>195</v>
      </c>
      <c r="K70" s="568">
        <v>26</v>
      </c>
      <c r="L70" s="568">
        <v>70</v>
      </c>
      <c r="M70" s="568">
        <v>103</v>
      </c>
      <c r="N70" s="568">
        <v>61</v>
      </c>
      <c r="O70" s="568">
        <v>81</v>
      </c>
      <c r="P70" s="568">
        <v>89</v>
      </c>
      <c r="Q70" s="568">
        <v>56</v>
      </c>
    </row>
    <row r="71" spans="1:17" s="111" customFormat="1" ht="23.25" customHeight="1">
      <c r="A71" s="225" t="s">
        <v>63</v>
      </c>
      <c r="B71" s="569">
        <f t="shared" si="1"/>
        <v>821</v>
      </c>
      <c r="C71" s="569">
        <v>38</v>
      </c>
      <c r="D71" s="569">
        <v>70</v>
      </c>
      <c r="E71" s="569">
        <v>4</v>
      </c>
      <c r="F71" s="569">
        <v>83</v>
      </c>
      <c r="G71" s="569">
        <v>49</v>
      </c>
      <c r="H71" s="569">
        <v>35</v>
      </c>
      <c r="I71" s="569">
        <v>17</v>
      </c>
      <c r="J71" s="569">
        <v>154</v>
      </c>
      <c r="K71" s="569">
        <v>24</v>
      </c>
      <c r="L71" s="569">
        <v>68</v>
      </c>
      <c r="M71" s="569">
        <v>80</v>
      </c>
      <c r="N71" s="569">
        <v>43</v>
      </c>
      <c r="O71" s="569">
        <v>35</v>
      </c>
      <c r="P71" s="569">
        <v>73</v>
      </c>
      <c r="Q71" s="569">
        <v>48</v>
      </c>
    </row>
    <row r="72" spans="1:17" s="110" customFormat="1" ht="23.25" customHeight="1">
      <c r="A72" s="226" t="s">
        <v>62</v>
      </c>
      <c r="B72" s="569">
        <f t="shared" si="1"/>
        <v>284</v>
      </c>
      <c r="C72" s="569">
        <v>16</v>
      </c>
      <c r="D72" s="569">
        <v>11</v>
      </c>
      <c r="E72" s="569">
        <v>0</v>
      </c>
      <c r="F72" s="569">
        <v>2</v>
      </c>
      <c r="G72" s="569">
        <v>41</v>
      </c>
      <c r="H72" s="569">
        <v>45</v>
      </c>
      <c r="I72" s="569">
        <v>13</v>
      </c>
      <c r="J72" s="569">
        <v>41</v>
      </c>
      <c r="K72" s="569">
        <v>2</v>
      </c>
      <c r="L72" s="569">
        <v>2</v>
      </c>
      <c r="M72" s="569">
        <v>23</v>
      </c>
      <c r="N72" s="569">
        <v>18</v>
      </c>
      <c r="O72" s="569">
        <v>46</v>
      </c>
      <c r="P72" s="569">
        <v>16</v>
      </c>
      <c r="Q72" s="569">
        <v>8</v>
      </c>
    </row>
    <row r="73" spans="1:17" s="110" customFormat="1" ht="23.25" customHeight="1">
      <c r="A73" s="229" t="s">
        <v>31</v>
      </c>
      <c r="B73" s="568">
        <f t="shared" si="1"/>
        <v>889.35</v>
      </c>
      <c r="C73" s="568">
        <v>57.05</v>
      </c>
      <c r="D73" s="568">
        <v>70.900000000000006</v>
      </c>
      <c r="E73" s="568">
        <v>0</v>
      </c>
      <c r="F73" s="568">
        <v>56</v>
      </c>
      <c r="G73" s="568">
        <v>61.400000000000006</v>
      </c>
      <c r="H73" s="568">
        <v>74</v>
      </c>
      <c r="I73" s="568">
        <v>24</v>
      </c>
      <c r="J73" s="568">
        <v>167</v>
      </c>
      <c r="K73" s="568">
        <v>26</v>
      </c>
      <c r="L73" s="568">
        <v>59</v>
      </c>
      <c r="M73" s="568">
        <v>105</v>
      </c>
      <c r="N73" s="568">
        <v>34</v>
      </c>
      <c r="O73" s="568">
        <v>30</v>
      </c>
      <c r="P73" s="568">
        <v>67</v>
      </c>
      <c r="Q73" s="568">
        <v>58</v>
      </c>
    </row>
    <row r="74" spans="1:17" s="111" customFormat="1" ht="23.25" customHeight="1">
      <c r="A74" s="226" t="s">
        <v>63</v>
      </c>
      <c r="B74" s="569">
        <f t="shared" si="1"/>
        <v>662.45</v>
      </c>
      <c r="C74" s="569">
        <v>38.549999999999997</v>
      </c>
      <c r="D74" s="569">
        <v>66.900000000000006</v>
      </c>
      <c r="E74" s="569">
        <v>0</v>
      </c>
      <c r="F74" s="569">
        <v>55</v>
      </c>
      <c r="G74" s="569">
        <v>21</v>
      </c>
      <c r="H74" s="569">
        <v>29</v>
      </c>
      <c r="I74" s="569">
        <v>11</v>
      </c>
      <c r="J74" s="569">
        <v>132</v>
      </c>
      <c r="K74" s="569">
        <v>26</v>
      </c>
      <c r="L74" s="569">
        <v>59</v>
      </c>
      <c r="M74" s="569">
        <v>74</v>
      </c>
      <c r="N74" s="569">
        <v>28</v>
      </c>
      <c r="O74" s="569">
        <v>3</v>
      </c>
      <c r="P74" s="569">
        <v>65</v>
      </c>
      <c r="Q74" s="569">
        <v>54</v>
      </c>
    </row>
    <row r="75" spans="1:17" s="110" customFormat="1" ht="23.25" customHeight="1">
      <c r="A75" s="225" t="s">
        <v>62</v>
      </c>
      <c r="B75" s="569">
        <f t="shared" si="1"/>
        <v>226.9</v>
      </c>
      <c r="C75" s="569">
        <v>18.5</v>
      </c>
      <c r="D75" s="569">
        <v>4</v>
      </c>
      <c r="E75" s="569">
        <v>0</v>
      </c>
      <c r="F75" s="569">
        <v>1</v>
      </c>
      <c r="G75" s="569">
        <v>40.4</v>
      </c>
      <c r="H75" s="569">
        <v>45</v>
      </c>
      <c r="I75" s="569">
        <v>13</v>
      </c>
      <c r="J75" s="569">
        <v>35</v>
      </c>
      <c r="K75" s="569">
        <v>0</v>
      </c>
      <c r="L75" s="569">
        <v>0</v>
      </c>
      <c r="M75" s="569">
        <v>31</v>
      </c>
      <c r="N75" s="569">
        <v>6</v>
      </c>
      <c r="O75" s="569">
        <v>27</v>
      </c>
      <c r="P75" s="569">
        <v>2</v>
      </c>
      <c r="Q75" s="569">
        <v>4</v>
      </c>
    </row>
    <row r="76" spans="1:17" s="110" customFormat="1" ht="23.25" customHeight="1">
      <c r="A76" s="233" t="s">
        <v>32</v>
      </c>
      <c r="B76" s="568">
        <f t="shared" si="1"/>
        <v>976</v>
      </c>
      <c r="C76" s="568">
        <v>114</v>
      </c>
      <c r="D76" s="568">
        <v>81</v>
      </c>
      <c r="E76" s="568">
        <v>2</v>
      </c>
      <c r="F76" s="568">
        <v>15</v>
      </c>
      <c r="G76" s="568">
        <v>61</v>
      </c>
      <c r="H76" s="568">
        <v>68</v>
      </c>
      <c r="I76" s="568">
        <v>6</v>
      </c>
      <c r="J76" s="568">
        <v>160</v>
      </c>
      <c r="K76" s="568">
        <v>28</v>
      </c>
      <c r="L76" s="568">
        <v>50</v>
      </c>
      <c r="M76" s="568">
        <v>136</v>
      </c>
      <c r="N76" s="568">
        <v>24</v>
      </c>
      <c r="O76" s="568">
        <v>26</v>
      </c>
      <c r="P76" s="568">
        <v>48</v>
      </c>
      <c r="Q76" s="568">
        <v>157</v>
      </c>
    </row>
    <row r="77" spans="1:17" s="111" customFormat="1" ht="23.25" customHeight="1">
      <c r="A77" s="225" t="s">
        <v>63</v>
      </c>
      <c r="B77" s="569">
        <f t="shared" si="1"/>
        <v>806</v>
      </c>
      <c r="C77" s="569">
        <v>97</v>
      </c>
      <c r="D77" s="569">
        <v>67</v>
      </c>
      <c r="E77" s="569">
        <v>2</v>
      </c>
      <c r="F77" s="569">
        <v>15</v>
      </c>
      <c r="G77" s="569">
        <v>31</v>
      </c>
      <c r="H77" s="569">
        <v>40</v>
      </c>
      <c r="I77" s="569">
        <v>5</v>
      </c>
      <c r="J77" s="569">
        <v>119</v>
      </c>
      <c r="K77" s="569">
        <v>27</v>
      </c>
      <c r="L77" s="569">
        <v>49</v>
      </c>
      <c r="M77" s="569">
        <v>114</v>
      </c>
      <c r="N77" s="569">
        <v>23</v>
      </c>
      <c r="O77" s="569">
        <v>13</v>
      </c>
      <c r="P77" s="569">
        <v>48</v>
      </c>
      <c r="Q77" s="569">
        <v>156</v>
      </c>
    </row>
    <row r="78" spans="1:17" s="110" customFormat="1" ht="23.25" customHeight="1">
      <c r="A78" s="226" t="s">
        <v>62</v>
      </c>
      <c r="B78" s="569">
        <f t="shared" si="1"/>
        <v>170</v>
      </c>
      <c r="C78" s="569">
        <v>17</v>
      </c>
      <c r="D78" s="569">
        <v>14</v>
      </c>
      <c r="E78" s="569">
        <v>0</v>
      </c>
      <c r="F78" s="569">
        <v>0</v>
      </c>
      <c r="G78" s="569">
        <v>30</v>
      </c>
      <c r="H78" s="569">
        <v>28</v>
      </c>
      <c r="I78" s="569">
        <v>1</v>
      </c>
      <c r="J78" s="569">
        <v>41</v>
      </c>
      <c r="K78" s="569">
        <v>1</v>
      </c>
      <c r="L78" s="569">
        <v>1</v>
      </c>
      <c r="M78" s="569">
        <v>22</v>
      </c>
      <c r="N78" s="569">
        <v>1</v>
      </c>
      <c r="O78" s="569">
        <v>13</v>
      </c>
      <c r="P78" s="569">
        <v>0</v>
      </c>
      <c r="Q78" s="569">
        <v>1</v>
      </c>
    </row>
    <row r="79" spans="1:17" s="110" customFormat="1" ht="23.25" customHeight="1">
      <c r="A79" s="229" t="s">
        <v>33</v>
      </c>
      <c r="B79" s="568">
        <f t="shared" si="1"/>
        <v>1122.25</v>
      </c>
      <c r="C79" s="568">
        <v>125.80000000000001</v>
      </c>
      <c r="D79" s="568">
        <v>109.44999999999999</v>
      </c>
      <c r="E79" s="568">
        <v>2</v>
      </c>
      <c r="F79" s="568">
        <v>18</v>
      </c>
      <c r="G79" s="568">
        <v>59</v>
      </c>
      <c r="H79" s="568">
        <v>39</v>
      </c>
      <c r="I79" s="568">
        <v>28</v>
      </c>
      <c r="J79" s="568">
        <v>175</v>
      </c>
      <c r="K79" s="568">
        <v>57</v>
      </c>
      <c r="L79" s="568">
        <v>54</v>
      </c>
      <c r="M79" s="568">
        <v>166</v>
      </c>
      <c r="N79" s="568">
        <v>60</v>
      </c>
      <c r="O79" s="568">
        <v>2</v>
      </c>
      <c r="P79" s="568">
        <v>121</v>
      </c>
      <c r="Q79" s="568">
        <v>106</v>
      </c>
    </row>
    <row r="80" spans="1:17" s="110" customFormat="1" ht="23.25" customHeight="1">
      <c r="A80" s="226" t="s">
        <v>63</v>
      </c>
      <c r="B80" s="569">
        <f t="shared" si="1"/>
        <v>898.25</v>
      </c>
      <c r="C80" s="569">
        <v>105.80000000000001</v>
      </c>
      <c r="D80" s="569">
        <v>89.449999999999989</v>
      </c>
      <c r="E80" s="569">
        <v>2</v>
      </c>
      <c r="F80" s="569">
        <v>11</v>
      </c>
      <c r="G80" s="569">
        <v>26</v>
      </c>
      <c r="H80" s="569">
        <v>16</v>
      </c>
      <c r="I80" s="569">
        <v>22</v>
      </c>
      <c r="J80" s="569">
        <v>133</v>
      </c>
      <c r="K80" s="569">
        <v>47</v>
      </c>
      <c r="L80" s="569">
        <v>51</v>
      </c>
      <c r="M80" s="569">
        <v>134</v>
      </c>
      <c r="N80" s="569">
        <v>53</v>
      </c>
      <c r="O80" s="569">
        <v>2</v>
      </c>
      <c r="P80" s="569">
        <v>110</v>
      </c>
      <c r="Q80" s="569">
        <v>96</v>
      </c>
    </row>
    <row r="81" spans="1:17" s="110" customFormat="1" ht="23.25" customHeight="1">
      <c r="A81" s="225" t="s">
        <v>62</v>
      </c>
      <c r="B81" s="569">
        <f t="shared" si="1"/>
        <v>224</v>
      </c>
      <c r="C81" s="569">
        <v>20</v>
      </c>
      <c r="D81" s="569">
        <v>20</v>
      </c>
      <c r="E81" s="569">
        <v>0</v>
      </c>
      <c r="F81" s="569">
        <v>7</v>
      </c>
      <c r="G81" s="569">
        <v>33</v>
      </c>
      <c r="H81" s="569">
        <v>23</v>
      </c>
      <c r="I81" s="569">
        <v>6</v>
      </c>
      <c r="J81" s="569">
        <v>42</v>
      </c>
      <c r="K81" s="569">
        <v>10</v>
      </c>
      <c r="L81" s="569">
        <v>3</v>
      </c>
      <c r="M81" s="569">
        <v>32</v>
      </c>
      <c r="N81" s="569">
        <v>7</v>
      </c>
      <c r="O81" s="569">
        <v>0</v>
      </c>
      <c r="P81" s="569">
        <v>11</v>
      </c>
      <c r="Q81" s="569">
        <v>10</v>
      </c>
    </row>
    <row r="82" spans="1:17" s="110" customFormat="1" ht="23.25" customHeight="1">
      <c r="A82" s="233" t="s">
        <v>34</v>
      </c>
      <c r="B82" s="568">
        <f t="shared" si="1"/>
        <v>1034.5999999999999</v>
      </c>
      <c r="C82" s="568">
        <v>46</v>
      </c>
      <c r="D82" s="568">
        <v>65.599999999999994</v>
      </c>
      <c r="E82" s="568">
        <v>0</v>
      </c>
      <c r="F82" s="568">
        <v>53</v>
      </c>
      <c r="G82" s="568">
        <v>116</v>
      </c>
      <c r="H82" s="568">
        <v>82</v>
      </c>
      <c r="I82" s="568">
        <v>32</v>
      </c>
      <c r="J82" s="568">
        <v>208</v>
      </c>
      <c r="K82" s="568">
        <v>31</v>
      </c>
      <c r="L82" s="568">
        <v>41</v>
      </c>
      <c r="M82" s="568">
        <v>97</v>
      </c>
      <c r="N82" s="568">
        <v>38</v>
      </c>
      <c r="O82" s="568">
        <v>37</v>
      </c>
      <c r="P82" s="568">
        <v>138</v>
      </c>
      <c r="Q82" s="568">
        <v>50</v>
      </c>
    </row>
    <row r="83" spans="1:17" s="110" customFormat="1" ht="23.25" customHeight="1">
      <c r="A83" s="225" t="s">
        <v>63</v>
      </c>
      <c r="B83" s="569">
        <f t="shared" si="1"/>
        <v>683.6</v>
      </c>
      <c r="C83" s="569">
        <v>27</v>
      </c>
      <c r="D83" s="569">
        <v>43.599999999999994</v>
      </c>
      <c r="E83" s="569">
        <v>0</v>
      </c>
      <c r="F83" s="569">
        <v>49</v>
      </c>
      <c r="G83" s="569">
        <v>45</v>
      </c>
      <c r="H83" s="569">
        <v>25</v>
      </c>
      <c r="I83" s="569">
        <v>24</v>
      </c>
      <c r="J83" s="569">
        <v>132</v>
      </c>
      <c r="K83" s="569">
        <v>29</v>
      </c>
      <c r="L83" s="569">
        <v>40</v>
      </c>
      <c r="M83" s="569">
        <v>68</v>
      </c>
      <c r="N83" s="569">
        <v>25</v>
      </c>
      <c r="O83" s="569">
        <v>6</v>
      </c>
      <c r="P83" s="569">
        <v>123</v>
      </c>
      <c r="Q83" s="569">
        <v>47</v>
      </c>
    </row>
    <row r="84" spans="1:17" s="110" customFormat="1" ht="23.25" customHeight="1">
      <c r="A84" s="226" t="s">
        <v>62</v>
      </c>
      <c r="B84" s="569">
        <f t="shared" si="1"/>
        <v>351</v>
      </c>
      <c r="C84" s="569">
        <v>19</v>
      </c>
      <c r="D84" s="569">
        <v>22</v>
      </c>
      <c r="E84" s="569">
        <v>0</v>
      </c>
      <c r="F84" s="569">
        <v>4</v>
      </c>
      <c r="G84" s="569">
        <v>71</v>
      </c>
      <c r="H84" s="569">
        <v>57</v>
      </c>
      <c r="I84" s="569">
        <v>8</v>
      </c>
      <c r="J84" s="569">
        <v>76</v>
      </c>
      <c r="K84" s="569">
        <v>2</v>
      </c>
      <c r="L84" s="569">
        <v>1</v>
      </c>
      <c r="M84" s="569">
        <v>29</v>
      </c>
      <c r="N84" s="569">
        <v>13</v>
      </c>
      <c r="O84" s="569">
        <v>31</v>
      </c>
      <c r="P84" s="569">
        <v>15</v>
      </c>
      <c r="Q84" s="569">
        <v>3</v>
      </c>
    </row>
    <row r="85" spans="1:17" s="110" customFormat="1" ht="20.25" customHeight="1">
      <c r="A85" s="229" t="s">
        <v>57</v>
      </c>
      <c r="B85" s="568">
        <f t="shared" si="1"/>
        <v>316.75</v>
      </c>
      <c r="C85" s="568">
        <v>29.75</v>
      </c>
      <c r="D85" s="568">
        <v>20</v>
      </c>
      <c r="E85" s="568">
        <v>0</v>
      </c>
      <c r="F85" s="568">
        <v>12</v>
      </c>
      <c r="G85" s="568">
        <v>21</v>
      </c>
      <c r="H85" s="568">
        <v>21</v>
      </c>
      <c r="I85" s="568">
        <v>2</v>
      </c>
      <c r="J85" s="568">
        <v>35</v>
      </c>
      <c r="K85" s="568">
        <v>2</v>
      </c>
      <c r="L85" s="568">
        <v>21</v>
      </c>
      <c r="M85" s="568">
        <v>27</v>
      </c>
      <c r="N85" s="568">
        <v>24</v>
      </c>
      <c r="O85" s="568">
        <v>4</v>
      </c>
      <c r="P85" s="568">
        <v>66</v>
      </c>
      <c r="Q85" s="568">
        <v>32</v>
      </c>
    </row>
    <row r="86" spans="1:17" s="92" customFormat="1" ht="20.25" customHeight="1">
      <c r="A86" s="557" t="s">
        <v>63</v>
      </c>
      <c r="B86" s="639">
        <f t="shared" si="1"/>
        <v>283.75</v>
      </c>
      <c r="C86" s="639">
        <v>27.75</v>
      </c>
      <c r="D86" s="639">
        <v>18</v>
      </c>
      <c r="E86" s="639">
        <v>0</v>
      </c>
      <c r="F86" s="639">
        <v>12</v>
      </c>
      <c r="G86" s="639">
        <v>14</v>
      </c>
      <c r="H86" s="639">
        <v>14</v>
      </c>
      <c r="I86" s="639">
        <v>2</v>
      </c>
      <c r="J86" s="639">
        <v>28</v>
      </c>
      <c r="K86" s="639">
        <v>2</v>
      </c>
      <c r="L86" s="639">
        <v>21</v>
      </c>
      <c r="M86" s="639">
        <v>21</v>
      </c>
      <c r="N86" s="639">
        <v>24</v>
      </c>
      <c r="O86" s="639">
        <v>4</v>
      </c>
      <c r="P86" s="639">
        <v>65</v>
      </c>
      <c r="Q86" s="639">
        <v>31</v>
      </c>
    </row>
    <row r="87" spans="1:17" s="111" customFormat="1" ht="20.25" customHeight="1">
      <c r="A87" s="558" t="s">
        <v>62</v>
      </c>
      <c r="B87" s="642">
        <f t="shared" si="1"/>
        <v>33</v>
      </c>
      <c r="C87" s="642">
        <v>2</v>
      </c>
      <c r="D87" s="642">
        <v>2</v>
      </c>
      <c r="E87" s="642">
        <v>0</v>
      </c>
      <c r="F87" s="642">
        <v>0</v>
      </c>
      <c r="G87" s="642">
        <v>7</v>
      </c>
      <c r="H87" s="642">
        <v>7</v>
      </c>
      <c r="I87" s="642">
        <v>0</v>
      </c>
      <c r="J87" s="642">
        <v>7</v>
      </c>
      <c r="K87" s="642">
        <v>0</v>
      </c>
      <c r="L87" s="642">
        <v>0</v>
      </c>
      <c r="M87" s="642">
        <v>6</v>
      </c>
      <c r="N87" s="642">
        <v>0</v>
      </c>
      <c r="O87" s="642">
        <v>0</v>
      </c>
      <c r="P87" s="642">
        <v>1</v>
      </c>
      <c r="Q87" s="642">
        <v>1</v>
      </c>
    </row>
    <row r="88" spans="1:17" s="101" customFormat="1" ht="20.25" customHeight="1">
      <c r="A88" s="234" t="s">
        <v>37</v>
      </c>
      <c r="B88" s="640">
        <f t="shared" si="1"/>
        <v>316.75</v>
      </c>
      <c r="C88" s="640">
        <v>29.75</v>
      </c>
      <c r="D88" s="640">
        <v>20</v>
      </c>
      <c r="E88" s="640">
        <v>0</v>
      </c>
      <c r="F88" s="640">
        <v>12</v>
      </c>
      <c r="G88" s="640">
        <v>21</v>
      </c>
      <c r="H88" s="640">
        <v>21</v>
      </c>
      <c r="I88" s="640">
        <v>2</v>
      </c>
      <c r="J88" s="640">
        <v>35</v>
      </c>
      <c r="K88" s="640">
        <v>2</v>
      </c>
      <c r="L88" s="640">
        <v>21</v>
      </c>
      <c r="M88" s="640">
        <v>27</v>
      </c>
      <c r="N88" s="640">
        <v>24</v>
      </c>
      <c r="O88" s="640">
        <v>4</v>
      </c>
      <c r="P88" s="640">
        <v>66</v>
      </c>
      <c r="Q88" s="640">
        <v>32</v>
      </c>
    </row>
    <row r="89" spans="1:17" ht="20.25" customHeight="1">
      <c r="A89" s="232" t="s">
        <v>63</v>
      </c>
      <c r="B89" s="641">
        <f t="shared" si="1"/>
        <v>283.75</v>
      </c>
      <c r="C89" s="641">
        <v>27.75</v>
      </c>
      <c r="D89" s="641">
        <v>18</v>
      </c>
      <c r="E89" s="641">
        <v>0</v>
      </c>
      <c r="F89" s="641">
        <v>12</v>
      </c>
      <c r="G89" s="641">
        <v>14</v>
      </c>
      <c r="H89" s="641">
        <v>14</v>
      </c>
      <c r="I89" s="641">
        <v>2</v>
      </c>
      <c r="J89" s="641">
        <v>28</v>
      </c>
      <c r="K89" s="641">
        <v>2</v>
      </c>
      <c r="L89" s="641">
        <v>21</v>
      </c>
      <c r="M89" s="641">
        <v>21</v>
      </c>
      <c r="N89" s="641">
        <v>24</v>
      </c>
      <c r="O89" s="641">
        <v>4</v>
      </c>
      <c r="P89" s="641">
        <v>65</v>
      </c>
      <c r="Q89" s="641">
        <v>31</v>
      </c>
    </row>
    <row r="90" spans="1:17" ht="20.25" customHeight="1">
      <c r="A90" s="232" t="s">
        <v>62</v>
      </c>
      <c r="B90" s="641">
        <f t="shared" si="1"/>
        <v>33</v>
      </c>
      <c r="C90" s="641">
        <v>2</v>
      </c>
      <c r="D90" s="641">
        <v>2</v>
      </c>
      <c r="E90" s="641">
        <v>0</v>
      </c>
      <c r="F90" s="641">
        <v>0</v>
      </c>
      <c r="G90" s="641">
        <v>7</v>
      </c>
      <c r="H90" s="641">
        <v>7</v>
      </c>
      <c r="I90" s="641">
        <v>0</v>
      </c>
      <c r="J90" s="641">
        <v>7</v>
      </c>
      <c r="K90" s="641">
        <v>0</v>
      </c>
      <c r="L90" s="641">
        <v>0</v>
      </c>
      <c r="M90" s="641">
        <v>6</v>
      </c>
      <c r="N90" s="641">
        <v>0</v>
      </c>
      <c r="O90" s="641">
        <v>0</v>
      </c>
      <c r="P90" s="641">
        <v>1</v>
      </c>
      <c r="Q90" s="641">
        <v>1</v>
      </c>
    </row>
    <row r="91" spans="1:17" s="101" customFormat="1" ht="20.25" customHeight="1">
      <c r="A91" s="234" t="s">
        <v>488</v>
      </c>
      <c r="B91" s="640">
        <f t="shared" si="1"/>
        <v>66.8</v>
      </c>
      <c r="C91" s="640">
        <v>2.6</v>
      </c>
      <c r="D91" s="640">
        <v>1.0000000000000002</v>
      </c>
      <c r="E91" s="640">
        <v>0</v>
      </c>
      <c r="F91" s="640">
        <v>0</v>
      </c>
      <c r="G91" s="640">
        <v>15.2</v>
      </c>
      <c r="H91" s="640">
        <v>18</v>
      </c>
      <c r="I91" s="640">
        <v>5</v>
      </c>
      <c r="J91" s="640">
        <v>16</v>
      </c>
      <c r="K91" s="640">
        <v>0</v>
      </c>
      <c r="L91" s="640">
        <v>0</v>
      </c>
      <c r="M91" s="640">
        <v>5</v>
      </c>
      <c r="N91" s="640">
        <v>0</v>
      </c>
      <c r="O91" s="640">
        <v>1</v>
      </c>
      <c r="P91" s="640">
        <v>0</v>
      </c>
      <c r="Q91" s="640">
        <v>3</v>
      </c>
    </row>
    <row r="92" spans="1:17" ht="20.25" customHeight="1">
      <c r="A92" s="232" t="s">
        <v>62</v>
      </c>
      <c r="B92" s="641">
        <f t="shared" si="1"/>
        <v>66.8</v>
      </c>
      <c r="C92" s="641">
        <v>2.6</v>
      </c>
      <c r="D92" s="641">
        <v>1.0000000000000002</v>
      </c>
      <c r="E92" s="641">
        <v>0</v>
      </c>
      <c r="F92" s="641">
        <v>0</v>
      </c>
      <c r="G92" s="641">
        <v>15.2</v>
      </c>
      <c r="H92" s="641">
        <v>18</v>
      </c>
      <c r="I92" s="641">
        <v>5</v>
      </c>
      <c r="J92" s="641">
        <v>16</v>
      </c>
      <c r="K92" s="641">
        <v>0</v>
      </c>
      <c r="L92" s="641">
        <v>0</v>
      </c>
      <c r="M92" s="641">
        <v>5</v>
      </c>
      <c r="N92" s="641">
        <v>0</v>
      </c>
      <c r="O92" s="641">
        <v>1</v>
      </c>
      <c r="P92" s="641">
        <v>0</v>
      </c>
      <c r="Q92" s="641">
        <v>3</v>
      </c>
    </row>
    <row r="93" spans="1:17" ht="15.9" customHeight="1"/>
    <row r="94" spans="1:17" ht="15.9" customHeight="1">
      <c r="A94" s="755" t="s">
        <v>538</v>
      </c>
      <c r="B94" s="755"/>
      <c r="C94" s="755"/>
      <c r="D94" s="755"/>
      <c r="E94" s="755"/>
      <c r="F94" s="755"/>
      <c r="G94" s="755"/>
      <c r="H94" s="158"/>
      <c r="I94" s="158"/>
      <c r="J94" s="158"/>
    </row>
    <row r="95" spans="1:17" ht="15.9" customHeight="1"/>
    <row r="96" spans="1:17" ht="15.9" customHeight="1"/>
    <row r="97" ht="15.9" customHeight="1"/>
    <row r="98" ht="15.9" customHeight="1"/>
    <row r="99" ht="15.9" customHeight="1"/>
    <row r="100" ht="15.9" customHeight="1"/>
    <row r="101" ht="15.9" customHeight="1"/>
    <row r="102" ht="15.9" customHeight="1"/>
    <row r="103" ht="15.9" customHeight="1"/>
    <row r="104" ht="68.099999999999994" customHeight="1"/>
  </sheetData>
  <mergeCells count="2">
    <mergeCell ref="A1:Q1"/>
    <mergeCell ref="A94:G94"/>
  </mergeCells>
  <hyperlinks>
    <hyperlink ref="R1" location="INDICE!A32" display="INDICE"/>
  </hyperlinks>
  <printOptions horizontalCentered="1"/>
  <pageMargins left="0.19685039370078741" right="0.19685039370078741" top="1.1023622047244095" bottom="0.51181102362204722" header="0.11811023622047245" footer="0.23622047244094491"/>
  <pageSetup paperSize="9" scale="66" firstPageNumber="46" orientation="landscape" useFirstPageNumber="1" r:id="rId1"/>
  <headerFooter scaleWithDoc="0">
    <oddHeader>&amp;C&amp;G</oddHeader>
    <oddFooter>&amp;C&amp;12&amp;P</oddFooter>
  </headerFooter>
  <legacyDrawingHF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
  <dimension ref="A1:M38"/>
  <sheetViews>
    <sheetView showGridLines="0" zoomScale="90" zoomScaleNormal="90" zoomScalePageLayoutView="80" workbookViewId="0">
      <selection sqref="A1:L1"/>
    </sheetView>
  </sheetViews>
  <sheetFormatPr baseColWidth="10" defaultColWidth="9.109375" defaultRowHeight="13.8"/>
  <cols>
    <col min="1" max="1" width="30.6640625" style="103" customWidth="1"/>
    <col min="2" max="2" width="13.109375" style="103" customWidth="1"/>
    <col min="3" max="3" width="11.44140625" style="103" customWidth="1"/>
    <col min="4" max="4" width="10.5546875" style="103" customWidth="1"/>
    <col min="5" max="5" width="12.5546875" style="103" customWidth="1"/>
    <col min="6" max="6" width="13.5546875" style="103" customWidth="1"/>
    <col min="7" max="7" width="21.88671875" style="103" customWidth="1"/>
    <col min="8" max="8" width="11.109375" style="103" customWidth="1"/>
    <col min="9" max="9" width="10.5546875" style="103" customWidth="1"/>
    <col min="10" max="10" width="13.109375" style="103" customWidth="1"/>
    <col min="11" max="11" width="14.44140625" style="103" customWidth="1"/>
    <col min="12" max="12" width="25.6640625" style="103" customWidth="1"/>
    <col min="13" max="13" width="9.6640625" style="100" customWidth="1"/>
    <col min="14" max="16384" width="9.109375" style="100"/>
  </cols>
  <sheetData>
    <row r="1" spans="1:13" ht="49.5" customHeight="1">
      <c r="A1" s="757" t="s">
        <v>719</v>
      </c>
      <c r="B1" s="757"/>
      <c r="C1" s="757"/>
      <c r="D1" s="757"/>
      <c r="E1" s="757"/>
      <c r="F1" s="757"/>
      <c r="G1" s="757"/>
      <c r="H1" s="757"/>
      <c r="I1" s="757"/>
      <c r="J1" s="757"/>
      <c r="K1" s="757"/>
      <c r="L1" s="757"/>
      <c r="M1" s="73" t="s">
        <v>271</v>
      </c>
    </row>
    <row r="2" spans="1:13" ht="3.75" customHeight="1">
      <c r="A2" s="114"/>
      <c r="B2" s="114"/>
      <c r="C2" s="114"/>
      <c r="D2" s="114"/>
      <c r="E2" s="114"/>
      <c r="F2" s="114"/>
      <c r="G2" s="114"/>
      <c r="H2" s="114"/>
      <c r="I2" s="114"/>
      <c r="J2" s="114"/>
      <c r="K2" s="157"/>
      <c r="L2" s="157"/>
    </row>
    <row r="3" spans="1:13" s="120" customFormat="1" ht="24.75" customHeight="1">
      <c r="A3" s="758" t="s">
        <v>330</v>
      </c>
      <c r="B3" s="758" t="s">
        <v>344</v>
      </c>
      <c r="C3" s="760" t="s">
        <v>353</v>
      </c>
      <c r="D3" s="761"/>
      <c r="E3" s="761"/>
      <c r="F3" s="761"/>
      <c r="G3" s="762"/>
      <c r="H3" s="760" t="s">
        <v>352</v>
      </c>
      <c r="I3" s="761"/>
      <c r="J3" s="761"/>
      <c r="K3" s="761"/>
      <c r="L3" s="762"/>
    </row>
    <row r="4" spans="1:13" s="120" customFormat="1" ht="36" customHeight="1">
      <c r="A4" s="759"/>
      <c r="B4" s="759"/>
      <c r="C4" s="523" t="s">
        <v>46</v>
      </c>
      <c r="D4" s="523" t="s">
        <v>507</v>
      </c>
      <c r="E4" s="523" t="s">
        <v>508</v>
      </c>
      <c r="F4" s="523" t="s">
        <v>509</v>
      </c>
      <c r="G4" s="523" t="s">
        <v>71</v>
      </c>
      <c r="H4" s="523" t="s">
        <v>46</v>
      </c>
      <c r="I4" s="523" t="s">
        <v>507</v>
      </c>
      <c r="J4" s="523" t="s">
        <v>508</v>
      </c>
      <c r="K4" s="523" t="s">
        <v>509</v>
      </c>
      <c r="L4" s="523" t="s">
        <v>70</v>
      </c>
    </row>
    <row r="5" spans="1:13" s="102" customFormat="1" ht="20.100000000000001" customHeight="1">
      <c r="A5" s="224" t="s">
        <v>601</v>
      </c>
      <c r="B5" s="223">
        <v>29373.750000000033</v>
      </c>
      <c r="C5" s="223">
        <v>20219.750000000044</v>
      </c>
      <c r="D5" s="223">
        <v>16714</v>
      </c>
      <c r="E5" s="223">
        <v>614.25</v>
      </c>
      <c r="F5" s="223">
        <v>1134.5</v>
      </c>
      <c r="G5" s="223">
        <v>1757.0000000000016</v>
      </c>
      <c r="H5" s="223">
        <v>9154.0000000000055</v>
      </c>
      <c r="I5" s="223">
        <v>8913</v>
      </c>
      <c r="J5" s="223">
        <v>120</v>
      </c>
      <c r="K5" s="223">
        <v>40</v>
      </c>
      <c r="L5" s="223">
        <v>81.000000000000014</v>
      </c>
    </row>
    <row r="6" spans="1:13" s="102" customFormat="1" ht="20.100000000000001" customHeight="1">
      <c r="A6" s="219" t="s">
        <v>331</v>
      </c>
      <c r="B6" s="223">
        <v>14869.200000000015</v>
      </c>
      <c r="C6" s="223">
        <v>10471.450000000003</v>
      </c>
      <c r="D6" s="223">
        <v>8510</v>
      </c>
      <c r="E6" s="223">
        <v>348.75</v>
      </c>
      <c r="F6" s="223">
        <v>590.5</v>
      </c>
      <c r="G6" s="223">
        <v>1022.1999999999998</v>
      </c>
      <c r="H6" s="223">
        <v>4397.7499999999982</v>
      </c>
      <c r="I6" s="223">
        <v>4250</v>
      </c>
      <c r="J6" s="223">
        <v>78.75</v>
      </c>
      <c r="K6" s="223">
        <v>16</v>
      </c>
      <c r="L6" s="223">
        <v>53.000000000000007</v>
      </c>
    </row>
    <row r="7" spans="1:13" ht="20.100000000000001" customHeight="1">
      <c r="A7" s="221" t="s">
        <v>186</v>
      </c>
      <c r="B7" s="556">
        <v>1969.7500000000005</v>
      </c>
      <c r="C7" s="556">
        <v>1364.7000000000005</v>
      </c>
      <c r="D7" s="556">
        <v>1094</v>
      </c>
      <c r="E7" s="556">
        <v>88.5</v>
      </c>
      <c r="F7" s="556">
        <v>93</v>
      </c>
      <c r="G7" s="556">
        <v>89.200000000000045</v>
      </c>
      <c r="H7" s="556">
        <v>605.04999999999995</v>
      </c>
      <c r="I7" s="556">
        <v>603</v>
      </c>
      <c r="J7" s="556">
        <v>0.75</v>
      </c>
      <c r="K7" s="556">
        <v>0.5</v>
      </c>
      <c r="L7" s="556">
        <v>0.8</v>
      </c>
    </row>
    <row r="8" spans="1:13" ht="20.100000000000001" customHeight="1">
      <c r="A8" s="221" t="s">
        <v>185</v>
      </c>
      <c r="B8" s="556">
        <v>324.3</v>
      </c>
      <c r="C8" s="556">
        <v>192.39999999999998</v>
      </c>
      <c r="D8" s="556">
        <v>183</v>
      </c>
      <c r="E8" s="556">
        <v>0</v>
      </c>
      <c r="F8" s="556">
        <v>2</v>
      </c>
      <c r="G8" s="556">
        <v>7.4</v>
      </c>
      <c r="H8" s="556">
        <v>131.9</v>
      </c>
      <c r="I8" s="556">
        <v>130</v>
      </c>
      <c r="J8" s="556">
        <v>0</v>
      </c>
      <c r="K8" s="556">
        <v>0.5</v>
      </c>
      <c r="L8" s="556">
        <v>1.4</v>
      </c>
    </row>
    <row r="9" spans="1:13" ht="20.100000000000001" customHeight="1">
      <c r="A9" s="221" t="s">
        <v>184</v>
      </c>
      <c r="B9" s="556">
        <v>516.70000000000005</v>
      </c>
      <c r="C9" s="556">
        <v>325.15000000000009</v>
      </c>
      <c r="D9" s="556">
        <v>283</v>
      </c>
      <c r="E9" s="556">
        <v>21.75</v>
      </c>
      <c r="F9" s="556">
        <v>8</v>
      </c>
      <c r="G9" s="556">
        <v>12.400000000000002</v>
      </c>
      <c r="H9" s="556">
        <v>191.55</v>
      </c>
      <c r="I9" s="556">
        <v>188</v>
      </c>
      <c r="J9" s="556">
        <v>0.75</v>
      </c>
      <c r="K9" s="556">
        <v>0</v>
      </c>
      <c r="L9" s="556">
        <v>2.8</v>
      </c>
    </row>
    <row r="10" spans="1:13" ht="20.100000000000001" customHeight="1">
      <c r="A10" s="221" t="s">
        <v>183</v>
      </c>
      <c r="B10" s="556">
        <v>261.75</v>
      </c>
      <c r="C10" s="556">
        <v>154.14999999999998</v>
      </c>
      <c r="D10" s="556">
        <v>143</v>
      </c>
      <c r="E10" s="556">
        <v>2.25</v>
      </c>
      <c r="F10" s="556">
        <v>4.5</v>
      </c>
      <c r="G10" s="556">
        <v>4.4000000000000004</v>
      </c>
      <c r="H10" s="556">
        <v>107.60000000000001</v>
      </c>
      <c r="I10" s="556">
        <v>107</v>
      </c>
      <c r="J10" s="556">
        <v>0</v>
      </c>
      <c r="K10" s="556">
        <v>0</v>
      </c>
      <c r="L10" s="556">
        <v>0.60000000000000009</v>
      </c>
    </row>
    <row r="11" spans="1:13" ht="20.100000000000001" customHeight="1">
      <c r="A11" s="221" t="s">
        <v>182</v>
      </c>
      <c r="B11" s="556">
        <v>752.1</v>
      </c>
      <c r="C11" s="556">
        <v>413.54999999999995</v>
      </c>
      <c r="D11" s="556">
        <v>359</v>
      </c>
      <c r="E11" s="556">
        <v>5.25</v>
      </c>
      <c r="F11" s="556">
        <v>10.5</v>
      </c>
      <c r="G11" s="556">
        <v>38.799999999999997</v>
      </c>
      <c r="H11" s="556">
        <v>338.55</v>
      </c>
      <c r="I11" s="556">
        <v>325</v>
      </c>
      <c r="J11" s="556">
        <v>6.75</v>
      </c>
      <c r="K11" s="556">
        <v>4</v>
      </c>
      <c r="L11" s="556">
        <v>2.8000000000000003</v>
      </c>
    </row>
    <row r="12" spans="1:13" ht="20.100000000000001" customHeight="1">
      <c r="A12" s="221" t="s">
        <v>181</v>
      </c>
      <c r="B12" s="556">
        <v>882.20000000000016</v>
      </c>
      <c r="C12" s="556">
        <v>500.15000000000003</v>
      </c>
      <c r="D12" s="556">
        <v>420</v>
      </c>
      <c r="E12" s="556">
        <v>33.75</v>
      </c>
      <c r="F12" s="556">
        <v>24</v>
      </c>
      <c r="G12" s="556">
        <v>22.400000000000002</v>
      </c>
      <c r="H12" s="556">
        <v>382.04999999999995</v>
      </c>
      <c r="I12" s="556">
        <v>365</v>
      </c>
      <c r="J12" s="556">
        <v>8.25</v>
      </c>
      <c r="K12" s="556">
        <v>5</v>
      </c>
      <c r="L12" s="556">
        <v>3.8000000000000003</v>
      </c>
    </row>
    <row r="13" spans="1:13" ht="20.100000000000001" customHeight="1">
      <c r="A13" s="221" t="s">
        <v>180</v>
      </c>
      <c r="B13" s="556">
        <v>670.00000000000023</v>
      </c>
      <c r="C13" s="556">
        <v>419.00000000000006</v>
      </c>
      <c r="D13" s="556">
        <v>341</v>
      </c>
      <c r="E13" s="556">
        <v>16.5</v>
      </c>
      <c r="F13" s="556">
        <v>41.5</v>
      </c>
      <c r="G13" s="556">
        <v>20</v>
      </c>
      <c r="H13" s="556">
        <v>251</v>
      </c>
      <c r="I13" s="556">
        <v>251</v>
      </c>
      <c r="J13" s="556">
        <v>0</v>
      </c>
      <c r="K13" s="556">
        <v>0</v>
      </c>
      <c r="L13" s="556">
        <v>0</v>
      </c>
    </row>
    <row r="14" spans="1:13" ht="20.100000000000001" customHeight="1">
      <c r="A14" s="221" t="s">
        <v>179</v>
      </c>
      <c r="B14" s="556">
        <v>1137.8500000000001</v>
      </c>
      <c r="C14" s="556">
        <v>825.85000000000025</v>
      </c>
      <c r="D14" s="556">
        <v>705</v>
      </c>
      <c r="E14" s="556">
        <v>27.75</v>
      </c>
      <c r="F14" s="556">
        <v>57.5</v>
      </c>
      <c r="G14" s="556">
        <v>35.6</v>
      </c>
      <c r="H14" s="556">
        <v>312</v>
      </c>
      <c r="I14" s="556">
        <v>312</v>
      </c>
      <c r="J14" s="556">
        <v>0</v>
      </c>
      <c r="K14" s="556">
        <v>0</v>
      </c>
      <c r="L14" s="556">
        <v>0</v>
      </c>
    </row>
    <row r="15" spans="1:13" ht="20.100000000000001" customHeight="1">
      <c r="A15" s="221" t="s">
        <v>178</v>
      </c>
      <c r="B15" s="556">
        <v>6620.5499999999965</v>
      </c>
      <c r="C15" s="556">
        <v>5060.8999999999978</v>
      </c>
      <c r="D15" s="556">
        <v>4023</v>
      </c>
      <c r="E15" s="556">
        <v>118.5</v>
      </c>
      <c r="F15" s="556">
        <v>266</v>
      </c>
      <c r="G15" s="556">
        <v>653.40000000000009</v>
      </c>
      <c r="H15" s="556">
        <v>1559.65</v>
      </c>
      <c r="I15" s="556">
        <v>1477</v>
      </c>
      <c r="J15" s="556">
        <v>51.75</v>
      </c>
      <c r="K15" s="556">
        <v>4.5</v>
      </c>
      <c r="L15" s="556">
        <v>26.399999999999995</v>
      </c>
    </row>
    <row r="16" spans="1:13" ht="20.100000000000001" customHeight="1">
      <c r="A16" s="221" t="s">
        <v>177</v>
      </c>
      <c r="B16" s="556">
        <v>838.35</v>
      </c>
      <c r="C16" s="556">
        <v>563.45000000000005</v>
      </c>
      <c r="D16" s="556">
        <v>439</v>
      </c>
      <c r="E16" s="556">
        <v>12.75</v>
      </c>
      <c r="F16" s="556">
        <v>43.5</v>
      </c>
      <c r="G16" s="556">
        <v>68.2</v>
      </c>
      <c r="H16" s="556">
        <v>274.89999999999998</v>
      </c>
      <c r="I16" s="556">
        <v>263</v>
      </c>
      <c r="J16" s="556">
        <v>6</v>
      </c>
      <c r="K16" s="556">
        <v>1.5</v>
      </c>
      <c r="L16" s="556">
        <v>4.4000000000000012</v>
      </c>
    </row>
    <row r="17" spans="1:12" s="102" customFormat="1" ht="20.100000000000001" customHeight="1">
      <c r="A17" s="221" t="s">
        <v>176</v>
      </c>
      <c r="B17" s="556">
        <v>895.64999999999986</v>
      </c>
      <c r="C17" s="556">
        <v>652.14999999999986</v>
      </c>
      <c r="D17" s="556">
        <v>520</v>
      </c>
      <c r="E17" s="556">
        <v>21.75</v>
      </c>
      <c r="F17" s="556">
        <v>40</v>
      </c>
      <c r="G17" s="556">
        <v>70.399999999999991</v>
      </c>
      <c r="H17" s="556">
        <v>243.5</v>
      </c>
      <c r="I17" s="556">
        <v>229</v>
      </c>
      <c r="J17" s="556">
        <v>4.5</v>
      </c>
      <c r="K17" s="556">
        <v>0</v>
      </c>
      <c r="L17" s="556">
        <v>10.000000000000002</v>
      </c>
    </row>
    <row r="18" spans="1:12" s="102" customFormat="1" ht="20.100000000000001" customHeight="1">
      <c r="A18" s="219" t="s">
        <v>332</v>
      </c>
      <c r="B18" s="223">
        <v>12561.850000000019</v>
      </c>
      <c r="C18" s="223">
        <v>8659.6999999999971</v>
      </c>
      <c r="D18" s="223">
        <v>7150</v>
      </c>
      <c r="E18" s="223">
        <v>261</v>
      </c>
      <c r="F18" s="223">
        <v>530.5</v>
      </c>
      <c r="G18" s="223">
        <v>718.19999999999982</v>
      </c>
      <c r="H18" s="223">
        <v>3902.1499999999992</v>
      </c>
      <c r="I18" s="223">
        <v>3825</v>
      </c>
      <c r="J18" s="223">
        <v>41.25</v>
      </c>
      <c r="K18" s="223">
        <v>8.5</v>
      </c>
      <c r="L18" s="223">
        <v>27.4</v>
      </c>
    </row>
    <row r="19" spans="1:12" ht="20.100000000000001" customHeight="1">
      <c r="A19" s="221" t="s">
        <v>59</v>
      </c>
      <c r="B19" s="556">
        <v>1171.95</v>
      </c>
      <c r="C19" s="556">
        <v>879.54999999999984</v>
      </c>
      <c r="D19" s="556">
        <v>740</v>
      </c>
      <c r="E19" s="556">
        <v>8.25</v>
      </c>
      <c r="F19" s="556">
        <v>14.5</v>
      </c>
      <c r="G19" s="556">
        <v>116.8</v>
      </c>
      <c r="H19" s="556">
        <v>292.39999999999992</v>
      </c>
      <c r="I19" s="556">
        <v>285</v>
      </c>
      <c r="J19" s="556">
        <v>3</v>
      </c>
      <c r="K19" s="556">
        <v>0</v>
      </c>
      <c r="L19" s="556">
        <v>4.4000000000000012</v>
      </c>
    </row>
    <row r="20" spans="1:12" ht="20.100000000000001" customHeight="1">
      <c r="A20" s="221" t="s">
        <v>175</v>
      </c>
      <c r="B20" s="556">
        <v>658.50000000000023</v>
      </c>
      <c r="C20" s="556">
        <v>474.59999999999991</v>
      </c>
      <c r="D20" s="556">
        <v>428</v>
      </c>
      <c r="E20" s="556">
        <v>6</v>
      </c>
      <c r="F20" s="556">
        <v>18</v>
      </c>
      <c r="G20" s="556">
        <v>22.599999999999998</v>
      </c>
      <c r="H20" s="556">
        <v>183.9</v>
      </c>
      <c r="I20" s="556">
        <v>176</v>
      </c>
      <c r="J20" s="556">
        <v>0</v>
      </c>
      <c r="K20" s="556">
        <v>2.5</v>
      </c>
      <c r="L20" s="556">
        <v>5.4</v>
      </c>
    </row>
    <row r="21" spans="1:12" ht="20.100000000000001" customHeight="1">
      <c r="A21" s="221" t="s">
        <v>174</v>
      </c>
      <c r="B21" s="556">
        <v>6923.4499999999989</v>
      </c>
      <c r="C21" s="556">
        <v>4831.1000000000004</v>
      </c>
      <c r="D21" s="556">
        <v>3822</v>
      </c>
      <c r="E21" s="556">
        <v>186</v>
      </c>
      <c r="F21" s="556">
        <v>435.5</v>
      </c>
      <c r="G21" s="556">
        <v>387.59999999999997</v>
      </c>
      <c r="H21" s="556">
        <v>2092.3499999999995</v>
      </c>
      <c r="I21" s="556">
        <v>2049</v>
      </c>
      <c r="J21" s="556">
        <v>26.25</v>
      </c>
      <c r="K21" s="556">
        <v>3.5</v>
      </c>
      <c r="L21" s="556">
        <v>13.6</v>
      </c>
    </row>
    <row r="22" spans="1:12" ht="20.100000000000001" customHeight="1">
      <c r="A22" s="221" t="s">
        <v>173</v>
      </c>
      <c r="B22" s="556">
        <v>1077.4000000000005</v>
      </c>
      <c r="C22" s="556">
        <v>749.8000000000003</v>
      </c>
      <c r="D22" s="556">
        <v>620</v>
      </c>
      <c r="E22" s="556">
        <v>28.5</v>
      </c>
      <c r="F22" s="556">
        <v>18.5</v>
      </c>
      <c r="G22" s="556">
        <v>82.800000000000026</v>
      </c>
      <c r="H22" s="556">
        <v>327.59999999999991</v>
      </c>
      <c r="I22" s="556">
        <v>326</v>
      </c>
      <c r="J22" s="556">
        <v>0</v>
      </c>
      <c r="K22" s="556">
        <v>0</v>
      </c>
      <c r="L22" s="556">
        <v>1.5999999999999999</v>
      </c>
    </row>
    <row r="23" spans="1:12" ht="20.100000000000001" customHeight="1">
      <c r="A23" s="221" t="s">
        <v>172</v>
      </c>
      <c r="B23" s="556">
        <v>2221.8500000000004</v>
      </c>
      <c r="C23" s="556">
        <v>1332.9500000000003</v>
      </c>
      <c r="D23" s="556">
        <v>1181</v>
      </c>
      <c r="E23" s="556">
        <v>27.75</v>
      </c>
      <c r="F23" s="556">
        <v>40</v>
      </c>
      <c r="G23" s="556">
        <v>84.199999999999989</v>
      </c>
      <c r="H23" s="556">
        <v>888.90000000000009</v>
      </c>
      <c r="I23" s="556">
        <v>872</v>
      </c>
      <c r="J23" s="556">
        <v>12</v>
      </c>
      <c r="K23" s="556">
        <v>2.5</v>
      </c>
      <c r="L23" s="556">
        <v>2.4000000000000004</v>
      </c>
    </row>
    <row r="24" spans="1:12" s="102" customFormat="1" ht="20.100000000000001" customHeight="1">
      <c r="A24" s="221" t="s">
        <v>27</v>
      </c>
      <c r="B24" s="556">
        <v>508.7</v>
      </c>
      <c r="C24" s="556">
        <v>391.7</v>
      </c>
      <c r="D24" s="556">
        <v>359</v>
      </c>
      <c r="E24" s="556">
        <v>4.5</v>
      </c>
      <c r="F24" s="556">
        <v>4</v>
      </c>
      <c r="G24" s="556">
        <v>24.2</v>
      </c>
      <c r="H24" s="556">
        <v>117</v>
      </c>
      <c r="I24" s="556">
        <v>117</v>
      </c>
      <c r="J24" s="556">
        <v>0</v>
      </c>
      <c r="K24" s="556">
        <v>0</v>
      </c>
      <c r="L24" s="556">
        <v>0</v>
      </c>
    </row>
    <row r="25" spans="1:12" s="102" customFormat="1" ht="20.100000000000001" customHeight="1">
      <c r="A25" s="219" t="s">
        <v>58</v>
      </c>
      <c r="B25" s="223">
        <v>1841.15</v>
      </c>
      <c r="C25" s="223">
        <v>1035.25</v>
      </c>
      <c r="D25" s="223">
        <v>1002</v>
      </c>
      <c r="E25" s="223">
        <v>3.75</v>
      </c>
      <c r="F25" s="223">
        <v>13.5</v>
      </c>
      <c r="G25" s="223">
        <v>16</v>
      </c>
      <c r="H25" s="223">
        <v>805.9</v>
      </c>
      <c r="I25" s="223">
        <v>790</v>
      </c>
      <c r="J25" s="223">
        <v>0</v>
      </c>
      <c r="K25" s="223">
        <v>15.5</v>
      </c>
      <c r="L25" s="223">
        <v>0.4</v>
      </c>
    </row>
    <row r="26" spans="1:12" ht="20.100000000000001" customHeight="1">
      <c r="A26" s="221" t="s">
        <v>29</v>
      </c>
      <c r="B26" s="556">
        <v>413.95</v>
      </c>
      <c r="C26" s="556">
        <v>230.45</v>
      </c>
      <c r="D26" s="556">
        <v>213</v>
      </c>
      <c r="E26" s="556">
        <v>2.25</v>
      </c>
      <c r="F26" s="556">
        <v>10</v>
      </c>
      <c r="G26" s="556">
        <v>5.2</v>
      </c>
      <c r="H26" s="556">
        <v>183.5</v>
      </c>
      <c r="I26" s="556">
        <v>168</v>
      </c>
      <c r="J26" s="556">
        <v>0</v>
      </c>
      <c r="K26" s="556">
        <v>15.5</v>
      </c>
      <c r="L26" s="556">
        <v>0</v>
      </c>
    </row>
    <row r="27" spans="1:12" ht="20.100000000000001" customHeight="1">
      <c r="A27" s="221" t="s">
        <v>30</v>
      </c>
      <c r="B27" s="556">
        <v>314</v>
      </c>
      <c r="C27" s="556">
        <v>135</v>
      </c>
      <c r="D27" s="556">
        <v>135</v>
      </c>
      <c r="E27" s="556">
        <v>0</v>
      </c>
      <c r="F27" s="556">
        <v>0</v>
      </c>
      <c r="G27" s="556">
        <v>0</v>
      </c>
      <c r="H27" s="556">
        <v>179</v>
      </c>
      <c r="I27" s="556">
        <v>179</v>
      </c>
      <c r="J27" s="556">
        <v>0</v>
      </c>
      <c r="K27" s="556">
        <v>0</v>
      </c>
      <c r="L27" s="556">
        <v>0</v>
      </c>
    </row>
    <row r="28" spans="1:12" ht="20.100000000000001" customHeight="1">
      <c r="A28" s="221" t="s">
        <v>31</v>
      </c>
      <c r="B28" s="556">
        <v>245.35000000000002</v>
      </c>
      <c r="C28" s="556">
        <v>127.95</v>
      </c>
      <c r="D28" s="556">
        <v>124</v>
      </c>
      <c r="E28" s="556">
        <v>0.75</v>
      </c>
      <c r="F28" s="556">
        <v>1</v>
      </c>
      <c r="G28" s="556">
        <v>2.2000000000000002</v>
      </c>
      <c r="H28" s="556">
        <v>117.4</v>
      </c>
      <c r="I28" s="556">
        <v>117</v>
      </c>
      <c r="J28" s="556">
        <v>0</v>
      </c>
      <c r="K28" s="556">
        <v>0</v>
      </c>
      <c r="L28" s="556">
        <v>0.4</v>
      </c>
    </row>
    <row r="29" spans="1:12" ht="20.100000000000001" customHeight="1">
      <c r="A29" s="221" t="s">
        <v>32</v>
      </c>
      <c r="B29" s="556">
        <v>273</v>
      </c>
      <c r="C29" s="556">
        <v>195</v>
      </c>
      <c r="D29" s="556">
        <v>195</v>
      </c>
      <c r="E29" s="556">
        <v>0</v>
      </c>
      <c r="F29" s="556">
        <v>0</v>
      </c>
      <c r="G29" s="556">
        <v>0</v>
      </c>
      <c r="H29" s="556">
        <v>78</v>
      </c>
      <c r="I29" s="556">
        <v>78</v>
      </c>
      <c r="J29" s="556">
        <v>0</v>
      </c>
      <c r="K29" s="556">
        <v>0</v>
      </c>
      <c r="L29" s="556">
        <v>0</v>
      </c>
    </row>
    <row r="30" spans="1:12" ht="20.100000000000001" customHeight="1">
      <c r="A30" s="221" t="s">
        <v>33</v>
      </c>
      <c r="B30" s="556">
        <v>314.25</v>
      </c>
      <c r="C30" s="556">
        <v>235.25</v>
      </c>
      <c r="D30" s="556">
        <v>224</v>
      </c>
      <c r="E30" s="556">
        <v>0.75</v>
      </c>
      <c r="F30" s="556">
        <v>2.5</v>
      </c>
      <c r="G30" s="556">
        <v>8</v>
      </c>
      <c r="H30" s="556">
        <v>79</v>
      </c>
      <c r="I30" s="556">
        <v>79</v>
      </c>
      <c r="J30" s="556">
        <v>0</v>
      </c>
      <c r="K30" s="556">
        <v>0</v>
      </c>
      <c r="L30" s="556">
        <v>0</v>
      </c>
    </row>
    <row r="31" spans="1:12" s="102" customFormat="1" ht="20.100000000000001" customHeight="1">
      <c r="A31" s="221" t="s">
        <v>34</v>
      </c>
      <c r="B31" s="556">
        <v>280.60000000000002</v>
      </c>
      <c r="C31" s="556">
        <v>111.6</v>
      </c>
      <c r="D31" s="556">
        <v>111</v>
      </c>
      <c r="E31" s="556">
        <v>0</v>
      </c>
      <c r="F31" s="556">
        <v>0</v>
      </c>
      <c r="G31" s="556">
        <v>0.60000000000000009</v>
      </c>
      <c r="H31" s="556">
        <v>169</v>
      </c>
      <c r="I31" s="556">
        <v>169</v>
      </c>
      <c r="J31" s="556">
        <v>0</v>
      </c>
      <c r="K31" s="556">
        <v>0</v>
      </c>
      <c r="L31" s="556">
        <v>0</v>
      </c>
    </row>
    <row r="32" spans="1:12" s="102" customFormat="1" ht="20.100000000000001" customHeight="1">
      <c r="A32" s="219" t="s">
        <v>57</v>
      </c>
      <c r="B32" s="223">
        <v>82.75</v>
      </c>
      <c r="C32" s="223">
        <v>49.75</v>
      </c>
      <c r="D32" s="223">
        <v>49</v>
      </c>
      <c r="E32" s="223">
        <v>0.75</v>
      </c>
      <c r="F32" s="223">
        <v>0</v>
      </c>
      <c r="G32" s="223">
        <v>0</v>
      </c>
      <c r="H32" s="223">
        <v>33</v>
      </c>
      <c r="I32" s="223">
        <v>33</v>
      </c>
      <c r="J32" s="223">
        <v>0</v>
      </c>
      <c r="K32" s="223">
        <v>0</v>
      </c>
      <c r="L32" s="223">
        <v>0</v>
      </c>
    </row>
    <row r="33" spans="1:12" ht="20.100000000000001" customHeight="1">
      <c r="A33" s="221" t="s">
        <v>37</v>
      </c>
      <c r="B33" s="556">
        <v>82.75</v>
      </c>
      <c r="C33" s="556">
        <v>49.75</v>
      </c>
      <c r="D33" s="556">
        <v>49</v>
      </c>
      <c r="E33" s="556">
        <v>0.75</v>
      </c>
      <c r="F33" s="556">
        <v>0</v>
      </c>
      <c r="G33" s="556">
        <v>0</v>
      </c>
      <c r="H33" s="556">
        <v>33</v>
      </c>
      <c r="I33" s="556">
        <v>33</v>
      </c>
      <c r="J33" s="556">
        <v>0</v>
      </c>
      <c r="K33" s="556">
        <v>0</v>
      </c>
      <c r="L33" s="556">
        <v>0</v>
      </c>
    </row>
    <row r="34" spans="1:12" s="102" customFormat="1" ht="20.100000000000001" customHeight="1">
      <c r="A34" s="224" t="s">
        <v>38</v>
      </c>
      <c r="B34" s="559">
        <v>18.8</v>
      </c>
      <c r="C34" s="559">
        <v>3.6</v>
      </c>
      <c r="D34" s="559">
        <v>3</v>
      </c>
      <c r="E34" s="559">
        <v>0</v>
      </c>
      <c r="F34" s="559">
        <v>0</v>
      </c>
      <c r="G34" s="559">
        <v>0.60000000000000009</v>
      </c>
      <c r="H34" s="559">
        <v>15.2</v>
      </c>
      <c r="I34" s="559">
        <v>15</v>
      </c>
      <c r="J34" s="559">
        <v>0</v>
      </c>
      <c r="K34" s="559">
        <v>0</v>
      </c>
      <c r="L34" s="559">
        <v>0.2</v>
      </c>
    </row>
    <row r="35" spans="1:12" ht="20.100000000000001" customHeight="1">
      <c r="A35" s="221" t="s">
        <v>488</v>
      </c>
      <c r="B35" s="560">
        <v>18.8</v>
      </c>
      <c r="C35" s="560">
        <v>3.6</v>
      </c>
      <c r="D35" s="560">
        <v>3</v>
      </c>
      <c r="E35" s="560">
        <v>0</v>
      </c>
      <c r="F35" s="560">
        <v>0</v>
      </c>
      <c r="G35" s="560">
        <v>0.60000000000000009</v>
      </c>
      <c r="H35" s="560">
        <v>15.2</v>
      </c>
      <c r="I35" s="560">
        <v>15</v>
      </c>
      <c r="J35" s="560">
        <v>0</v>
      </c>
      <c r="K35" s="560">
        <v>0</v>
      </c>
      <c r="L35" s="560">
        <v>0.2</v>
      </c>
    </row>
    <row r="36" spans="1:12" ht="12.75" customHeight="1">
      <c r="A36" s="116"/>
      <c r="B36" s="121"/>
      <c r="C36" s="121"/>
      <c r="D36" s="121"/>
      <c r="E36" s="121"/>
      <c r="F36" s="121"/>
      <c r="G36" s="121"/>
      <c r="H36" s="121"/>
      <c r="I36" s="121"/>
      <c r="J36" s="121"/>
      <c r="K36" s="121"/>
      <c r="L36" s="121"/>
    </row>
    <row r="37" spans="1:12" ht="39.75" customHeight="1">
      <c r="A37" s="763" t="s">
        <v>524</v>
      </c>
      <c r="B37" s="763"/>
      <c r="C37" s="763"/>
      <c r="D37" s="763"/>
      <c r="E37" s="763"/>
      <c r="F37" s="763"/>
      <c r="G37" s="763"/>
      <c r="H37" s="763"/>
      <c r="I37" s="763"/>
      <c r="J37" s="763"/>
      <c r="K37" s="763"/>
      <c r="L37" s="188"/>
    </row>
    <row r="38" spans="1:12" ht="12.75" customHeight="1">
      <c r="A38" s="756" t="s">
        <v>538</v>
      </c>
      <c r="B38" s="756"/>
      <c r="C38" s="756"/>
      <c r="D38" s="561"/>
      <c r="E38" s="561"/>
      <c r="F38" s="561"/>
      <c r="G38" s="562"/>
      <c r="H38" s="562"/>
      <c r="I38" s="562"/>
      <c r="J38" s="562"/>
      <c r="K38" s="563"/>
    </row>
  </sheetData>
  <mergeCells count="7">
    <mergeCell ref="A38:C38"/>
    <mergeCell ref="A1:L1"/>
    <mergeCell ref="A3:A4"/>
    <mergeCell ref="B3:B4"/>
    <mergeCell ref="C3:G3"/>
    <mergeCell ref="H3:L3"/>
    <mergeCell ref="A37:K37"/>
  </mergeCells>
  <hyperlinks>
    <hyperlink ref="M1" location="INDICE!A33" display="INDICE"/>
  </hyperlinks>
  <printOptions horizontalCentered="1"/>
  <pageMargins left="0.19685039370078741" right="0.19685039370078741" top="1.1023622047244095" bottom="0.51181102362204722" header="0.11811023622047245" footer="0.23622047244094491"/>
  <pageSetup paperSize="9" scale="72" firstPageNumber="54" orientation="landscape" useFirstPageNumber="1" r:id="rId1"/>
  <headerFooter scaleWithDoc="0">
    <oddHeader>&amp;C&amp;G</oddHeader>
    <oddFooter>&amp;C&amp;12 54</oddFooter>
  </headerFooter>
  <legacyDrawingHF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
  <dimension ref="A1:J37"/>
  <sheetViews>
    <sheetView showGridLines="0" zoomScale="90" zoomScaleNormal="90" zoomScalePageLayoutView="90" workbookViewId="0">
      <selection sqref="A1:F1"/>
    </sheetView>
  </sheetViews>
  <sheetFormatPr baseColWidth="10" defaultColWidth="9.109375" defaultRowHeight="13.8"/>
  <cols>
    <col min="1" max="1" width="47" style="3" customWidth="1"/>
    <col min="2" max="2" width="22.109375" style="3" customWidth="1"/>
    <col min="3" max="3" width="19.33203125" style="3" customWidth="1"/>
    <col min="4" max="4" width="18" style="3" customWidth="1"/>
    <col min="5" max="5" width="17.44140625" style="3" customWidth="1"/>
    <col min="6" max="6" width="24.109375" style="3" customWidth="1"/>
    <col min="7" max="16384" width="9.109375" style="3"/>
  </cols>
  <sheetData>
    <row r="1" spans="1:7" s="11" customFormat="1" ht="42.75" customHeight="1">
      <c r="A1" s="764" t="s">
        <v>720</v>
      </c>
      <c r="B1" s="764"/>
      <c r="C1" s="764"/>
      <c r="D1" s="764"/>
      <c r="E1" s="764"/>
      <c r="F1" s="764"/>
      <c r="G1" s="73" t="s">
        <v>271</v>
      </c>
    </row>
    <row r="2" spans="1:7" s="12" customFormat="1" ht="24" customHeight="1">
      <c r="A2" s="765" t="s">
        <v>330</v>
      </c>
      <c r="B2" s="765" t="s">
        <v>68</v>
      </c>
      <c r="C2" s="767" t="s">
        <v>72</v>
      </c>
      <c r="D2" s="768"/>
      <c r="E2" s="768"/>
      <c r="F2" s="769"/>
    </row>
    <row r="3" spans="1:7" s="12" customFormat="1" ht="32.25" customHeight="1">
      <c r="A3" s="766"/>
      <c r="B3" s="766"/>
      <c r="C3" s="210" t="s">
        <v>507</v>
      </c>
      <c r="D3" s="210" t="s">
        <v>508</v>
      </c>
      <c r="E3" s="210" t="s">
        <v>509</v>
      </c>
      <c r="F3" s="210" t="s">
        <v>71</v>
      </c>
    </row>
    <row r="4" spans="1:7" s="4" customFormat="1" ht="20.100000000000001" customHeight="1">
      <c r="A4" s="224" t="s">
        <v>601</v>
      </c>
      <c r="B4" s="619">
        <v>4686</v>
      </c>
      <c r="C4" s="619">
        <v>4089</v>
      </c>
      <c r="D4" s="619">
        <v>76</v>
      </c>
      <c r="E4" s="619">
        <v>284</v>
      </c>
      <c r="F4" s="619">
        <v>237</v>
      </c>
    </row>
    <row r="5" spans="1:7" s="4" customFormat="1" ht="20.100000000000001" customHeight="1">
      <c r="A5" s="178" t="s">
        <v>331</v>
      </c>
      <c r="B5" s="619">
        <v>2357</v>
      </c>
      <c r="C5" s="619">
        <v>1968</v>
      </c>
      <c r="D5" s="619">
        <v>33</v>
      </c>
      <c r="E5" s="619">
        <v>182</v>
      </c>
      <c r="F5" s="619">
        <v>174</v>
      </c>
    </row>
    <row r="6" spans="1:7" ht="20.100000000000001" customHeight="1">
      <c r="A6" s="211" t="s">
        <v>186</v>
      </c>
      <c r="B6" s="620">
        <v>300</v>
      </c>
      <c r="C6" s="620">
        <v>260</v>
      </c>
      <c r="D6" s="620">
        <v>8</v>
      </c>
      <c r="E6" s="620">
        <v>22</v>
      </c>
      <c r="F6" s="620">
        <v>10</v>
      </c>
    </row>
    <row r="7" spans="1:7" ht="20.100000000000001" customHeight="1">
      <c r="A7" s="211" t="s">
        <v>185</v>
      </c>
      <c r="B7" s="620">
        <v>95</v>
      </c>
      <c r="C7" s="620">
        <v>93</v>
      </c>
      <c r="D7" s="620">
        <v>0</v>
      </c>
      <c r="E7" s="620">
        <v>1</v>
      </c>
      <c r="F7" s="620">
        <v>1</v>
      </c>
    </row>
    <row r="8" spans="1:7" ht="20.100000000000001" customHeight="1">
      <c r="A8" s="211" t="s">
        <v>184</v>
      </c>
      <c r="B8" s="620">
        <v>145</v>
      </c>
      <c r="C8" s="620">
        <v>126</v>
      </c>
      <c r="D8" s="620">
        <v>0</v>
      </c>
      <c r="E8" s="620">
        <v>1</v>
      </c>
      <c r="F8" s="620">
        <v>18</v>
      </c>
    </row>
    <row r="9" spans="1:7" ht="20.100000000000001" customHeight="1">
      <c r="A9" s="211" t="s">
        <v>183</v>
      </c>
      <c r="B9" s="620">
        <v>91</v>
      </c>
      <c r="C9" s="620">
        <v>78</v>
      </c>
      <c r="D9" s="620">
        <v>0</v>
      </c>
      <c r="E9" s="620">
        <v>2</v>
      </c>
      <c r="F9" s="620">
        <v>11</v>
      </c>
    </row>
    <row r="10" spans="1:7" ht="20.100000000000001" customHeight="1">
      <c r="A10" s="211" t="s">
        <v>182</v>
      </c>
      <c r="B10" s="620">
        <v>185</v>
      </c>
      <c r="C10" s="620">
        <v>179</v>
      </c>
      <c r="D10" s="620">
        <v>0</v>
      </c>
      <c r="E10" s="620">
        <v>5</v>
      </c>
      <c r="F10" s="620">
        <v>1</v>
      </c>
    </row>
    <row r="11" spans="1:7" ht="20.100000000000001" customHeight="1">
      <c r="A11" s="211" t="s">
        <v>181</v>
      </c>
      <c r="B11" s="620">
        <v>207</v>
      </c>
      <c r="C11" s="620">
        <v>178</v>
      </c>
      <c r="D11" s="620">
        <v>0</v>
      </c>
      <c r="E11" s="620">
        <v>10</v>
      </c>
      <c r="F11" s="620">
        <v>19</v>
      </c>
    </row>
    <row r="12" spans="1:7" ht="20.100000000000001" customHeight="1">
      <c r="A12" s="211" t="s">
        <v>180</v>
      </c>
      <c r="B12" s="620">
        <v>112</v>
      </c>
      <c r="C12" s="620">
        <v>100</v>
      </c>
      <c r="D12" s="620">
        <v>1</v>
      </c>
      <c r="E12" s="620">
        <v>5</v>
      </c>
      <c r="F12" s="620">
        <v>6</v>
      </c>
    </row>
    <row r="13" spans="1:7" ht="20.100000000000001" customHeight="1">
      <c r="A13" s="211" t="s">
        <v>179</v>
      </c>
      <c r="B13" s="620">
        <v>215</v>
      </c>
      <c r="C13" s="620">
        <v>201</v>
      </c>
      <c r="D13" s="620">
        <v>1</v>
      </c>
      <c r="E13" s="620">
        <v>9</v>
      </c>
      <c r="F13" s="620">
        <v>4</v>
      </c>
    </row>
    <row r="14" spans="1:7" ht="20.100000000000001" customHeight="1">
      <c r="A14" s="211" t="s">
        <v>178</v>
      </c>
      <c r="B14" s="620">
        <v>770</v>
      </c>
      <c r="C14" s="620">
        <v>549</v>
      </c>
      <c r="D14" s="620">
        <v>22</v>
      </c>
      <c r="E14" s="620">
        <v>115</v>
      </c>
      <c r="F14" s="620">
        <v>84</v>
      </c>
    </row>
    <row r="15" spans="1:7" ht="20.100000000000001" customHeight="1">
      <c r="A15" s="211" t="s">
        <v>177</v>
      </c>
      <c r="B15" s="620">
        <v>139</v>
      </c>
      <c r="C15" s="620">
        <v>126</v>
      </c>
      <c r="D15" s="620">
        <v>0</v>
      </c>
      <c r="E15" s="620">
        <v>11</v>
      </c>
      <c r="F15" s="620">
        <v>2</v>
      </c>
    </row>
    <row r="16" spans="1:7" ht="20.100000000000001" customHeight="1">
      <c r="A16" s="211" t="s">
        <v>176</v>
      </c>
      <c r="B16" s="620">
        <v>98</v>
      </c>
      <c r="C16" s="620">
        <v>78</v>
      </c>
      <c r="D16" s="620">
        <v>1</v>
      </c>
      <c r="E16" s="620">
        <v>1</v>
      </c>
      <c r="F16" s="620">
        <v>18</v>
      </c>
    </row>
    <row r="17" spans="1:6" s="4" customFormat="1" ht="20.100000000000001" customHeight="1">
      <c r="A17" s="178" t="s">
        <v>332</v>
      </c>
      <c r="B17" s="619">
        <v>1846</v>
      </c>
      <c r="C17" s="619">
        <v>1656</v>
      </c>
      <c r="D17" s="619">
        <v>43</v>
      </c>
      <c r="E17" s="619">
        <v>98</v>
      </c>
      <c r="F17" s="619">
        <v>49</v>
      </c>
    </row>
    <row r="18" spans="1:6" ht="20.100000000000001" customHeight="1">
      <c r="A18" s="211" t="s">
        <v>59</v>
      </c>
      <c r="B18" s="620">
        <v>203</v>
      </c>
      <c r="C18" s="620">
        <v>197</v>
      </c>
      <c r="D18" s="620">
        <v>2</v>
      </c>
      <c r="E18" s="620">
        <v>2</v>
      </c>
      <c r="F18" s="620">
        <v>2</v>
      </c>
    </row>
    <row r="19" spans="1:6" ht="20.100000000000001" customHeight="1">
      <c r="A19" s="211" t="s">
        <v>175</v>
      </c>
      <c r="B19" s="620">
        <v>183</v>
      </c>
      <c r="C19" s="620">
        <v>172</v>
      </c>
      <c r="D19" s="620">
        <v>1</v>
      </c>
      <c r="E19" s="620">
        <v>4</v>
      </c>
      <c r="F19" s="620">
        <v>6</v>
      </c>
    </row>
    <row r="20" spans="1:6" ht="20.100000000000001" customHeight="1">
      <c r="A20" s="211" t="s">
        <v>174</v>
      </c>
      <c r="B20" s="620">
        <v>737</v>
      </c>
      <c r="C20" s="620">
        <v>613</v>
      </c>
      <c r="D20" s="620">
        <v>17</v>
      </c>
      <c r="E20" s="620">
        <v>79</v>
      </c>
      <c r="F20" s="620">
        <v>28</v>
      </c>
    </row>
    <row r="21" spans="1:6" ht="20.100000000000001" customHeight="1">
      <c r="A21" s="211" t="s">
        <v>173</v>
      </c>
      <c r="B21" s="620">
        <v>193</v>
      </c>
      <c r="C21" s="620">
        <v>183</v>
      </c>
      <c r="D21" s="620">
        <v>2</v>
      </c>
      <c r="E21" s="620">
        <v>4</v>
      </c>
      <c r="F21" s="620">
        <v>4</v>
      </c>
    </row>
    <row r="22" spans="1:6" ht="20.100000000000001" customHeight="1">
      <c r="A22" s="211" t="s">
        <v>172</v>
      </c>
      <c r="B22" s="620">
        <v>449</v>
      </c>
      <c r="C22" s="620">
        <v>414</v>
      </c>
      <c r="D22" s="620">
        <v>18</v>
      </c>
      <c r="E22" s="620">
        <v>8</v>
      </c>
      <c r="F22" s="620">
        <v>9</v>
      </c>
    </row>
    <row r="23" spans="1:6" ht="20.100000000000001" customHeight="1">
      <c r="A23" s="211" t="s">
        <v>27</v>
      </c>
      <c r="B23" s="620">
        <v>81</v>
      </c>
      <c r="C23" s="620">
        <v>77</v>
      </c>
      <c r="D23" s="620">
        <v>3</v>
      </c>
      <c r="E23" s="620">
        <v>1</v>
      </c>
      <c r="F23" s="620">
        <v>0</v>
      </c>
    </row>
    <row r="24" spans="1:6" s="4" customFormat="1" ht="20.100000000000001" customHeight="1">
      <c r="A24" s="178" t="s">
        <v>58</v>
      </c>
      <c r="B24" s="619">
        <v>444</v>
      </c>
      <c r="C24" s="619">
        <v>433</v>
      </c>
      <c r="D24" s="619">
        <v>0</v>
      </c>
      <c r="E24" s="619">
        <v>4</v>
      </c>
      <c r="F24" s="619">
        <v>7</v>
      </c>
    </row>
    <row r="25" spans="1:6" ht="20.100000000000001" customHeight="1">
      <c r="A25" s="211" t="s">
        <v>29</v>
      </c>
      <c r="B25" s="620">
        <v>101</v>
      </c>
      <c r="C25" s="620">
        <v>96</v>
      </c>
      <c r="D25" s="620">
        <v>0</v>
      </c>
      <c r="E25" s="620">
        <v>2</v>
      </c>
      <c r="F25" s="620">
        <v>3</v>
      </c>
    </row>
    <row r="26" spans="1:6" ht="20.100000000000001" customHeight="1">
      <c r="A26" s="211" t="s">
        <v>30</v>
      </c>
      <c r="B26" s="620">
        <v>80</v>
      </c>
      <c r="C26" s="620">
        <v>80</v>
      </c>
      <c r="D26" s="620">
        <v>0</v>
      </c>
      <c r="E26" s="620">
        <v>0</v>
      </c>
      <c r="F26" s="620">
        <v>0</v>
      </c>
    </row>
    <row r="27" spans="1:6" ht="20.100000000000001" customHeight="1">
      <c r="A27" s="211" t="s">
        <v>31</v>
      </c>
      <c r="B27" s="620">
        <v>74</v>
      </c>
      <c r="C27" s="620">
        <v>70</v>
      </c>
      <c r="D27" s="620">
        <v>0</v>
      </c>
      <c r="E27" s="620">
        <v>1</v>
      </c>
      <c r="F27" s="620">
        <v>3</v>
      </c>
    </row>
    <row r="28" spans="1:6" ht="20.100000000000001" customHeight="1">
      <c r="A28" s="211" t="s">
        <v>32</v>
      </c>
      <c r="B28" s="620">
        <v>68</v>
      </c>
      <c r="C28" s="620">
        <v>67</v>
      </c>
      <c r="D28" s="620">
        <v>0</v>
      </c>
      <c r="E28" s="620">
        <v>0</v>
      </c>
      <c r="F28" s="620">
        <v>1</v>
      </c>
    </row>
    <row r="29" spans="1:6" ht="20.100000000000001" customHeight="1">
      <c r="A29" s="211" t="s">
        <v>33</v>
      </c>
      <c r="B29" s="620">
        <v>39</v>
      </c>
      <c r="C29" s="620">
        <v>38</v>
      </c>
      <c r="D29" s="620">
        <v>0</v>
      </c>
      <c r="E29" s="620">
        <v>1</v>
      </c>
      <c r="F29" s="620">
        <v>0</v>
      </c>
    </row>
    <row r="30" spans="1:6" ht="20.100000000000001" customHeight="1">
      <c r="A30" s="211" t="s">
        <v>34</v>
      </c>
      <c r="B30" s="620">
        <v>82</v>
      </c>
      <c r="C30" s="620">
        <v>82</v>
      </c>
      <c r="D30" s="620">
        <v>0</v>
      </c>
      <c r="E30" s="620">
        <v>0</v>
      </c>
      <c r="F30" s="620">
        <v>0</v>
      </c>
    </row>
    <row r="31" spans="1:6" s="4" customFormat="1" ht="20.100000000000001" customHeight="1">
      <c r="A31" s="178" t="s">
        <v>57</v>
      </c>
      <c r="B31" s="619">
        <v>21</v>
      </c>
      <c r="C31" s="619">
        <v>21</v>
      </c>
      <c r="D31" s="619">
        <v>0</v>
      </c>
      <c r="E31" s="619">
        <v>0</v>
      </c>
      <c r="F31" s="619">
        <v>0</v>
      </c>
    </row>
    <row r="32" spans="1:6" ht="20.100000000000001" customHeight="1">
      <c r="A32" s="211" t="s">
        <v>37</v>
      </c>
      <c r="B32" s="620">
        <v>21</v>
      </c>
      <c r="C32" s="620">
        <v>21</v>
      </c>
      <c r="D32" s="620">
        <v>0</v>
      </c>
      <c r="E32" s="620">
        <v>0</v>
      </c>
      <c r="F32" s="620">
        <v>0</v>
      </c>
    </row>
    <row r="33" spans="1:10" s="4" customFormat="1" ht="20.100000000000001" customHeight="1">
      <c r="A33" s="178" t="s">
        <v>38</v>
      </c>
      <c r="B33" s="178">
        <v>18</v>
      </c>
      <c r="C33" s="178">
        <v>11</v>
      </c>
      <c r="D33" s="178">
        <v>0</v>
      </c>
      <c r="E33" s="178">
        <v>0</v>
      </c>
      <c r="F33" s="178">
        <v>7</v>
      </c>
    </row>
    <row r="34" spans="1:10" ht="20.100000000000001" customHeight="1">
      <c r="A34" s="211" t="s">
        <v>488</v>
      </c>
      <c r="B34" s="620">
        <v>18</v>
      </c>
      <c r="C34" s="620">
        <v>11</v>
      </c>
      <c r="D34" s="620">
        <v>0</v>
      </c>
      <c r="E34" s="620">
        <v>0</v>
      </c>
      <c r="F34" s="620">
        <v>7</v>
      </c>
    </row>
    <row r="35" spans="1:10" ht="6" customHeight="1">
      <c r="A35" s="88"/>
      <c r="B35" s="10"/>
      <c r="C35" s="10"/>
      <c r="D35" s="10"/>
      <c r="E35" s="10"/>
      <c r="F35" s="10"/>
    </row>
    <row r="36" spans="1:10" ht="37.5" customHeight="1">
      <c r="A36" s="770" t="s">
        <v>510</v>
      </c>
      <c r="B36" s="770"/>
      <c r="C36" s="770"/>
      <c r="D36" s="770"/>
      <c r="E36" s="770"/>
      <c r="F36" s="770"/>
    </row>
    <row r="37" spans="1:10" ht="12.75" customHeight="1">
      <c r="A37" s="755" t="s">
        <v>538</v>
      </c>
      <c r="B37" s="755"/>
      <c r="C37" s="755"/>
      <c r="D37" s="345"/>
      <c r="E37" s="345"/>
      <c r="F37" s="345"/>
      <c r="G37" s="158"/>
      <c r="H37" s="158"/>
      <c r="I37" s="158"/>
      <c r="J37" s="158"/>
    </row>
  </sheetData>
  <mergeCells count="6">
    <mergeCell ref="A37:C37"/>
    <mergeCell ref="A1:F1"/>
    <mergeCell ref="A2:A3"/>
    <mergeCell ref="B2:B3"/>
    <mergeCell ref="C2:F2"/>
    <mergeCell ref="A36:F36"/>
  </mergeCells>
  <hyperlinks>
    <hyperlink ref="G1" location="INDICE!A34" display="INDICE"/>
  </hyperlinks>
  <printOptions horizontalCentered="1"/>
  <pageMargins left="0.19685039370078741" right="0.19685039370078741" top="1.1023622047244095" bottom="0.51181102362204722" header="0.11811023622047245" footer="0.23622047244094491"/>
  <pageSetup paperSize="9" scale="88" firstPageNumber="55" orientation="landscape" useFirstPageNumber="1" r:id="rId1"/>
  <headerFooter scaleWithDoc="0">
    <oddHeader>&amp;C&amp;G</oddHeader>
    <oddFooter>&amp;C&amp;12 55</oddFooter>
  </headerFooter>
  <legacyDrawingHF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
  <dimension ref="A1:J37"/>
  <sheetViews>
    <sheetView showGridLines="0" zoomScale="90" zoomScaleNormal="90" zoomScalePageLayoutView="80" workbookViewId="0">
      <selection sqref="A1:F1"/>
    </sheetView>
  </sheetViews>
  <sheetFormatPr baseColWidth="10" defaultColWidth="9.109375" defaultRowHeight="13.8"/>
  <cols>
    <col min="1" max="1" width="42" style="99" customWidth="1"/>
    <col min="2" max="2" width="21.88671875" style="99" customWidth="1"/>
    <col min="3" max="3" width="20" style="99" customWidth="1"/>
    <col min="4" max="4" width="20.109375" style="99" customWidth="1"/>
    <col min="5" max="5" width="21.33203125" style="99" customWidth="1"/>
    <col min="6" max="6" width="24.5546875" style="99" customWidth="1"/>
    <col min="7" max="7" width="9.88671875" style="99" customWidth="1"/>
    <col min="8" max="16384" width="9.109375" style="99"/>
  </cols>
  <sheetData>
    <row r="1" spans="1:7" ht="45.75" customHeight="1">
      <c r="A1" s="764" t="s">
        <v>722</v>
      </c>
      <c r="B1" s="764"/>
      <c r="C1" s="764"/>
      <c r="D1" s="764"/>
      <c r="E1" s="764"/>
      <c r="F1" s="764"/>
      <c r="G1" s="73" t="s">
        <v>271</v>
      </c>
    </row>
    <row r="2" spans="1:7" ht="19.5" customHeight="1">
      <c r="A2" s="758" t="s">
        <v>330</v>
      </c>
      <c r="B2" s="758" t="s">
        <v>68</v>
      </c>
      <c r="C2" s="760" t="s">
        <v>72</v>
      </c>
      <c r="D2" s="761"/>
      <c r="E2" s="761"/>
      <c r="F2" s="762"/>
    </row>
    <row r="3" spans="1:7" ht="30.75" customHeight="1">
      <c r="A3" s="759"/>
      <c r="B3" s="759"/>
      <c r="C3" s="344" t="s">
        <v>507</v>
      </c>
      <c r="D3" s="344" t="s">
        <v>508</v>
      </c>
      <c r="E3" s="344" t="s">
        <v>509</v>
      </c>
      <c r="F3" s="344" t="s">
        <v>71</v>
      </c>
    </row>
    <row r="4" spans="1:7" s="101" customFormat="1" ht="20.100000000000001" customHeight="1">
      <c r="A4" s="224" t="s">
        <v>601</v>
      </c>
      <c r="B4" s="195">
        <v>23621</v>
      </c>
      <c r="C4" s="195">
        <v>21122</v>
      </c>
      <c r="D4" s="195">
        <v>1348</v>
      </c>
      <c r="E4" s="195">
        <v>372</v>
      </c>
      <c r="F4" s="195">
        <v>779</v>
      </c>
    </row>
    <row r="5" spans="1:7" s="101" customFormat="1" ht="20.100000000000001" customHeight="1">
      <c r="A5" s="177" t="s">
        <v>331</v>
      </c>
      <c r="B5" s="195">
        <v>12434</v>
      </c>
      <c r="C5" s="195">
        <v>10831</v>
      </c>
      <c r="D5" s="195">
        <v>936</v>
      </c>
      <c r="E5" s="195">
        <v>173</v>
      </c>
      <c r="F5" s="195">
        <v>494</v>
      </c>
    </row>
    <row r="6" spans="1:7" ht="20.100000000000001" customHeight="1">
      <c r="A6" s="203" t="s">
        <v>186</v>
      </c>
      <c r="B6" s="194">
        <v>1503</v>
      </c>
      <c r="C6" s="194">
        <v>1421</v>
      </c>
      <c r="D6" s="194">
        <v>24</v>
      </c>
      <c r="E6" s="194">
        <v>18</v>
      </c>
      <c r="F6" s="194">
        <v>40</v>
      </c>
    </row>
    <row r="7" spans="1:7" ht="20.100000000000001" customHeight="1">
      <c r="A7" s="203" t="s">
        <v>185</v>
      </c>
      <c r="B7" s="194">
        <v>365</v>
      </c>
      <c r="C7" s="194">
        <v>362</v>
      </c>
      <c r="D7" s="194">
        <v>0</v>
      </c>
      <c r="E7" s="194">
        <v>0</v>
      </c>
      <c r="F7" s="194">
        <v>3</v>
      </c>
    </row>
    <row r="8" spans="1:7" ht="20.100000000000001" customHeight="1">
      <c r="A8" s="203" t="s">
        <v>184</v>
      </c>
      <c r="B8" s="194">
        <v>339</v>
      </c>
      <c r="C8" s="194">
        <v>253</v>
      </c>
      <c r="D8" s="194">
        <v>75</v>
      </c>
      <c r="E8" s="194">
        <v>1</v>
      </c>
      <c r="F8" s="194">
        <v>10</v>
      </c>
    </row>
    <row r="9" spans="1:7" ht="20.100000000000001" customHeight="1">
      <c r="A9" s="203" t="s">
        <v>183</v>
      </c>
      <c r="B9" s="194">
        <v>354</v>
      </c>
      <c r="C9" s="194">
        <v>320</v>
      </c>
      <c r="D9" s="194">
        <v>2</v>
      </c>
      <c r="E9" s="194">
        <v>2</v>
      </c>
      <c r="F9" s="194">
        <v>30</v>
      </c>
    </row>
    <row r="10" spans="1:7" ht="20.100000000000001" customHeight="1">
      <c r="A10" s="203" t="s">
        <v>182</v>
      </c>
      <c r="B10" s="194">
        <v>554</v>
      </c>
      <c r="C10" s="194">
        <v>520</v>
      </c>
      <c r="D10" s="194">
        <v>6</v>
      </c>
      <c r="E10" s="194">
        <v>3</v>
      </c>
      <c r="F10" s="194">
        <v>25</v>
      </c>
    </row>
    <row r="11" spans="1:7" ht="20.100000000000001" customHeight="1">
      <c r="A11" s="203" t="s">
        <v>181</v>
      </c>
      <c r="B11" s="194">
        <v>786</v>
      </c>
      <c r="C11" s="194">
        <v>729</v>
      </c>
      <c r="D11" s="194">
        <v>35</v>
      </c>
      <c r="E11" s="194">
        <v>8</v>
      </c>
      <c r="F11" s="194">
        <v>14</v>
      </c>
    </row>
    <row r="12" spans="1:7" ht="20.100000000000001" customHeight="1">
      <c r="A12" s="203" t="s">
        <v>180</v>
      </c>
      <c r="B12" s="194">
        <v>581</v>
      </c>
      <c r="C12" s="194">
        <v>535</v>
      </c>
      <c r="D12" s="194">
        <v>19</v>
      </c>
      <c r="E12" s="194">
        <v>5</v>
      </c>
      <c r="F12" s="194">
        <v>22</v>
      </c>
    </row>
    <row r="13" spans="1:7" ht="20.100000000000001" customHeight="1">
      <c r="A13" s="203" t="s">
        <v>179</v>
      </c>
      <c r="B13" s="194">
        <v>832</v>
      </c>
      <c r="C13" s="194">
        <v>808</v>
      </c>
      <c r="D13" s="194">
        <v>12</v>
      </c>
      <c r="E13" s="194">
        <v>1</v>
      </c>
      <c r="F13" s="194">
        <v>11</v>
      </c>
    </row>
    <row r="14" spans="1:7" ht="20.100000000000001" customHeight="1">
      <c r="A14" s="203" t="s">
        <v>178</v>
      </c>
      <c r="B14" s="194">
        <v>5670</v>
      </c>
      <c r="C14" s="194">
        <v>4562</v>
      </c>
      <c r="D14" s="194">
        <v>739</v>
      </c>
      <c r="E14" s="194">
        <v>105</v>
      </c>
      <c r="F14" s="194">
        <v>264</v>
      </c>
    </row>
    <row r="15" spans="1:7" ht="20.100000000000001" customHeight="1">
      <c r="A15" s="203" t="s">
        <v>177</v>
      </c>
      <c r="B15" s="194">
        <v>780</v>
      </c>
      <c r="C15" s="194">
        <v>719</v>
      </c>
      <c r="D15" s="194">
        <v>17</v>
      </c>
      <c r="E15" s="194">
        <v>18</v>
      </c>
      <c r="F15" s="194">
        <v>26</v>
      </c>
    </row>
    <row r="16" spans="1:7" ht="20.100000000000001" customHeight="1">
      <c r="A16" s="203" t="s">
        <v>176</v>
      </c>
      <c r="B16" s="194">
        <v>670</v>
      </c>
      <c r="C16" s="194">
        <v>602</v>
      </c>
      <c r="D16" s="194">
        <v>7</v>
      </c>
      <c r="E16" s="194">
        <v>12</v>
      </c>
      <c r="F16" s="194">
        <v>49</v>
      </c>
    </row>
    <row r="17" spans="1:6" s="101" customFormat="1" ht="20.100000000000001" customHeight="1">
      <c r="A17" s="177" t="s">
        <v>332</v>
      </c>
      <c r="B17" s="195">
        <v>9588</v>
      </c>
      <c r="C17" s="195">
        <v>8766</v>
      </c>
      <c r="D17" s="195">
        <v>411</v>
      </c>
      <c r="E17" s="195">
        <v>142</v>
      </c>
      <c r="F17" s="195">
        <v>269</v>
      </c>
    </row>
    <row r="18" spans="1:6" ht="20.100000000000001" customHeight="1">
      <c r="A18" s="203" t="s">
        <v>59</v>
      </c>
      <c r="B18" s="194">
        <v>1183</v>
      </c>
      <c r="C18" s="194">
        <v>1099</v>
      </c>
      <c r="D18" s="194">
        <v>24</v>
      </c>
      <c r="E18" s="194">
        <v>11</v>
      </c>
      <c r="F18" s="194">
        <v>49</v>
      </c>
    </row>
    <row r="19" spans="1:6" ht="20.100000000000001" customHeight="1">
      <c r="A19" s="203" t="s">
        <v>175</v>
      </c>
      <c r="B19" s="194">
        <v>687</v>
      </c>
      <c r="C19" s="194">
        <v>660</v>
      </c>
      <c r="D19" s="194">
        <v>3</v>
      </c>
      <c r="E19" s="194">
        <v>6</v>
      </c>
      <c r="F19" s="194">
        <v>18</v>
      </c>
    </row>
    <row r="20" spans="1:6" ht="20.100000000000001" customHeight="1">
      <c r="A20" s="203" t="s">
        <v>174</v>
      </c>
      <c r="B20" s="194">
        <v>4882</v>
      </c>
      <c r="C20" s="194">
        <v>4314</v>
      </c>
      <c r="D20" s="194">
        <v>354</v>
      </c>
      <c r="E20" s="194">
        <v>106</v>
      </c>
      <c r="F20" s="194">
        <v>108</v>
      </c>
    </row>
    <row r="21" spans="1:6" ht="20.100000000000001" customHeight="1">
      <c r="A21" s="203" t="s">
        <v>173</v>
      </c>
      <c r="B21" s="194">
        <v>872</v>
      </c>
      <c r="C21" s="194">
        <v>814</v>
      </c>
      <c r="D21" s="194">
        <v>13</v>
      </c>
      <c r="E21" s="194">
        <v>12</v>
      </c>
      <c r="F21" s="194">
        <v>33</v>
      </c>
    </row>
    <row r="22" spans="1:6" ht="20.100000000000001" customHeight="1">
      <c r="A22" s="203" t="s">
        <v>172</v>
      </c>
      <c r="B22" s="194">
        <v>1670</v>
      </c>
      <c r="C22" s="194">
        <v>1602</v>
      </c>
      <c r="D22" s="194">
        <v>17</v>
      </c>
      <c r="E22" s="194">
        <v>6</v>
      </c>
      <c r="F22" s="194">
        <v>45</v>
      </c>
    </row>
    <row r="23" spans="1:6" ht="20.100000000000001" customHeight="1">
      <c r="A23" s="203" t="s">
        <v>27</v>
      </c>
      <c r="B23" s="194">
        <v>294</v>
      </c>
      <c r="C23" s="194">
        <v>277</v>
      </c>
      <c r="D23" s="194">
        <v>0</v>
      </c>
      <c r="E23" s="194">
        <v>1</v>
      </c>
      <c r="F23" s="194">
        <v>16</v>
      </c>
    </row>
    <row r="24" spans="1:6" s="101" customFormat="1" ht="20.100000000000001" customHeight="1">
      <c r="A24" s="177" t="s">
        <v>58</v>
      </c>
      <c r="B24" s="195">
        <v>1539</v>
      </c>
      <c r="C24" s="195">
        <v>1465</v>
      </c>
      <c r="D24" s="195">
        <v>1</v>
      </c>
      <c r="E24" s="195">
        <v>57</v>
      </c>
      <c r="F24" s="195">
        <v>16</v>
      </c>
    </row>
    <row r="25" spans="1:6" ht="20.100000000000001" customHeight="1">
      <c r="A25" s="203" t="s">
        <v>29</v>
      </c>
      <c r="B25" s="194">
        <v>346</v>
      </c>
      <c r="C25" s="194">
        <v>285</v>
      </c>
      <c r="D25" s="194">
        <v>0</v>
      </c>
      <c r="E25" s="194">
        <v>56</v>
      </c>
      <c r="F25" s="194">
        <v>5</v>
      </c>
    </row>
    <row r="26" spans="1:6" ht="20.100000000000001" customHeight="1">
      <c r="A26" s="203" t="s">
        <v>30</v>
      </c>
      <c r="B26" s="194">
        <v>251</v>
      </c>
      <c r="C26" s="194">
        <v>251</v>
      </c>
      <c r="D26" s="194">
        <v>0</v>
      </c>
      <c r="E26" s="194">
        <v>0</v>
      </c>
      <c r="F26" s="194">
        <v>0</v>
      </c>
    </row>
    <row r="27" spans="1:6" ht="20.100000000000001" customHeight="1">
      <c r="A27" s="203" t="s">
        <v>31</v>
      </c>
      <c r="B27" s="194">
        <v>217</v>
      </c>
      <c r="C27" s="194">
        <v>210</v>
      </c>
      <c r="D27" s="194">
        <v>0</v>
      </c>
      <c r="E27" s="194">
        <v>0</v>
      </c>
      <c r="F27" s="194">
        <v>7</v>
      </c>
    </row>
    <row r="28" spans="1:6" ht="20.100000000000001" customHeight="1">
      <c r="A28" s="203" t="s">
        <v>32</v>
      </c>
      <c r="B28" s="194">
        <v>194</v>
      </c>
      <c r="C28" s="194">
        <v>194</v>
      </c>
      <c r="D28" s="194">
        <v>0</v>
      </c>
      <c r="E28" s="194">
        <v>0</v>
      </c>
      <c r="F28" s="194">
        <v>0</v>
      </c>
    </row>
    <row r="29" spans="1:6" ht="20.100000000000001" customHeight="1">
      <c r="A29" s="203" t="s">
        <v>33</v>
      </c>
      <c r="B29" s="194">
        <v>260</v>
      </c>
      <c r="C29" s="194">
        <v>255</v>
      </c>
      <c r="D29" s="194">
        <v>0</v>
      </c>
      <c r="E29" s="194">
        <v>1</v>
      </c>
      <c r="F29" s="194">
        <v>4</v>
      </c>
    </row>
    <row r="30" spans="1:6" ht="20.100000000000001" customHeight="1">
      <c r="A30" s="203" t="s">
        <v>34</v>
      </c>
      <c r="B30" s="194">
        <v>271</v>
      </c>
      <c r="C30" s="194">
        <v>270</v>
      </c>
      <c r="D30" s="194">
        <v>1</v>
      </c>
      <c r="E30" s="194">
        <v>0</v>
      </c>
      <c r="F30" s="194">
        <v>0</v>
      </c>
    </row>
    <row r="31" spans="1:6" s="101" customFormat="1" ht="20.100000000000001" customHeight="1">
      <c r="A31" s="177" t="s">
        <v>57</v>
      </c>
      <c r="B31" s="195">
        <v>39</v>
      </c>
      <c r="C31" s="195">
        <v>39</v>
      </c>
      <c r="D31" s="195">
        <v>0</v>
      </c>
      <c r="E31" s="195">
        <v>0</v>
      </c>
      <c r="F31" s="195">
        <v>0</v>
      </c>
    </row>
    <row r="32" spans="1:6" ht="20.100000000000001" customHeight="1">
      <c r="A32" s="203" t="s">
        <v>37</v>
      </c>
      <c r="B32" s="194">
        <v>39</v>
      </c>
      <c r="C32" s="194">
        <v>39</v>
      </c>
      <c r="D32" s="194">
        <v>0</v>
      </c>
      <c r="E32" s="194">
        <v>0</v>
      </c>
      <c r="F32" s="194">
        <v>0</v>
      </c>
    </row>
    <row r="33" spans="1:10" s="101" customFormat="1" ht="20.100000000000001" customHeight="1">
      <c r="A33" s="199" t="s">
        <v>38</v>
      </c>
      <c r="B33" s="200">
        <v>21</v>
      </c>
      <c r="C33" s="200">
        <v>21</v>
      </c>
      <c r="D33" s="200">
        <v>0</v>
      </c>
      <c r="E33" s="200">
        <v>0</v>
      </c>
      <c r="F33" s="200">
        <v>0</v>
      </c>
    </row>
    <row r="34" spans="1:10" ht="20.100000000000001" customHeight="1">
      <c r="A34" s="212" t="s">
        <v>488</v>
      </c>
      <c r="B34" s="207">
        <v>21</v>
      </c>
      <c r="C34" s="207">
        <v>21</v>
      </c>
      <c r="D34" s="207">
        <v>0</v>
      </c>
      <c r="E34" s="207">
        <v>0</v>
      </c>
      <c r="F34" s="207">
        <v>0</v>
      </c>
    </row>
    <row r="35" spans="1:10" ht="11.25" customHeight="1">
      <c r="A35" s="122"/>
      <c r="B35" s="159"/>
      <c r="C35" s="159"/>
      <c r="D35" s="159"/>
      <c r="E35" s="159"/>
      <c r="F35" s="159"/>
    </row>
    <row r="36" spans="1:10" ht="49.5" customHeight="1">
      <c r="A36" s="771" t="s">
        <v>511</v>
      </c>
      <c r="B36" s="771"/>
      <c r="C36" s="771"/>
      <c r="D36" s="771"/>
      <c r="E36" s="771"/>
      <c r="F36" s="771"/>
    </row>
    <row r="37" spans="1:10" ht="12.75" customHeight="1">
      <c r="A37" s="345" t="s">
        <v>538</v>
      </c>
      <c r="B37" s="345"/>
      <c r="C37" s="345"/>
      <c r="D37" s="345"/>
      <c r="E37" s="345"/>
      <c r="F37" s="345"/>
      <c r="G37" s="158"/>
      <c r="H37" s="158"/>
      <c r="I37" s="158"/>
      <c r="J37" s="158"/>
    </row>
  </sheetData>
  <mergeCells count="5">
    <mergeCell ref="B2:B3"/>
    <mergeCell ref="C2:F2"/>
    <mergeCell ref="A1:F1"/>
    <mergeCell ref="A2:A3"/>
    <mergeCell ref="A36:F36"/>
  </mergeCells>
  <hyperlinks>
    <hyperlink ref="G1" location="INDICE!A35" display="INDICE"/>
  </hyperlinks>
  <printOptions horizontalCentered="1"/>
  <pageMargins left="0.19685039370078741" right="0.19685039370078741" top="1.1023622047244095" bottom="0.51181102362204722" header="0.11811023622047245" footer="0.23622047244094491"/>
  <pageSetup paperSize="9" scale="84" firstPageNumber="56" orientation="landscape" useFirstPageNumber="1" r:id="rId1"/>
  <headerFooter scaleWithDoc="0">
    <oddHeader>&amp;C&amp;G</oddHeader>
    <oddFooter>&amp;C&amp;12 56</oddFooter>
  </headerFooter>
  <legacyDrawingHF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
  <dimension ref="A1:AJ38"/>
  <sheetViews>
    <sheetView showGridLines="0" zoomScale="90" zoomScaleNormal="90" zoomScalePageLayoutView="70" workbookViewId="0">
      <selection sqref="A1:AI1"/>
    </sheetView>
  </sheetViews>
  <sheetFormatPr baseColWidth="10" defaultColWidth="9.109375" defaultRowHeight="13.8"/>
  <cols>
    <col min="1" max="1" width="31.5546875" style="103" customWidth="1"/>
    <col min="2" max="6" width="10.5546875" style="104" customWidth="1"/>
    <col min="7" max="7" width="14.5546875" style="104" customWidth="1"/>
    <col min="8" max="8" width="11.44140625" style="104" bestFit="1" customWidth="1"/>
    <col min="9" max="9" width="11.33203125" style="104" bestFit="1" customWidth="1"/>
    <col min="10" max="10" width="14.33203125" style="104" bestFit="1" customWidth="1"/>
    <col min="11" max="11" width="11.5546875" style="104" customWidth="1"/>
    <col min="12" max="12" width="13" style="104" bestFit="1" customWidth="1"/>
    <col min="13" max="13" width="11.88671875" style="104" customWidth="1"/>
    <col min="14" max="14" width="12.6640625" style="104" bestFit="1" customWidth="1"/>
    <col min="15" max="15" width="12.33203125" style="104" bestFit="1" customWidth="1"/>
    <col min="16" max="16" width="11.5546875" style="104" customWidth="1"/>
    <col min="17" max="17" width="13" style="104" customWidth="1"/>
    <col min="18" max="18" width="11.109375" style="104" customWidth="1"/>
    <col min="19" max="23" width="12" style="99" customWidth="1"/>
    <col min="24" max="24" width="12.88671875" style="99" customWidth="1"/>
    <col min="25" max="29" width="12" style="99" customWidth="1"/>
    <col min="30" max="30" width="15.44140625" style="99" customWidth="1"/>
    <col min="31" max="31" width="13.109375" style="99" customWidth="1"/>
    <col min="32" max="34" width="12" style="99" customWidth="1"/>
    <col min="35" max="16384" width="9.109375" style="99"/>
  </cols>
  <sheetData>
    <row r="1" spans="1:36" ht="56.25" customHeight="1">
      <c r="A1" s="757" t="s">
        <v>723</v>
      </c>
      <c r="B1" s="757"/>
      <c r="C1" s="757"/>
      <c r="D1" s="757"/>
      <c r="E1" s="757"/>
      <c r="F1" s="757"/>
      <c r="G1" s="757"/>
      <c r="H1" s="757"/>
      <c r="I1" s="757"/>
      <c r="J1" s="757"/>
      <c r="K1" s="757"/>
      <c r="L1" s="757"/>
      <c r="M1" s="757"/>
      <c r="N1" s="757"/>
      <c r="O1" s="757"/>
      <c r="P1" s="757"/>
      <c r="Q1" s="757"/>
      <c r="R1" s="757"/>
      <c r="S1" s="757"/>
      <c r="T1" s="757"/>
      <c r="U1" s="757"/>
      <c r="V1" s="757"/>
      <c r="W1" s="757"/>
      <c r="X1" s="757"/>
      <c r="Y1" s="757"/>
      <c r="Z1" s="757"/>
      <c r="AA1" s="757"/>
      <c r="AB1" s="757"/>
      <c r="AC1" s="757"/>
      <c r="AD1" s="757"/>
      <c r="AE1" s="757"/>
      <c r="AF1" s="757"/>
      <c r="AG1" s="757"/>
      <c r="AH1" s="757"/>
      <c r="AI1" s="757"/>
      <c r="AJ1" s="73" t="s">
        <v>271</v>
      </c>
    </row>
    <row r="2" spans="1:36" s="104" customFormat="1" ht="5.25" customHeight="1">
      <c r="A2" s="103"/>
      <c r="B2" s="123"/>
      <c r="C2" s="123"/>
      <c r="D2" s="123"/>
      <c r="E2" s="123"/>
      <c r="F2" s="123"/>
      <c r="G2" s="123"/>
      <c r="H2" s="123"/>
      <c r="I2" s="123"/>
      <c r="J2" s="123"/>
      <c r="K2" s="123"/>
      <c r="L2" s="123"/>
      <c r="M2" s="123"/>
      <c r="N2" s="123"/>
      <c r="O2" s="123"/>
      <c r="P2" s="123"/>
      <c r="Q2" s="123"/>
      <c r="R2" s="123"/>
    </row>
    <row r="3" spans="1:36" s="101" customFormat="1" ht="30" customHeight="1">
      <c r="A3" s="775" t="s">
        <v>330</v>
      </c>
      <c r="B3" s="775" t="s">
        <v>354</v>
      </c>
      <c r="C3" s="772" t="s">
        <v>285</v>
      </c>
      <c r="D3" s="773"/>
      <c r="E3" s="773"/>
      <c r="F3" s="773"/>
      <c r="G3" s="773"/>
      <c r="H3" s="773"/>
      <c r="I3" s="773"/>
      <c r="J3" s="773"/>
      <c r="K3" s="773"/>
      <c r="L3" s="773"/>
      <c r="M3" s="773"/>
      <c r="N3" s="773"/>
      <c r="O3" s="773"/>
      <c r="P3" s="773"/>
      <c r="Q3" s="773"/>
      <c r="R3" s="773"/>
      <c r="S3" s="773"/>
      <c r="T3" s="773"/>
      <c r="U3" s="773"/>
      <c r="V3" s="773"/>
      <c r="W3" s="773"/>
      <c r="X3" s="773"/>
      <c r="Y3" s="773"/>
      <c r="Z3" s="773"/>
      <c r="AA3" s="773"/>
      <c r="AB3" s="773"/>
      <c r="AC3" s="773"/>
      <c r="AD3" s="773"/>
      <c r="AE3" s="773"/>
      <c r="AF3" s="773"/>
      <c r="AG3" s="773"/>
      <c r="AH3" s="773"/>
      <c r="AI3" s="774"/>
    </row>
    <row r="4" spans="1:36" s="102" customFormat="1" ht="41.4">
      <c r="A4" s="776"/>
      <c r="B4" s="776"/>
      <c r="C4" s="524" t="s">
        <v>334</v>
      </c>
      <c r="D4" s="524" t="s">
        <v>355</v>
      </c>
      <c r="E4" s="524" t="s">
        <v>356</v>
      </c>
      <c r="F4" s="524" t="s">
        <v>357</v>
      </c>
      <c r="G4" s="524" t="s">
        <v>84</v>
      </c>
      <c r="H4" s="524" t="s">
        <v>83</v>
      </c>
      <c r="I4" s="524" t="s">
        <v>82</v>
      </c>
      <c r="J4" s="524" t="s">
        <v>81</v>
      </c>
      <c r="K4" s="524" t="s">
        <v>80</v>
      </c>
      <c r="L4" s="524" t="s">
        <v>79</v>
      </c>
      <c r="M4" s="524" t="s">
        <v>78</v>
      </c>
      <c r="N4" s="524" t="s">
        <v>77</v>
      </c>
      <c r="O4" s="524" t="s">
        <v>76</v>
      </c>
      <c r="P4" s="524" t="s">
        <v>75</v>
      </c>
      <c r="Q4" s="521" t="s">
        <v>74</v>
      </c>
      <c r="R4" s="524" t="s">
        <v>73</v>
      </c>
      <c r="S4" s="187" t="s">
        <v>97</v>
      </c>
      <c r="T4" s="187" t="s">
        <v>96</v>
      </c>
      <c r="U4" s="187" t="s">
        <v>95</v>
      </c>
      <c r="V4" s="187" t="s">
        <v>94</v>
      </c>
      <c r="W4" s="187" t="s">
        <v>93</v>
      </c>
      <c r="X4" s="187" t="s">
        <v>92</v>
      </c>
      <c r="Y4" s="187" t="s">
        <v>91</v>
      </c>
      <c r="Z4" s="187" t="s">
        <v>90</v>
      </c>
      <c r="AA4" s="187" t="s">
        <v>270</v>
      </c>
      <c r="AB4" s="524" t="s">
        <v>89</v>
      </c>
      <c r="AC4" s="524" t="s">
        <v>358</v>
      </c>
      <c r="AD4" s="524" t="s">
        <v>359</v>
      </c>
      <c r="AE4" s="524" t="s">
        <v>88</v>
      </c>
      <c r="AF4" s="524" t="s">
        <v>360</v>
      </c>
      <c r="AG4" s="524" t="s">
        <v>87</v>
      </c>
      <c r="AH4" s="526" t="s">
        <v>86</v>
      </c>
      <c r="AI4" s="526" t="s">
        <v>85</v>
      </c>
    </row>
    <row r="5" spans="1:36" s="106" customFormat="1" ht="20.100000000000001" customHeight="1">
      <c r="A5" s="224" t="s">
        <v>601</v>
      </c>
      <c r="B5" s="222">
        <v>20219.750000000044</v>
      </c>
      <c r="C5" s="222">
        <v>7423.4499999999771</v>
      </c>
      <c r="D5" s="222">
        <v>1035.5000000000043</v>
      </c>
      <c r="E5" s="222">
        <v>188.34999999999937</v>
      </c>
      <c r="F5" s="222">
        <v>792.40000000000475</v>
      </c>
      <c r="G5" s="222">
        <v>1132.1000000000047</v>
      </c>
      <c r="H5" s="222">
        <v>407.54999999999785</v>
      </c>
      <c r="I5" s="222">
        <v>214.69999999999897</v>
      </c>
      <c r="J5" s="222">
        <v>623.00000000000318</v>
      </c>
      <c r="K5" s="222">
        <v>213.69999999999948</v>
      </c>
      <c r="L5" s="222">
        <v>272.29999999999933</v>
      </c>
      <c r="M5" s="222">
        <v>240.59999999999886</v>
      </c>
      <c r="N5" s="222">
        <v>82.350000000000094</v>
      </c>
      <c r="O5" s="222">
        <v>333.84999999999917</v>
      </c>
      <c r="P5" s="222">
        <v>148.44999999999976</v>
      </c>
      <c r="Q5" s="346">
        <v>120.80000000000018</v>
      </c>
      <c r="R5" s="222">
        <v>292.79999999999853</v>
      </c>
      <c r="S5" s="218">
        <v>63.750000000000085</v>
      </c>
      <c r="T5" s="218">
        <v>140.59999999999982</v>
      </c>
      <c r="U5" s="218">
        <v>268.04999999999853</v>
      </c>
      <c r="V5" s="218">
        <v>220.3999999999991</v>
      </c>
      <c r="W5" s="218">
        <v>48.600000000000072</v>
      </c>
      <c r="X5" s="218">
        <v>117.55000000000011</v>
      </c>
      <c r="Y5" s="218">
        <v>36.900000000000034</v>
      </c>
      <c r="Z5" s="218">
        <v>45.300000000000082</v>
      </c>
      <c r="AA5" s="218">
        <v>1419.2500000000082</v>
      </c>
      <c r="AB5" s="218">
        <v>196.64999999999935</v>
      </c>
      <c r="AC5" s="218">
        <v>1711.3500000000074</v>
      </c>
      <c r="AD5" s="218">
        <v>29.199999999999996</v>
      </c>
      <c r="AE5" s="218">
        <v>51.000000000000007</v>
      </c>
      <c r="AF5" s="218">
        <v>683.30000000000075</v>
      </c>
      <c r="AG5" s="218">
        <v>275.09999999999934</v>
      </c>
      <c r="AH5" s="218">
        <v>437.44999999999874</v>
      </c>
      <c r="AI5" s="218">
        <v>953.40000000000032</v>
      </c>
    </row>
    <row r="6" spans="1:36" s="106" customFormat="1" ht="20.100000000000001" customHeight="1">
      <c r="A6" s="229" t="s">
        <v>331</v>
      </c>
      <c r="B6" s="222">
        <v>10471.450000000003</v>
      </c>
      <c r="C6" s="222">
        <v>3611.6999999999944</v>
      </c>
      <c r="D6" s="222">
        <v>491.09999999999928</v>
      </c>
      <c r="E6" s="222">
        <v>115.40000000000023</v>
      </c>
      <c r="F6" s="222">
        <v>437.6499999999989</v>
      </c>
      <c r="G6" s="222">
        <v>610.40000000000066</v>
      </c>
      <c r="H6" s="222">
        <v>180.59999999999951</v>
      </c>
      <c r="I6" s="222">
        <v>123.80000000000022</v>
      </c>
      <c r="J6" s="222">
        <v>371.94999999999885</v>
      </c>
      <c r="K6" s="222">
        <v>124.65000000000009</v>
      </c>
      <c r="L6" s="222">
        <v>165.49999999999974</v>
      </c>
      <c r="M6" s="222">
        <v>144.69999999999993</v>
      </c>
      <c r="N6" s="222">
        <v>51.600000000000051</v>
      </c>
      <c r="O6" s="222">
        <v>216.64999999999961</v>
      </c>
      <c r="P6" s="222">
        <v>86.250000000000099</v>
      </c>
      <c r="Q6" s="346">
        <v>62.150000000000084</v>
      </c>
      <c r="R6" s="222">
        <v>161.84999999999957</v>
      </c>
      <c r="S6" s="218">
        <v>43.75000000000005</v>
      </c>
      <c r="T6" s="218">
        <v>95.400000000000091</v>
      </c>
      <c r="U6" s="218">
        <v>155.59999999999985</v>
      </c>
      <c r="V6" s="218">
        <v>116.3000000000002</v>
      </c>
      <c r="W6" s="218">
        <v>23.699999999999992</v>
      </c>
      <c r="X6" s="218">
        <v>66.20000000000006</v>
      </c>
      <c r="Y6" s="218">
        <v>17.399999999999991</v>
      </c>
      <c r="Z6" s="218">
        <v>24.249999999999986</v>
      </c>
      <c r="AA6" s="218">
        <v>730.10000000000196</v>
      </c>
      <c r="AB6" s="218">
        <v>92.900000000000105</v>
      </c>
      <c r="AC6" s="218">
        <v>861.30000000000155</v>
      </c>
      <c r="AD6" s="218">
        <v>11.399999999999999</v>
      </c>
      <c r="AE6" s="218">
        <v>27.9</v>
      </c>
      <c r="AF6" s="218">
        <v>397.79999999999978</v>
      </c>
      <c r="AG6" s="218">
        <v>144.79999999999993</v>
      </c>
      <c r="AH6" s="218">
        <v>266.84999999999951</v>
      </c>
      <c r="AI6" s="218">
        <v>439.84999999999985</v>
      </c>
    </row>
    <row r="7" spans="1:36" s="107" customFormat="1" ht="20.100000000000001" customHeight="1">
      <c r="A7" s="228" t="s">
        <v>186</v>
      </c>
      <c r="B7" s="220">
        <v>1364.7000000000005</v>
      </c>
      <c r="C7" s="220">
        <v>484.2999999999999</v>
      </c>
      <c r="D7" s="220">
        <v>55.100000000000016</v>
      </c>
      <c r="E7" s="220">
        <v>16.449999999999992</v>
      </c>
      <c r="F7" s="220">
        <v>54.300000000000011</v>
      </c>
      <c r="G7" s="220">
        <v>84.55</v>
      </c>
      <c r="H7" s="220">
        <v>24.299999999999994</v>
      </c>
      <c r="I7" s="220">
        <v>13.499999999999995</v>
      </c>
      <c r="J7" s="220">
        <v>46.850000000000009</v>
      </c>
      <c r="K7" s="220">
        <v>19.149999999999999</v>
      </c>
      <c r="L7" s="220">
        <v>18.249999999999996</v>
      </c>
      <c r="M7" s="220">
        <v>27.499999999999993</v>
      </c>
      <c r="N7" s="220">
        <v>10.7</v>
      </c>
      <c r="O7" s="220">
        <v>20.749999999999996</v>
      </c>
      <c r="P7" s="220">
        <v>13.399999999999999</v>
      </c>
      <c r="Q7" s="564">
        <v>8.4499999999999993</v>
      </c>
      <c r="R7" s="220">
        <v>23.599999999999991</v>
      </c>
      <c r="S7" s="198">
        <v>5.6000000000000005</v>
      </c>
      <c r="T7" s="198">
        <v>22.349999999999998</v>
      </c>
      <c r="U7" s="198">
        <v>27.399999999999991</v>
      </c>
      <c r="V7" s="198">
        <v>15.249999999999996</v>
      </c>
      <c r="W7" s="198">
        <v>7.8500000000000005</v>
      </c>
      <c r="X7" s="198">
        <v>14.049999999999997</v>
      </c>
      <c r="Y7" s="198">
        <v>2.6</v>
      </c>
      <c r="Z7" s="198">
        <v>4.5000000000000009</v>
      </c>
      <c r="AA7" s="198">
        <v>93.200000000000045</v>
      </c>
      <c r="AB7" s="198">
        <v>14.149999999999999</v>
      </c>
      <c r="AC7" s="198">
        <v>98.850000000000037</v>
      </c>
      <c r="AD7" s="198">
        <v>5.5</v>
      </c>
      <c r="AE7" s="198">
        <v>3</v>
      </c>
      <c r="AF7" s="198">
        <v>43.5</v>
      </c>
      <c r="AG7" s="198">
        <v>19.099999999999998</v>
      </c>
      <c r="AH7" s="198">
        <v>38.400000000000006</v>
      </c>
      <c r="AI7" s="198">
        <v>28.25</v>
      </c>
    </row>
    <row r="8" spans="1:36" s="107" customFormat="1" ht="20.100000000000001" customHeight="1">
      <c r="A8" s="227" t="s">
        <v>185</v>
      </c>
      <c r="B8" s="220">
        <v>192.39999999999998</v>
      </c>
      <c r="C8" s="220">
        <v>121.9</v>
      </c>
      <c r="D8" s="220">
        <v>10.4</v>
      </c>
      <c r="E8" s="220">
        <v>0</v>
      </c>
      <c r="F8" s="220">
        <v>4.5999999999999996</v>
      </c>
      <c r="G8" s="220">
        <v>7</v>
      </c>
      <c r="H8" s="220">
        <v>3.4000000000000004</v>
      </c>
      <c r="I8" s="220">
        <v>0</v>
      </c>
      <c r="J8" s="220">
        <v>2.4</v>
      </c>
      <c r="K8" s="220">
        <v>0.2</v>
      </c>
      <c r="L8" s="220">
        <v>2</v>
      </c>
      <c r="M8" s="220">
        <v>0</v>
      </c>
      <c r="N8" s="220">
        <v>0</v>
      </c>
      <c r="O8" s="220">
        <v>2</v>
      </c>
      <c r="P8" s="220">
        <v>0</v>
      </c>
      <c r="Q8" s="564">
        <v>0</v>
      </c>
      <c r="R8" s="220">
        <v>1.2</v>
      </c>
      <c r="S8" s="198">
        <v>0</v>
      </c>
      <c r="T8" s="198">
        <v>0.4</v>
      </c>
      <c r="U8" s="198">
        <v>0.4</v>
      </c>
      <c r="V8" s="198">
        <v>0</v>
      </c>
      <c r="W8" s="198">
        <v>0</v>
      </c>
      <c r="X8" s="198">
        <v>1</v>
      </c>
      <c r="Y8" s="198">
        <v>0</v>
      </c>
      <c r="Z8" s="198">
        <v>0</v>
      </c>
      <c r="AA8" s="198">
        <v>4.5</v>
      </c>
      <c r="AB8" s="198">
        <v>0.60000000000000009</v>
      </c>
      <c r="AC8" s="198">
        <v>9.8000000000000007</v>
      </c>
      <c r="AD8" s="198">
        <v>0</v>
      </c>
      <c r="AE8" s="198">
        <v>1</v>
      </c>
      <c r="AF8" s="198">
        <v>11</v>
      </c>
      <c r="AG8" s="198">
        <v>1</v>
      </c>
      <c r="AH8" s="198">
        <v>1.6</v>
      </c>
      <c r="AI8" s="198">
        <v>6</v>
      </c>
    </row>
    <row r="9" spans="1:36" s="107" customFormat="1" ht="20.100000000000001" customHeight="1">
      <c r="A9" s="228" t="s">
        <v>184</v>
      </c>
      <c r="B9" s="220">
        <v>325.15000000000009</v>
      </c>
      <c r="C9" s="220">
        <v>150.50000000000003</v>
      </c>
      <c r="D9" s="220">
        <v>23.349999999999998</v>
      </c>
      <c r="E9" s="220">
        <v>1.4</v>
      </c>
      <c r="F9" s="220">
        <v>13.299999999999999</v>
      </c>
      <c r="G9" s="220">
        <v>14.3</v>
      </c>
      <c r="H9" s="220">
        <v>5.8500000000000005</v>
      </c>
      <c r="I9" s="220">
        <v>3.9000000000000004</v>
      </c>
      <c r="J9" s="220">
        <v>7.65</v>
      </c>
      <c r="K9" s="220">
        <v>2.7</v>
      </c>
      <c r="L9" s="220">
        <v>1.5999999999999999</v>
      </c>
      <c r="M9" s="220">
        <v>3.5500000000000003</v>
      </c>
      <c r="N9" s="220">
        <v>1</v>
      </c>
      <c r="O9" s="220">
        <v>1.2</v>
      </c>
      <c r="P9" s="220">
        <v>1.2</v>
      </c>
      <c r="Q9" s="564">
        <v>0</v>
      </c>
      <c r="R9" s="220">
        <v>4.05</v>
      </c>
      <c r="S9" s="198">
        <v>1.2</v>
      </c>
      <c r="T9" s="198">
        <v>0.4</v>
      </c>
      <c r="U9" s="198">
        <v>4.1500000000000004</v>
      </c>
      <c r="V9" s="198">
        <v>3</v>
      </c>
      <c r="W9" s="198">
        <v>1</v>
      </c>
      <c r="X9" s="198">
        <v>1</v>
      </c>
      <c r="Y9" s="198">
        <v>0</v>
      </c>
      <c r="Z9" s="198">
        <v>0</v>
      </c>
      <c r="AA9" s="198">
        <v>18.049999999999997</v>
      </c>
      <c r="AB9" s="198">
        <v>1</v>
      </c>
      <c r="AC9" s="198">
        <v>26</v>
      </c>
      <c r="AD9" s="198">
        <v>0</v>
      </c>
      <c r="AE9" s="198">
        <v>3</v>
      </c>
      <c r="AF9" s="198">
        <v>2.2000000000000002</v>
      </c>
      <c r="AG9" s="198">
        <v>1.4</v>
      </c>
      <c r="AH9" s="198">
        <v>5.2</v>
      </c>
      <c r="AI9" s="198">
        <v>22</v>
      </c>
    </row>
    <row r="10" spans="1:36" s="107" customFormat="1" ht="20.100000000000001" customHeight="1">
      <c r="A10" s="227" t="s">
        <v>183</v>
      </c>
      <c r="B10" s="220">
        <v>154.14999999999998</v>
      </c>
      <c r="C10" s="220">
        <v>81.45</v>
      </c>
      <c r="D10" s="220">
        <v>6.1</v>
      </c>
      <c r="E10" s="220">
        <v>0.4</v>
      </c>
      <c r="F10" s="220">
        <v>4</v>
      </c>
      <c r="G10" s="220">
        <v>2.4</v>
      </c>
      <c r="H10" s="220">
        <v>1</v>
      </c>
      <c r="I10" s="220">
        <v>0</v>
      </c>
      <c r="J10" s="220">
        <v>3.4</v>
      </c>
      <c r="K10" s="220">
        <v>1</v>
      </c>
      <c r="L10" s="220">
        <v>1.2</v>
      </c>
      <c r="M10" s="220">
        <v>0.2</v>
      </c>
      <c r="N10" s="220">
        <v>0</v>
      </c>
      <c r="O10" s="220">
        <v>1</v>
      </c>
      <c r="P10" s="220">
        <v>0</v>
      </c>
      <c r="Q10" s="564">
        <v>0</v>
      </c>
      <c r="R10" s="220">
        <v>0</v>
      </c>
      <c r="S10" s="198">
        <v>2</v>
      </c>
      <c r="T10" s="198">
        <v>0</v>
      </c>
      <c r="U10" s="198">
        <v>1</v>
      </c>
      <c r="V10" s="198">
        <v>2.2000000000000002</v>
      </c>
      <c r="W10" s="198">
        <v>0</v>
      </c>
      <c r="X10" s="198">
        <v>0</v>
      </c>
      <c r="Y10" s="198">
        <v>0</v>
      </c>
      <c r="Z10" s="198">
        <v>0</v>
      </c>
      <c r="AA10" s="198">
        <v>12.2</v>
      </c>
      <c r="AB10" s="198">
        <v>0</v>
      </c>
      <c r="AC10" s="198">
        <v>8.5999999999999979</v>
      </c>
      <c r="AD10" s="198">
        <v>0</v>
      </c>
      <c r="AE10" s="198">
        <v>0</v>
      </c>
      <c r="AF10" s="198">
        <v>16.399999999999999</v>
      </c>
      <c r="AG10" s="198">
        <v>1</v>
      </c>
      <c r="AH10" s="198">
        <v>1.4</v>
      </c>
      <c r="AI10" s="198">
        <v>7.2</v>
      </c>
    </row>
    <row r="11" spans="1:36" s="107" customFormat="1" ht="20.100000000000001" customHeight="1">
      <c r="A11" s="228" t="s">
        <v>182</v>
      </c>
      <c r="B11" s="220">
        <v>413.54999999999995</v>
      </c>
      <c r="C11" s="220">
        <v>179.05</v>
      </c>
      <c r="D11" s="220">
        <v>15.349999999999996</v>
      </c>
      <c r="E11" s="220">
        <v>3</v>
      </c>
      <c r="F11" s="220">
        <v>9.7000000000000011</v>
      </c>
      <c r="G11" s="220">
        <v>15.1</v>
      </c>
      <c r="H11" s="220">
        <v>5.4000000000000012</v>
      </c>
      <c r="I11" s="220">
        <v>2.8000000000000003</v>
      </c>
      <c r="J11" s="220">
        <v>12.999999999999996</v>
      </c>
      <c r="K11" s="220">
        <v>2.8000000000000003</v>
      </c>
      <c r="L11" s="220">
        <v>10.299999999999999</v>
      </c>
      <c r="M11" s="220">
        <v>4.4000000000000012</v>
      </c>
      <c r="N11" s="220">
        <v>0.2</v>
      </c>
      <c r="O11" s="220">
        <v>0.4</v>
      </c>
      <c r="P11" s="220">
        <v>0.60000000000000009</v>
      </c>
      <c r="Q11" s="564">
        <v>0.4</v>
      </c>
      <c r="R11" s="220">
        <v>3.5500000000000007</v>
      </c>
      <c r="S11" s="198">
        <v>2.2000000000000002</v>
      </c>
      <c r="T11" s="198">
        <v>1.2</v>
      </c>
      <c r="U11" s="198">
        <v>2</v>
      </c>
      <c r="V11" s="198">
        <v>3.0000000000000009</v>
      </c>
      <c r="W11" s="198">
        <v>0.2</v>
      </c>
      <c r="X11" s="198">
        <v>1.2</v>
      </c>
      <c r="Y11" s="198">
        <v>0</v>
      </c>
      <c r="Z11" s="198">
        <v>0.2</v>
      </c>
      <c r="AA11" s="198">
        <v>16.899999999999995</v>
      </c>
      <c r="AB11" s="198">
        <v>3.2</v>
      </c>
      <c r="AC11" s="198">
        <v>24.849999999999994</v>
      </c>
      <c r="AD11" s="198">
        <v>0</v>
      </c>
      <c r="AE11" s="198">
        <v>2</v>
      </c>
      <c r="AF11" s="198">
        <v>38</v>
      </c>
      <c r="AG11" s="198">
        <v>4.5</v>
      </c>
      <c r="AH11" s="198">
        <v>9.0500000000000007</v>
      </c>
      <c r="AI11" s="198">
        <v>39</v>
      </c>
    </row>
    <row r="12" spans="1:36" s="107" customFormat="1" ht="20.100000000000001" customHeight="1">
      <c r="A12" s="227" t="s">
        <v>181</v>
      </c>
      <c r="B12" s="220">
        <v>500.15000000000003</v>
      </c>
      <c r="C12" s="220">
        <v>190.75</v>
      </c>
      <c r="D12" s="220">
        <v>31.2</v>
      </c>
      <c r="E12" s="220">
        <v>5.3000000000000007</v>
      </c>
      <c r="F12" s="220">
        <v>20.249999999999996</v>
      </c>
      <c r="G12" s="220">
        <v>32.35</v>
      </c>
      <c r="H12" s="220">
        <v>6.0500000000000007</v>
      </c>
      <c r="I12" s="220">
        <v>8.1</v>
      </c>
      <c r="J12" s="220">
        <v>14.849999999999998</v>
      </c>
      <c r="K12" s="220">
        <v>3.95</v>
      </c>
      <c r="L12" s="220">
        <v>5.1000000000000005</v>
      </c>
      <c r="M12" s="220">
        <v>5.3500000000000005</v>
      </c>
      <c r="N12" s="220">
        <v>1.2</v>
      </c>
      <c r="O12" s="220">
        <v>7.15</v>
      </c>
      <c r="P12" s="220">
        <v>2.4</v>
      </c>
      <c r="Q12" s="564">
        <v>2.7</v>
      </c>
      <c r="R12" s="220">
        <v>6.7500000000000009</v>
      </c>
      <c r="S12" s="198">
        <v>3.95</v>
      </c>
      <c r="T12" s="198">
        <v>3.8500000000000005</v>
      </c>
      <c r="U12" s="198">
        <v>4.8000000000000007</v>
      </c>
      <c r="V12" s="198">
        <v>3.6</v>
      </c>
      <c r="W12" s="198">
        <v>0.75</v>
      </c>
      <c r="X12" s="198">
        <v>4.1500000000000004</v>
      </c>
      <c r="Y12" s="198">
        <v>0.2</v>
      </c>
      <c r="Z12" s="198">
        <v>3.6500000000000004</v>
      </c>
      <c r="AA12" s="198">
        <v>28.95</v>
      </c>
      <c r="AB12" s="198">
        <v>1.95</v>
      </c>
      <c r="AC12" s="198">
        <v>37.800000000000004</v>
      </c>
      <c r="AD12" s="198">
        <v>1</v>
      </c>
      <c r="AE12" s="198">
        <v>3</v>
      </c>
      <c r="AF12" s="198">
        <v>30.4</v>
      </c>
      <c r="AG12" s="198">
        <v>3.8</v>
      </c>
      <c r="AH12" s="198">
        <v>6.15</v>
      </c>
      <c r="AI12" s="198">
        <v>18.7</v>
      </c>
    </row>
    <row r="13" spans="1:36" s="107" customFormat="1" ht="20.100000000000001" customHeight="1">
      <c r="A13" s="228" t="s">
        <v>180</v>
      </c>
      <c r="B13" s="220">
        <v>419</v>
      </c>
      <c r="C13" s="220">
        <v>120.85000000000001</v>
      </c>
      <c r="D13" s="220">
        <v>16.75</v>
      </c>
      <c r="E13" s="220">
        <v>4.5</v>
      </c>
      <c r="F13" s="220">
        <v>12.549999999999999</v>
      </c>
      <c r="G13" s="220">
        <v>20.599999999999998</v>
      </c>
      <c r="H13" s="220">
        <v>5.6000000000000005</v>
      </c>
      <c r="I13" s="220">
        <v>3.7</v>
      </c>
      <c r="J13" s="220">
        <v>11.500000000000002</v>
      </c>
      <c r="K13" s="220">
        <v>3.2</v>
      </c>
      <c r="L13" s="220">
        <v>1.7</v>
      </c>
      <c r="M13" s="220">
        <v>4.3000000000000007</v>
      </c>
      <c r="N13" s="220">
        <v>0</v>
      </c>
      <c r="O13" s="220">
        <v>4.9000000000000004</v>
      </c>
      <c r="P13" s="220">
        <v>4.9000000000000004</v>
      </c>
      <c r="Q13" s="564">
        <v>0.7</v>
      </c>
      <c r="R13" s="220">
        <v>5.5500000000000007</v>
      </c>
      <c r="S13" s="198">
        <v>1.7</v>
      </c>
      <c r="T13" s="198">
        <v>1.6</v>
      </c>
      <c r="U13" s="198">
        <v>5.75</v>
      </c>
      <c r="V13" s="198">
        <v>3.2</v>
      </c>
      <c r="W13" s="198">
        <v>0</v>
      </c>
      <c r="X13" s="198">
        <v>2.5</v>
      </c>
      <c r="Y13" s="198">
        <v>1.5</v>
      </c>
      <c r="Z13" s="198">
        <v>0.5</v>
      </c>
      <c r="AA13" s="198">
        <v>24.899999999999995</v>
      </c>
      <c r="AB13" s="198">
        <v>5.85</v>
      </c>
      <c r="AC13" s="198">
        <v>25.3</v>
      </c>
      <c r="AD13" s="198">
        <v>1</v>
      </c>
      <c r="AE13" s="198">
        <v>1</v>
      </c>
      <c r="AF13" s="198">
        <v>32.5</v>
      </c>
      <c r="AG13" s="198">
        <v>1.3499999999999999</v>
      </c>
      <c r="AH13" s="198">
        <v>7.8500000000000005</v>
      </c>
      <c r="AI13" s="198">
        <v>81.2</v>
      </c>
    </row>
    <row r="14" spans="1:36" s="107" customFormat="1" ht="20.100000000000001" customHeight="1">
      <c r="A14" s="227" t="s">
        <v>179</v>
      </c>
      <c r="B14" s="220">
        <v>825.85000000000025</v>
      </c>
      <c r="C14" s="220">
        <v>307.54999999999995</v>
      </c>
      <c r="D14" s="220">
        <v>45.500000000000007</v>
      </c>
      <c r="E14" s="220">
        <v>6.6499999999999995</v>
      </c>
      <c r="F14" s="220">
        <v>41.7</v>
      </c>
      <c r="G14" s="220">
        <v>48.7</v>
      </c>
      <c r="H14" s="220">
        <v>10.349999999999998</v>
      </c>
      <c r="I14" s="220">
        <v>9.5999999999999979</v>
      </c>
      <c r="J14" s="220">
        <v>18.849999999999994</v>
      </c>
      <c r="K14" s="220">
        <v>5.15</v>
      </c>
      <c r="L14" s="220">
        <v>7.7</v>
      </c>
      <c r="M14" s="220">
        <v>10.250000000000002</v>
      </c>
      <c r="N14" s="220">
        <v>2.7</v>
      </c>
      <c r="O14" s="220">
        <v>6.1</v>
      </c>
      <c r="P14" s="220">
        <v>4.7</v>
      </c>
      <c r="Q14" s="564">
        <v>3.5</v>
      </c>
      <c r="R14" s="220">
        <v>11.65</v>
      </c>
      <c r="S14" s="198">
        <v>1</v>
      </c>
      <c r="T14" s="198">
        <v>6.2</v>
      </c>
      <c r="U14" s="198">
        <v>9.7999999999999989</v>
      </c>
      <c r="V14" s="198">
        <v>10.65</v>
      </c>
      <c r="W14" s="198">
        <v>2</v>
      </c>
      <c r="X14" s="198">
        <v>4.7</v>
      </c>
      <c r="Y14" s="198">
        <v>1.4</v>
      </c>
      <c r="Z14" s="198">
        <v>0</v>
      </c>
      <c r="AA14" s="198">
        <v>66.750000000000014</v>
      </c>
      <c r="AB14" s="198">
        <v>8.9</v>
      </c>
      <c r="AC14" s="198">
        <v>69.050000000000011</v>
      </c>
      <c r="AD14" s="198">
        <v>0</v>
      </c>
      <c r="AE14" s="198">
        <v>4</v>
      </c>
      <c r="AF14" s="198">
        <v>42.650000000000006</v>
      </c>
      <c r="AG14" s="198">
        <v>11.75</v>
      </c>
      <c r="AH14" s="198">
        <v>28.849999999999998</v>
      </c>
      <c r="AI14" s="198">
        <v>17.5</v>
      </c>
    </row>
    <row r="15" spans="1:36" s="107" customFormat="1" ht="20.100000000000001" customHeight="1">
      <c r="A15" s="228" t="s">
        <v>178</v>
      </c>
      <c r="B15" s="220">
        <v>5060.8999999999978</v>
      </c>
      <c r="C15" s="220">
        <v>1450.5000000000007</v>
      </c>
      <c r="D15" s="220">
        <v>219.89999999999989</v>
      </c>
      <c r="E15" s="220">
        <v>65.550000000000054</v>
      </c>
      <c r="F15" s="220">
        <v>226.79999999999964</v>
      </c>
      <c r="G15" s="220">
        <v>317.15000000000009</v>
      </c>
      <c r="H15" s="220">
        <v>101.30000000000007</v>
      </c>
      <c r="I15" s="220">
        <v>69.60000000000008</v>
      </c>
      <c r="J15" s="220">
        <v>216.89999999999984</v>
      </c>
      <c r="K15" s="220">
        <v>78.000000000000057</v>
      </c>
      <c r="L15" s="220">
        <v>98.250000000000028</v>
      </c>
      <c r="M15" s="220">
        <v>75.950000000000074</v>
      </c>
      <c r="N15" s="220">
        <v>31.299999999999994</v>
      </c>
      <c r="O15" s="220">
        <v>154.24999999999994</v>
      </c>
      <c r="P15" s="220">
        <v>55.350000000000016</v>
      </c>
      <c r="Q15" s="564">
        <v>42.700000000000031</v>
      </c>
      <c r="R15" s="220">
        <v>87.650000000000105</v>
      </c>
      <c r="S15" s="198">
        <v>22.499999999999993</v>
      </c>
      <c r="T15" s="198">
        <v>52.800000000000033</v>
      </c>
      <c r="U15" s="198">
        <v>82.650000000000148</v>
      </c>
      <c r="V15" s="198">
        <v>66.650000000000091</v>
      </c>
      <c r="W15" s="198">
        <v>10.5</v>
      </c>
      <c r="X15" s="198">
        <v>32.299999999999997</v>
      </c>
      <c r="Y15" s="198">
        <v>9.2999999999999972</v>
      </c>
      <c r="Z15" s="198">
        <v>12.399999999999997</v>
      </c>
      <c r="AA15" s="198">
        <v>411.04999999999961</v>
      </c>
      <c r="AB15" s="198">
        <v>36.800000000000011</v>
      </c>
      <c r="AC15" s="198">
        <v>483.24999999999972</v>
      </c>
      <c r="AD15" s="198">
        <v>2.2000000000000002</v>
      </c>
      <c r="AE15" s="198">
        <v>9.6999999999999993</v>
      </c>
      <c r="AF15" s="198">
        <v>115.60000000000002</v>
      </c>
      <c r="AG15" s="198">
        <v>87.650000000000048</v>
      </c>
      <c r="AH15" s="198">
        <v>144.64999999999986</v>
      </c>
      <c r="AI15" s="198">
        <v>189.75</v>
      </c>
    </row>
    <row r="16" spans="1:36" s="107" customFormat="1" ht="20.100000000000001" customHeight="1">
      <c r="A16" s="227" t="s">
        <v>177</v>
      </c>
      <c r="B16" s="220">
        <v>563.45000000000005</v>
      </c>
      <c r="C16" s="220">
        <v>239.19999999999993</v>
      </c>
      <c r="D16" s="220">
        <v>30.399999999999995</v>
      </c>
      <c r="E16" s="220">
        <v>4.5000000000000009</v>
      </c>
      <c r="F16" s="220">
        <v>22.25</v>
      </c>
      <c r="G16" s="220">
        <v>35.450000000000003</v>
      </c>
      <c r="H16" s="220">
        <v>6.2000000000000011</v>
      </c>
      <c r="I16" s="220">
        <v>5.6000000000000014</v>
      </c>
      <c r="J16" s="220">
        <v>19.249999999999996</v>
      </c>
      <c r="K16" s="220">
        <v>4.6000000000000005</v>
      </c>
      <c r="L16" s="220">
        <v>8.8999999999999968</v>
      </c>
      <c r="M16" s="220">
        <v>6.3000000000000016</v>
      </c>
      <c r="N16" s="220">
        <v>2.3000000000000003</v>
      </c>
      <c r="O16" s="220">
        <v>9.3999999999999986</v>
      </c>
      <c r="P16" s="220">
        <v>2.4000000000000004</v>
      </c>
      <c r="Q16" s="564">
        <v>0.7</v>
      </c>
      <c r="R16" s="220">
        <v>8.1000000000000014</v>
      </c>
      <c r="S16" s="198">
        <v>2.9000000000000004</v>
      </c>
      <c r="T16" s="198">
        <v>3.5</v>
      </c>
      <c r="U16" s="198">
        <v>6.8500000000000014</v>
      </c>
      <c r="V16" s="198">
        <v>4.1000000000000005</v>
      </c>
      <c r="W16" s="198">
        <v>0.2</v>
      </c>
      <c r="X16" s="198">
        <v>1.7999999999999998</v>
      </c>
      <c r="Y16" s="198">
        <v>1.5999999999999999</v>
      </c>
      <c r="Z16" s="198">
        <v>0.60000000000000009</v>
      </c>
      <c r="AA16" s="198">
        <v>22.549999999999994</v>
      </c>
      <c r="AB16" s="198">
        <v>5.4000000000000012</v>
      </c>
      <c r="AC16" s="198">
        <v>38.500000000000021</v>
      </c>
      <c r="AD16" s="198">
        <v>1.5</v>
      </c>
      <c r="AE16" s="198">
        <v>1</v>
      </c>
      <c r="AF16" s="198">
        <v>32.800000000000004</v>
      </c>
      <c r="AG16" s="198">
        <v>6.8500000000000005</v>
      </c>
      <c r="AH16" s="198">
        <v>12.699999999999996</v>
      </c>
      <c r="AI16" s="198">
        <v>15.049999999999999</v>
      </c>
    </row>
    <row r="17" spans="1:35" s="106" customFormat="1" ht="20.100000000000001" customHeight="1">
      <c r="A17" s="228" t="s">
        <v>176</v>
      </c>
      <c r="B17" s="220">
        <v>652.14999999999986</v>
      </c>
      <c r="C17" s="220">
        <v>285.64999999999998</v>
      </c>
      <c r="D17" s="220">
        <v>37.049999999999997</v>
      </c>
      <c r="E17" s="220">
        <v>7.6500000000000021</v>
      </c>
      <c r="F17" s="220">
        <v>28.199999999999989</v>
      </c>
      <c r="G17" s="220">
        <v>32.799999999999997</v>
      </c>
      <c r="H17" s="220">
        <v>11.149999999999993</v>
      </c>
      <c r="I17" s="220">
        <v>7.0000000000000009</v>
      </c>
      <c r="J17" s="220">
        <v>17.299999999999994</v>
      </c>
      <c r="K17" s="220">
        <v>3.9000000000000004</v>
      </c>
      <c r="L17" s="220">
        <v>10.5</v>
      </c>
      <c r="M17" s="220">
        <v>6.9000000000000012</v>
      </c>
      <c r="N17" s="220">
        <v>2.2000000000000002</v>
      </c>
      <c r="O17" s="220">
        <v>9.4999999999999982</v>
      </c>
      <c r="P17" s="220">
        <v>1.2999999999999998</v>
      </c>
      <c r="Q17" s="564">
        <v>3.0000000000000009</v>
      </c>
      <c r="R17" s="220">
        <v>9.7499999999999964</v>
      </c>
      <c r="S17" s="218">
        <v>0.7</v>
      </c>
      <c r="T17" s="218">
        <v>3.1000000000000005</v>
      </c>
      <c r="U17" s="218">
        <v>10.799999999999995</v>
      </c>
      <c r="V17" s="218">
        <v>4.6500000000000012</v>
      </c>
      <c r="W17" s="218">
        <v>1.2</v>
      </c>
      <c r="X17" s="218">
        <v>3.5000000000000009</v>
      </c>
      <c r="Y17" s="218">
        <v>0.8</v>
      </c>
      <c r="Z17" s="218">
        <v>2.4000000000000004</v>
      </c>
      <c r="AA17" s="218">
        <v>31.049999999999997</v>
      </c>
      <c r="AB17" s="218">
        <v>15.049999999999995</v>
      </c>
      <c r="AC17" s="218">
        <v>39.300000000000004</v>
      </c>
      <c r="AD17" s="218">
        <v>0.2</v>
      </c>
      <c r="AE17" s="218">
        <v>0.2</v>
      </c>
      <c r="AF17" s="218">
        <v>32.75</v>
      </c>
      <c r="AG17" s="218">
        <v>6.4</v>
      </c>
      <c r="AH17" s="218">
        <v>10.999999999999998</v>
      </c>
      <c r="AI17" s="218">
        <v>15.2</v>
      </c>
    </row>
    <row r="18" spans="1:35" s="106" customFormat="1" ht="20.100000000000001" customHeight="1">
      <c r="A18" s="229" t="s">
        <v>332</v>
      </c>
      <c r="B18" s="222">
        <v>8659.6999999999971</v>
      </c>
      <c r="C18" s="222">
        <v>3244.0499999999961</v>
      </c>
      <c r="D18" s="222">
        <v>494.69999999999868</v>
      </c>
      <c r="E18" s="222">
        <v>72.750000000000128</v>
      </c>
      <c r="F18" s="222">
        <v>320.44999999999919</v>
      </c>
      <c r="G18" s="222">
        <v>484.89999999999895</v>
      </c>
      <c r="H18" s="222">
        <v>223.14999999999915</v>
      </c>
      <c r="I18" s="222">
        <v>87.500000000000227</v>
      </c>
      <c r="J18" s="222">
        <v>228.14999999999932</v>
      </c>
      <c r="K18" s="222">
        <v>84.850000000000065</v>
      </c>
      <c r="L18" s="222">
        <v>98.60000000000008</v>
      </c>
      <c r="M18" s="222">
        <v>93.200000000000159</v>
      </c>
      <c r="N18" s="222">
        <v>30.749999999999986</v>
      </c>
      <c r="O18" s="222">
        <v>112.80000000000008</v>
      </c>
      <c r="P18" s="222">
        <v>60.200000000000095</v>
      </c>
      <c r="Q18" s="346">
        <v>58.650000000000055</v>
      </c>
      <c r="R18" s="222">
        <v>125.15000000000016</v>
      </c>
      <c r="S18" s="218">
        <v>18.799999999999994</v>
      </c>
      <c r="T18" s="218">
        <v>45.200000000000038</v>
      </c>
      <c r="U18" s="218">
        <v>108.25000000000023</v>
      </c>
      <c r="V18" s="218">
        <v>95.500000000000114</v>
      </c>
      <c r="W18" s="218">
        <v>24.899999999999991</v>
      </c>
      <c r="X18" s="218">
        <v>51.350000000000051</v>
      </c>
      <c r="Y18" s="218">
        <v>17.499999999999993</v>
      </c>
      <c r="Z18" s="218">
        <v>21.049999999999979</v>
      </c>
      <c r="AA18" s="218">
        <v>649.85000000000286</v>
      </c>
      <c r="AB18" s="218">
        <v>98.750000000000114</v>
      </c>
      <c r="AC18" s="218">
        <v>780.8500000000023</v>
      </c>
      <c r="AD18" s="218">
        <v>15.799999999999995</v>
      </c>
      <c r="AE18" s="218">
        <v>17.599999999999998</v>
      </c>
      <c r="AF18" s="218">
        <v>136.29999999999995</v>
      </c>
      <c r="AG18" s="218">
        <v>130.30000000000001</v>
      </c>
      <c r="AH18" s="218">
        <v>159.4999999999998</v>
      </c>
      <c r="AI18" s="218">
        <v>468.34999999999991</v>
      </c>
    </row>
    <row r="19" spans="1:35" s="107" customFormat="1" ht="20.100000000000001" customHeight="1">
      <c r="A19" s="228" t="s">
        <v>59</v>
      </c>
      <c r="B19" s="220">
        <v>879.54999999999984</v>
      </c>
      <c r="C19" s="220">
        <v>377.09999999999985</v>
      </c>
      <c r="D19" s="220">
        <v>56.150000000000027</v>
      </c>
      <c r="E19" s="220">
        <v>5.3000000000000016</v>
      </c>
      <c r="F19" s="220">
        <v>39.200000000000031</v>
      </c>
      <c r="G19" s="220">
        <v>61.8</v>
      </c>
      <c r="H19" s="220">
        <v>15.299999999999992</v>
      </c>
      <c r="I19" s="220">
        <v>7.6000000000000023</v>
      </c>
      <c r="J19" s="220">
        <v>23.499999999999989</v>
      </c>
      <c r="K19" s="220">
        <v>4.4000000000000004</v>
      </c>
      <c r="L19" s="220">
        <v>8.5999999999999979</v>
      </c>
      <c r="M19" s="220">
        <v>5.6000000000000014</v>
      </c>
      <c r="N19" s="220">
        <v>1</v>
      </c>
      <c r="O19" s="220">
        <v>7.6000000000000014</v>
      </c>
      <c r="P19" s="220">
        <v>9.5999999999999961</v>
      </c>
      <c r="Q19" s="564">
        <v>2.6000000000000005</v>
      </c>
      <c r="R19" s="220">
        <v>17.899999999999995</v>
      </c>
      <c r="S19" s="198">
        <v>1</v>
      </c>
      <c r="T19" s="198">
        <v>1.5999999999999999</v>
      </c>
      <c r="U19" s="198">
        <v>9.0999999999999979</v>
      </c>
      <c r="V19" s="198">
        <v>7.6000000000000014</v>
      </c>
      <c r="W19" s="198">
        <v>0</v>
      </c>
      <c r="X19" s="198">
        <v>0.60000000000000009</v>
      </c>
      <c r="Y19" s="198">
        <v>3.0000000000000004</v>
      </c>
      <c r="Z19" s="198">
        <v>2.4</v>
      </c>
      <c r="AA19" s="198">
        <v>59.05000000000004</v>
      </c>
      <c r="AB19" s="198">
        <v>8.7000000000000011</v>
      </c>
      <c r="AC19" s="198">
        <v>78.700000000000017</v>
      </c>
      <c r="AD19" s="198">
        <v>0.2</v>
      </c>
      <c r="AE19" s="198">
        <v>2</v>
      </c>
      <c r="AF19" s="198">
        <v>29.2</v>
      </c>
      <c r="AG19" s="198">
        <v>4.2000000000000011</v>
      </c>
      <c r="AH19" s="198">
        <v>12.55</v>
      </c>
      <c r="AI19" s="198">
        <v>16.399999999999999</v>
      </c>
    </row>
    <row r="20" spans="1:35" s="107" customFormat="1" ht="20.100000000000001" customHeight="1">
      <c r="A20" s="227" t="s">
        <v>175</v>
      </c>
      <c r="B20" s="220">
        <v>474.59999999999991</v>
      </c>
      <c r="C20" s="220">
        <v>285.64999999999992</v>
      </c>
      <c r="D20" s="220">
        <v>21.499999999999996</v>
      </c>
      <c r="E20" s="220">
        <v>0.89999999999999991</v>
      </c>
      <c r="F20" s="220">
        <v>9.4499999999999975</v>
      </c>
      <c r="G20" s="220">
        <v>14.949999999999998</v>
      </c>
      <c r="H20" s="220">
        <v>5.65</v>
      </c>
      <c r="I20" s="220">
        <v>4.4000000000000012</v>
      </c>
      <c r="J20" s="220">
        <v>8.5</v>
      </c>
      <c r="K20" s="220">
        <v>2.9000000000000004</v>
      </c>
      <c r="L20" s="220">
        <v>3.7000000000000006</v>
      </c>
      <c r="M20" s="220">
        <v>1.3</v>
      </c>
      <c r="N20" s="220">
        <v>0</v>
      </c>
      <c r="O20" s="220">
        <v>1.4</v>
      </c>
      <c r="P20" s="220">
        <v>1.2</v>
      </c>
      <c r="Q20" s="564">
        <v>0</v>
      </c>
      <c r="R20" s="220">
        <v>2.8</v>
      </c>
      <c r="S20" s="198">
        <v>3</v>
      </c>
      <c r="T20" s="198">
        <v>0.2</v>
      </c>
      <c r="U20" s="198">
        <v>2.4999999999999996</v>
      </c>
      <c r="V20" s="198">
        <v>0.60000000000000009</v>
      </c>
      <c r="W20" s="198">
        <v>0</v>
      </c>
      <c r="X20" s="198">
        <v>0.60000000000000009</v>
      </c>
      <c r="Y20" s="198">
        <v>0</v>
      </c>
      <c r="Z20" s="198">
        <v>0.4</v>
      </c>
      <c r="AA20" s="198">
        <v>18.2</v>
      </c>
      <c r="AB20" s="198">
        <v>1.9</v>
      </c>
      <c r="AC20" s="198">
        <v>23.499999999999996</v>
      </c>
      <c r="AD20" s="198">
        <v>0</v>
      </c>
      <c r="AE20" s="198">
        <v>2</v>
      </c>
      <c r="AF20" s="198">
        <v>12.2</v>
      </c>
      <c r="AG20" s="198">
        <v>2</v>
      </c>
      <c r="AH20" s="198">
        <v>2.7</v>
      </c>
      <c r="AI20" s="198">
        <v>40.5</v>
      </c>
    </row>
    <row r="21" spans="1:35" s="107" customFormat="1" ht="20.100000000000001" customHeight="1">
      <c r="A21" s="228" t="s">
        <v>174</v>
      </c>
      <c r="B21" s="220">
        <v>4831.1000000000004</v>
      </c>
      <c r="C21" s="220">
        <v>1452.5500000000011</v>
      </c>
      <c r="D21" s="220">
        <v>277.94999999999976</v>
      </c>
      <c r="E21" s="220">
        <v>51.250000000000028</v>
      </c>
      <c r="F21" s="220">
        <v>189.84999999999985</v>
      </c>
      <c r="G21" s="220">
        <v>271.04999999999956</v>
      </c>
      <c r="H21" s="220">
        <v>144.69999999999979</v>
      </c>
      <c r="I21" s="220">
        <v>56.600000000000072</v>
      </c>
      <c r="J21" s="220">
        <v>147.24999999999977</v>
      </c>
      <c r="K21" s="220">
        <v>71.05000000000004</v>
      </c>
      <c r="L21" s="220">
        <v>60.650000000000027</v>
      </c>
      <c r="M21" s="220">
        <v>63.050000000000054</v>
      </c>
      <c r="N21" s="220">
        <v>20.549999999999994</v>
      </c>
      <c r="O21" s="220">
        <v>73.000000000000043</v>
      </c>
      <c r="P21" s="220">
        <v>33.600000000000009</v>
      </c>
      <c r="Q21" s="564">
        <v>42.050000000000018</v>
      </c>
      <c r="R21" s="220">
        <v>66.950000000000074</v>
      </c>
      <c r="S21" s="198">
        <v>4.7</v>
      </c>
      <c r="T21" s="198">
        <v>32.099999999999987</v>
      </c>
      <c r="U21" s="198">
        <v>65.600000000000065</v>
      </c>
      <c r="V21" s="198">
        <v>57.35000000000003</v>
      </c>
      <c r="W21" s="198">
        <v>16.499999999999996</v>
      </c>
      <c r="X21" s="198">
        <v>33.950000000000003</v>
      </c>
      <c r="Y21" s="198">
        <v>9.6999999999999993</v>
      </c>
      <c r="Z21" s="198">
        <v>8.3500000000000014</v>
      </c>
      <c r="AA21" s="198">
        <v>435.84999999999957</v>
      </c>
      <c r="AB21" s="198">
        <v>63.550000000000068</v>
      </c>
      <c r="AC21" s="198">
        <v>471.89999999999952</v>
      </c>
      <c r="AD21" s="198">
        <v>11.399999999999997</v>
      </c>
      <c r="AE21" s="198">
        <v>12.6</v>
      </c>
      <c r="AF21" s="198">
        <v>49.000000000000007</v>
      </c>
      <c r="AG21" s="198">
        <v>98.7</v>
      </c>
      <c r="AH21" s="198">
        <v>105.10000000000005</v>
      </c>
      <c r="AI21" s="198">
        <v>332.64999999999992</v>
      </c>
    </row>
    <row r="22" spans="1:35" s="107" customFormat="1" ht="20.100000000000001" customHeight="1">
      <c r="A22" s="227" t="s">
        <v>173</v>
      </c>
      <c r="B22" s="220">
        <v>749.8000000000003</v>
      </c>
      <c r="C22" s="220">
        <v>347.29999999999984</v>
      </c>
      <c r="D22" s="220">
        <v>56.05000000000004</v>
      </c>
      <c r="E22" s="220">
        <v>2.15</v>
      </c>
      <c r="F22" s="220">
        <v>25.649999999999991</v>
      </c>
      <c r="G22" s="220">
        <v>51.05000000000004</v>
      </c>
      <c r="H22" s="220">
        <v>13.999999999999988</v>
      </c>
      <c r="I22" s="220">
        <v>5.9000000000000021</v>
      </c>
      <c r="J22" s="220">
        <v>13.89999999999999</v>
      </c>
      <c r="K22" s="220">
        <v>1.5999999999999999</v>
      </c>
      <c r="L22" s="220">
        <v>3.8500000000000005</v>
      </c>
      <c r="M22" s="220">
        <v>5.5000000000000009</v>
      </c>
      <c r="N22" s="220">
        <v>0.2</v>
      </c>
      <c r="O22" s="220">
        <v>5.0000000000000009</v>
      </c>
      <c r="P22" s="220">
        <v>3.6000000000000005</v>
      </c>
      <c r="Q22" s="564">
        <v>0</v>
      </c>
      <c r="R22" s="220">
        <v>5.9000000000000012</v>
      </c>
      <c r="S22" s="198">
        <v>0.2</v>
      </c>
      <c r="T22" s="198">
        <v>1.9</v>
      </c>
      <c r="U22" s="198">
        <v>10.199999999999998</v>
      </c>
      <c r="V22" s="198">
        <v>8.7499999999999982</v>
      </c>
      <c r="W22" s="198">
        <v>0.2</v>
      </c>
      <c r="X22" s="198">
        <v>1.2</v>
      </c>
      <c r="Y22" s="198">
        <v>0.2</v>
      </c>
      <c r="Z22" s="198">
        <v>1.7999999999999998</v>
      </c>
      <c r="AA22" s="198">
        <v>51.150000000000034</v>
      </c>
      <c r="AB22" s="198">
        <v>9.3000000000000007</v>
      </c>
      <c r="AC22" s="198">
        <v>76.750000000000028</v>
      </c>
      <c r="AD22" s="198">
        <v>1</v>
      </c>
      <c r="AE22" s="198">
        <v>0</v>
      </c>
      <c r="AF22" s="198">
        <v>13.2</v>
      </c>
      <c r="AG22" s="198">
        <v>7.7000000000000011</v>
      </c>
      <c r="AH22" s="198">
        <v>12.199999999999996</v>
      </c>
      <c r="AI22" s="198">
        <v>12.399999999999999</v>
      </c>
    </row>
    <row r="23" spans="1:35" s="107" customFormat="1" ht="20.100000000000001" customHeight="1">
      <c r="A23" s="228" t="s">
        <v>172</v>
      </c>
      <c r="B23" s="220">
        <v>1332.9500000000003</v>
      </c>
      <c r="C23" s="220">
        <v>563.45000000000005</v>
      </c>
      <c r="D23" s="220">
        <v>65.050000000000011</v>
      </c>
      <c r="E23" s="220">
        <v>12.749999999999998</v>
      </c>
      <c r="F23" s="220">
        <v>44.100000000000009</v>
      </c>
      <c r="G23" s="220">
        <v>68.65000000000002</v>
      </c>
      <c r="H23" s="220">
        <v>39.500000000000014</v>
      </c>
      <c r="I23" s="220">
        <v>10.3</v>
      </c>
      <c r="J23" s="220">
        <v>26.849999999999994</v>
      </c>
      <c r="K23" s="220">
        <v>4.1000000000000005</v>
      </c>
      <c r="L23" s="220">
        <v>14.299999999999999</v>
      </c>
      <c r="M23" s="220">
        <v>13.75</v>
      </c>
      <c r="N23" s="220">
        <v>7.8000000000000007</v>
      </c>
      <c r="O23" s="220">
        <v>22.8</v>
      </c>
      <c r="P23" s="220">
        <v>10.799999999999995</v>
      </c>
      <c r="Q23" s="564">
        <v>13.799999999999999</v>
      </c>
      <c r="R23" s="220">
        <v>30.999999999999993</v>
      </c>
      <c r="S23" s="198">
        <v>7.5000000000000009</v>
      </c>
      <c r="T23" s="198">
        <v>8.1999999999999993</v>
      </c>
      <c r="U23" s="198">
        <v>17.449999999999996</v>
      </c>
      <c r="V23" s="198">
        <v>18.399999999999995</v>
      </c>
      <c r="W23" s="198">
        <v>8</v>
      </c>
      <c r="X23" s="198">
        <v>13.799999999999997</v>
      </c>
      <c r="Y23" s="198">
        <v>4.4000000000000004</v>
      </c>
      <c r="Z23" s="198">
        <v>8.1000000000000014</v>
      </c>
      <c r="AA23" s="198">
        <v>68.100000000000023</v>
      </c>
      <c r="AB23" s="198">
        <v>11.899999999999997</v>
      </c>
      <c r="AC23" s="198">
        <v>102.05</v>
      </c>
      <c r="AD23" s="198">
        <v>1.2</v>
      </c>
      <c r="AE23" s="198">
        <v>1</v>
      </c>
      <c r="AF23" s="198">
        <v>30.7</v>
      </c>
      <c r="AG23" s="198">
        <v>16.499999999999996</v>
      </c>
      <c r="AH23" s="198">
        <v>19.249999999999996</v>
      </c>
      <c r="AI23" s="198">
        <v>47.400000000000006</v>
      </c>
    </row>
    <row r="24" spans="1:35" s="106" customFormat="1" ht="20.100000000000001" customHeight="1">
      <c r="A24" s="227" t="s">
        <v>27</v>
      </c>
      <c r="B24" s="220">
        <v>391.7</v>
      </c>
      <c r="C24" s="220">
        <v>218</v>
      </c>
      <c r="D24" s="220">
        <v>17.999999999999996</v>
      </c>
      <c r="E24" s="220">
        <v>0.4</v>
      </c>
      <c r="F24" s="220">
        <v>12.199999999999998</v>
      </c>
      <c r="G24" s="220">
        <v>17.399999999999999</v>
      </c>
      <c r="H24" s="220">
        <v>4.0000000000000009</v>
      </c>
      <c r="I24" s="220">
        <v>2.7000000000000006</v>
      </c>
      <c r="J24" s="220">
        <v>8.15</v>
      </c>
      <c r="K24" s="220">
        <v>0.8</v>
      </c>
      <c r="L24" s="220">
        <v>7.5</v>
      </c>
      <c r="M24" s="220">
        <v>4.0000000000000009</v>
      </c>
      <c r="N24" s="220">
        <v>1.2</v>
      </c>
      <c r="O24" s="220">
        <v>3</v>
      </c>
      <c r="P24" s="220">
        <v>1.4</v>
      </c>
      <c r="Q24" s="564">
        <v>0.2</v>
      </c>
      <c r="R24" s="220">
        <v>0.60000000000000009</v>
      </c>
      <c r="S24" s="218">
        <v>2.4000000000000004</v>
      </c>
      <c r="T24" s="218">
        <v>1.2</v>
      </c>
      <c r="U24" s="218">
        <v>3.4000000000000012</v>
      </c>
      <c r="V24" s="218">
        <v>2.8000000000000007</v>
      </c>
      <c r="W24" s="218">
        <v>0.2</v>
      </c>
      <c r="X24" s="218">
        <v>1.2</v>
      </c>
      <c r="Y24" s="218">
        <v>0.2</v>
      </c>
      <c r="Z24" s="218">
        <v>0</v>
      </c>
      <c r="AA24" s="218">
        <v>17.499999999999996</v>
      </c>
      <c r="AB24" s="218">
        <v>3.4000000000000004</v>
      </c>
      <c r="AC24" s="218">
        <v>27.949999999999996</v>
      </c>
      <c r="AD24" s="218">
        <v>2</v>
      </c>
      <c r="AE24" s="218">
        <v>0</v>
      </c>
      <c r="AF24" s="218">
        <v>2</v>
      </c>
      <c r="AG24" s="218">
        <v>1.2</v>
      </c>
      <c r="AH24" s="218">
        <v>7.7</v>
      </c>
      <c r="AI24" s="218">
        <v>19</v>
      </c>
    </row>
    <row r="25" spans="1:35" s="106" customFormat="1" ht="20.100000000000001" customHeight="1">
      <c r="A25" s="233" t="s">
        <v>58</v>
      </c>
      <c r="B25" s="222">
        <v>1035.25</v>
      </c>
      <c r="C25" s="222">
        <v>535.34999999999991</v>
      </c>
      <c r="D25" s="222">
        <v>47.7</v>
      </c>
      <c r="E25" s="222">
        <v>0.2</v>
      </c>
      <c r="F25" s="222">
        <v>33.299999999999997</v>
      </c>
      <c r="G25" s="222">
        <v>35.800000000000004</v>
      </c>
      <c r="H25" s="222">
        <v>3.8</v>
      </c>
      <c r="I25" s="222">
        <v>3.4</v>
      </c>
      <c r="J25" s="222">
        <v>21.9</v>
      </c>
      <c r="K25" s="222">
        <v>4.2</v>
      </c>
      <c r="L25" s="222">
        <v>8.1999999999999993</v>
      </c>
      <c r="M25" s="222">
        <v>2.7</v>
      </c>
      <c r="N25" s="222">
        <v>0</v>
      </c>
      <c r="O25" s="222">
        <v>4.4000000000000004</v>
      </c>
      <c r="P25" s="222">
        <v>2</v>
      </c>
      <c r="Q25" s="346">
        <v>0</v>
      </c>
      <c r="R25" s="222">
        <v>5.8</v>
      </c>
      <c r="S25" s="218">
        <v>1.2</v>
      </c>
      <c r="T25" s="218">
        <v>0</v>
      </c>
      <c r="U25" s="218">
        <v>4.2</v>
      </c>
      <c r="V25" s="218">
        <v>7.6</v>
      </c>
      <c r="W25" s="218">
        <v>0</v>
      </c>
      <c r="X25" s="218">
        <v>0</v>
      </c>
      <c r="Y25" s="218">
        <v>2</v>
      </c>
      <c r="Z25" s="218">
        <v>0</v>
      </c>
      <c r="AA25" s="218">
        <v>36.299999999999997</v>
      </c>
      <c r="AB25" s="218">
        <v>5</v>
      </c>
      <c r="AC25" s="218">
        <v>66.2</v>
      </c>
      <c r="AD25" s="218">
        <v>2</v>
      </c>
      <c r="AE25" s="218">
        <v>4.5</v>
      </c>
      <c r="AF25" s="218">
        <v>145.19999999999999</v>
      </c>
      <c r="AG25" s="218">
        <v>0</v>
      </c>
      <c r="AH25" s="218">
        <v>10.1</v>
      </c>
      <c r="AI25" s="218">
        <v>42.2</v>
      </c>
    </row>
    <row r="26" spans="1:35" s="107" customFormat="1" ht="20.100000000000001" customHeight="1">
      <c r="A26" s="227" t="s">
        <v>29</v>
      </c>
      <c r="B26" s="220">
        <v>230.45</v>
      </c>
      <c r="C26" s="220">
        <v>138.5</v>
      </c>
      <c r="D26" s="220">
        <v>6.8</v>
      </c>
      <c r="E26" s="220">
        <v>0.2</v>
      </c>
      <c r="F26" s="220">
        <v>6.5</v>
      </c>
      <c r="G26" s="220">
        <v>5.8</v>
      </c>
      <c r="H26" s="220">
        <v>0.2</v>
      </c>
      <c r="I26" s="220">
        <v>0</v>
      </c>
      <c r="J26" s="220">
        <v>1.4</v>
      </c>
      <c r="K26" s="220">
        <v>0</v>
      </c>
      <c r="L26" s="220">
        <v>0.2</v>
      </c>
      <c r="M26" s="220">
        <v>0.2</v>
      </c>
      <c r="N26" s="220">
        <v>0</v>
      </c>
      <c r="O26" s="220">
        <v>0.2</v>
      </c>
      <c r="P26" s="220">
        <v>0</v>
      </c>
      <c r="Q26" s="564">
        <v>0</v>
      </c>
      <c r="R26" s="220">
        <v>0.4</v>
      </c>
      <c r="S26" s="198">
        <v>0</v>
      </c>
      <c r="T26" s="198">
        <v>0</v>
      </c>
      <c r="U26" s="198">
        <v>1</v>
      </c>
      <c r="V26" s="198">
        <v>0.89999999999999991</v>
      </c>
      <c r="W26" s="198">
        <v>0</v>
      </c>
      <c r="X26" s="198">
        <v>0</v>
      </c>
      <c r="Y26" s="198">
        <v>0</v>
      </c>
      <c r="Z26" s="198">
        <v>0</v>
      </c>
      <c r="AA26" s="198">
        <v>6.75</v>
      </c>
      <c r="AB26" s="198">
        <v>0</v>
      </c>
      <c r="AC26" s="198">
        <v>11.5</v>
      </c>
      <c r="AD26" s="198">
        <v>1</v>
      </c>
      <c r="AE26" s="198">
        <v>0.5</v>
      </c>
      <c r="AF26" s="198">
        <v>37.200000000000003</v>
      </c>
      <c r="AG26" s="198">
        <v>0</v>
      </c>
      <c r="AH26" s="198">
        <v>2</v>
      </c>
      <c r="AI26" s="198">
        <v>9.1999999999999993</v>
      </c>
    </row>
    <row r="27" spans="1:35" s="107" customFormat="1" ht="20.100000000000001" customHeight="1">
      <c r="A27" s="228" t="s">
        <v>30</v>
      </c>
      <c r="B27" s="220">
        <v>135</v>
      </c>
      <c r="C27" s="220">
        <v>54</v>
      </c>
      <c r="D27" s="220">
        <v>8</v>
      </c>
      <c r="E27" s="220">
        <v>0</v>
      </c>
      <c r="F27" s="220">
        <v>7</v>
      </c>
      <c r="G27" s="220">
        <v>7</v>
      </c>
      <c r="H27" s="220">
        <v>1</v>
      </c>
      <c r="I27" s="220">
        <v>0</v>
      </c>
      <c r="J27" s="220">
        <v>3</v>
      </c>
      <c r="K27" s="220">
        <v>1</v>
      </c>
      <c r="L27" s="220">
        <v>2</v>
      </c>
      <c r="M27" s="220">
        <v>0</v>
      </c>
      <c r="N27" s="220">
        <v>0</v>
      </c>
      <c r="O27" s="220">
        <v>1</v>
      </c>
      <c r="P27" s="220">
        <v>0</v>
      </c>
      <c r="Q27" s="564">
        <v>0</v>
      </c>
      <c r="R27" s="220">
        <v>1</v>
      </c>
      <c r="S27" s="198">
        <v>1</v>
      </c>
      <c r="T27" s="198">
        <v>0</v>
      </c>
      <c r="U27" s="198">
        <v>1</v>
      </c>
      <c r="V27" s="198">
        <v>2</v>
      </c>
      <c r="W27" s="198">
        <v>0</v>
      </c>
      <c r="X27" s="198">
        <v>0</v>
      </c>
      <c r="Y27" s="198">
        <v>0</v>
      </c>
      <c r="Z27" s="198">
        <v>0</v>
      </c>
      <c r="AA27" s="198">
        <v>6</v>
      </c>
      <c r="AB27" s="198">
        <v>1</v>
      </c>
      <c r="AC27" s="198">
        <v>13</v>
      </c>
      <c r="AD27" s="198">
        <v>0</v>
      </c>
      <c r="AE27" s="198">
        <v>1</v>
      </c>
      <c r="AF27" s="198">
        <v>18</v>
      </c>
      <c r="AG27" s="198">
        <v>0</v>
      </c>
      <c r="AH27" s="198">
        <v>1</v>
      </c>
      <c r="AI27" s="198">
        <v>6</v>
      </c>
    </row>
    <row r="28" spans="1:35" s="107" customFormat="1" ht="20.100000000000001" customHeight="1">
      <c r="A28" s="227" t="s">
        <v>31</v>
      </c>
      <c r="B28" s="220">
        <v>127.95</v>
      </c>
      <c r="C28" s="220">
        <v>57.05</v>
      </c>
      <c r="D28" s="220">
        <v>8</v>
      </c>
      <c r="E28" s="220">
        <v>0</v>
      </c>
      <c r="F28" s="220">
        <v>4</v>
      </c>
      <c r="G28" s="220">
        <v>6</v>
      </c>
      <c r="H28" s="220">
        <v>1.2</v>
      </c>
      <c r="I28" s="220">
        <v>1</v>
      </c>
      <c r="J28" s="220">
        <v>6.4</v>
      </c>
      <c r="K28" s="220">
        <v>1</v>
      </c>
      <c r="L28" s="220">
        <v>1</v>
      </c>
      <c r="M28" s="220">
        <v>1</v>
      </c>
      <c r="N28" s="220">
        <v>0</v>
      </c>
      <c r="O28" s="220">
        <v>2</v>
      </c>
      <c r="P28" s="220">
        <v>2</v>
      </c>
      <c r="Q28" s="564">
        <v>0</v>
      </c>
      <c r="R28" s="220">
        <v>1.2</v>
      </c>
      <c r="S28" s="198">
        <v>0</v>
      </c>
      <c r="T28" s="198">
        <v>0</v>
      </c>
      <c r="U28" s="198">
        <v>1</v>
      </c>
      <c r="V28" s="198">
        <v>1.2</v>
      </c>
      <c r="W28" s="198">
        <v>0</v>
      </c>
      <c r="X28" s="198">
        <v>0</v>
      </c>
      <c r="Y28" s="198">
        <v>1</v>
      </c>
      <c r="Z28" s="198">
        <v>0</v>
      </c>
      <c r="AA28" s="198">
        <v>8.1999999999999993</v>
      </c>
      <c r="AB28" s="198">
        <v>3</v>
      </c>
      <c r="AC28" s="198">
        <v>9.5</v>
      </c>
      <c r="AD28" s="198">
        <v>1</v>
      </c>
      <c r="AE28" s="198">
        <v>1</v>
      </c>
      <c r="AF28" s="198">
        <v>2</v>
      </c>
      <c r="AG28" s="198">
        <v>0</v>
      </c>
      <c r="AH28" s="198">
        <v>1.2</v>
      </c>
      <c r="AI28" s="198">
        <v>7</v>
      </c>
    </row>
    <row r="29" spans="1:35" s="107" customFormat="1" ht="20.100000000000001" customHeight="1">
      <c r="A29" s="228" t="s">
        <v>32</v>
      </c>
      <c r="B29" s="220">
        <v>195</v>
      </c>
      <c r="C29" s="220">
        <v>114</v>
      </c>
      <c r="D29" s="220">
        <v>8</v>
      </c>
      <c r="E29" s="220">
        <v>0</v>
      </c>
      <c r="F29" s="220">
        <v>9</v>
      </c>
      <c r="G29" s="220">
        <v>3</v>
      </c>
      <c r="H29" s="220">
        <v>0</v>
      </c>
      <c r="I29" s="220">
        <v>0</v>
      </c>
      <c r="J29" s="220">
        <v>3</v>
      </c>
      <c r="K29" s="220">
        <v>0</v>
      </c>
      <c r="L29" s="220">
        <v>2</v>
      </c>
      <c r="M29" s="220">
        <v>1</v>
      </c>
      <c r="N29" s="220">
        <v>0</v>
      </c>
      <c r="O29" s="220">
        <v>0</v>
      </c>
      <c r="P29" s="220">
        <v>0</v>
      </c>
      <c r="Q29" s="564">
        <v>0</v>
      </c>
      <c r="R29" s="220">
        <v>1</v>
      </c>
      <c r="S29" s="198">
        <v>0</v>
      </c>
      <c r="T29" s="198">
        <v>0</v>
      </c>
      <c r="U29" s="198">
        <v>0</v>
      </c>
      <c r="V29" s="198">
        <v>1</v>
      </c>
      <c r="W29" s="198">
        <v>0</v>
      </c>
      <c r="X29" s="198">
        <v>0</v>
      </c>
      <c r="Y29" s="198">
        <v>0</v>
      </c>
      <c r="Z29" s="198">
        <v>0</v>
      </c>
      <c r="AA29" s="198">
        <v>5</v>
      </c>
      <c r="AB29" s="198">
        <v>0</v>
      </c>
      <c r="AC29" s="198">
        <v>12</v>
      </c>
      <c r="AD29" s="198">
        <v>0</v>
      </c>
      <c r="AE29" s="198">
        <v>1</v>
      </c>
      <c r="AF29" s="198">
        <v>29</v>
      </c>
      <c r="AG29" s="198">
        <v>0</v>
      </c>
      <c r="AH29" s="198">
        <v>2</v>
      </c>
      <c r="AI29" s="198">
        <v>4</v>
      </c>
    </row>
    <row r="30" spans="1:35" s="107" customFormat="1" ht="20.100000000000001" customHeight="1">
      <c r="A30" s="227" t="s">
        <v>33</v>
      </c>
      <c r="B30" s="220">
        <v>235.25</v>
      </c>
      <c r="C30" s="220">
        <v>125.80000000000001</v>
      </c>
      <c r="D30" s="220">
        <v>12.7</v>
      </c>
      <c r="E30" s="220">
        <v>0</v>
      </c>
      <c r="F30" s="220">
        <v>3.8</v>
      </c>
      <c r="G30" s="220">
        <v>10.799999999999999</v>
      </c>
      <c r="H30" s="220">
        <v>1.4</v>
      </c>
      <c r="I30" s="220">
        <v>2.4</v>
      </c>
      <c r="J30" s="220">
        <v>4.1000000000000005</v>
      </c>
      <c r="K30" s="220">
        <v>1.2</v>
      </c>
      <c r="L30" s="220">
        <v>2</v>
      </c>
      <c r="M30" s="220">
        <v>0.5</v>
      </c>
      <c r="N30" s="220">
        <v>0</v>
      </c>
      <c r="O30" s="220">
        <v>1.2</v>
      </c>
      <c r="P30" s="220">
        <v>0</v>
      </c>
      <c r="Q30" s="564">
        <v>0</v>
      </c>
      <c r="R30" s="220">
        <v>2.2000000000000002</v>
      </c>
      <c r="S30" s="198">
        <v>0.2</v>
      </c>
      <c r="T30" s="198">
        <v>0</v>
      </c>
      <c r="U30" s="198">
        <v>1.2</v>
      </c>
      <c r="V30" s="198">
        <v>1.5</v>
      </c>
      <c r="W30" s="198">
        <v>0</v>
      </c>
      <c r="X30" s="198">
        <v>0</v>
      </c>
      <c r="Y30" s="198">
        <v>1</v>
      </c>
      <c r="Z30" s="198">
        <v>0</v>
      </c>
      <c r="AA30" s="198">
        <v>6.15</v>
      </c>
      <c r="AB30" s="198">
        <v>1</v>
      </c>
      <c r="AC30" s="198">
        <v>15.2</v>
      </c>
      <c r="AD30" s="198">
        <v>0</v>
      </c>
      <c r="AE30" s="198">
        <v>0</v>
      </c>
      <c r="AF30" s="198">
        <v>23</v>
      </c>
      <c r="AG30" s="198">
        <v>0</v>
      </c>
      <c r="AH30" s="198">
        <v>3.9</v>
      </c>
      <c r="AI30" s="198">
        <v>14</v>
      </c>
    </row>
    <row r="31" spans="1:35" s="106" customFormat="1" ht="20.100000000000001" customHeight="1">
      <c r="A31" s="228" t="s">
        <v>34</v>
      </c>
      <c r="B31" s="220">
        <v>111.6</v>
      </c>
      <c r="C31" s="220">
        <v>46</v>
      </c>
      <c r="D31" s="220">
        <v>4.2</v>
      </c>
      <c r="E31" s="220">
        <v>0</v>
      </c>
      <c r="F31" s="220">
        <v>3</v>
      </c>
      <c r="G31" s="220">
        <v>3.2</v>
      </c>
      <c r="H31" s="220">
        <v>0</v>
      </c>
      <c r="I31" s="220">
        <v>0</v>
      </c>
      <c r="J31" s="220">
        <v>4</v>
      </c>
      <c r="K31" s="220">
        <v>1</v>
      </c>
      <c r="L31" s="220">
        <v>1</v>
      </c>
      <c r="M31" s="220">
        <v>0</v>
      </c>
      <c r="N31" s="220">
        <v>0</v>
      </c>
      <c r="O31" s="220">
        <v>0</v>
      </c>
      <c r="P31" s="220">
        <v>0</v>
      </c>
      <c r="Q31" s="564">
        <v>0</v>
      </c>
      <c r="R31" s="220">
        <v>0</v>
      </c>
      <c r="S31" s="218">
        <v>0</v>
      </c>
      <c r="T31" s="218">
        <v>0</v>
      </c>
      <c r="U31" s="218">
        <v>0</v>
      </c>
      <c r="V31" s="218">
        <v>1</v>
      </c>
      <c r="W31" s="218">
        <v>0</v>
      </c>
      <c r="X31" s="218">
        <v>0</v>
      </c>
      <c r="Y31" s="218">
        <v>0</v>
      </c>
      <c r="Z31" s="218">
        <v>0</v>
      </c>
      <c r="AA31" s="218">
        <v>4.2</v>
      </c>
      <c r="AB31" s="218">
        <v>0</v>
      </c>
      <c r="AC31" s="218">
        <v>5</v>
      </c>
      <c r="AD31" s="218">
        <v>0</v>
      </c>
      <c r="AE31" s="218">
        <v>1</v>
      </c>
      <c r="AF31" s="218">
        <v>36</v>
      </c>
      <c r="AG31" s="218">
        <v>0</v>
      </c>
      <c r="AH31" s="218">
        <v>0</v>
      </c>
      <c r="AI31" s="218">
        <v>2</v>
      </c>
    </row>
    <row r="32" spans="1:35" s="106" customFormat="1" ht="20.100000000000001" customHeight="1">
      <c r="A32" s="229" t="s">
        <v>57</v>
      </c>
      <c r="B32" s="222">
        <v>49.75</v>
      </c>
      <c r="C32" s="222">
        <v>29.75</v>
      </c>
      <c r="D32" s="222">
        <v>2</v>
      </c>
      <c r="E32" s="222">
        <v>0</v>
      </c>
      <c r="F32" s="222">
        <v>1</v>
      </c>
      <c r="G32" s="222">
        <v>1</v>
      </c>
      <c r="H32" s="222">
        <v>0</v>
      </c>
      <c r="I32" s="222">
        <v>0</v>
      </c>
      <c r="J32" s="222">
        <v>1</v>
      </c>
      <c r="K32" s="222">
        <v>0</v>
      </c>
      <c r="L32" s="222">
        <v>0</v>
      </c>
      <c r="M32" s="222">
        <v>0</v>
      </c>
      <c r="N32" s="222">
        <v>0</v>
      </c>
      <c r="O32" s="222">
        <v>0</v>
      </c>
      <c r="P32" s="222">
        <v>0</v>
      </c>
      <c r="Q32" s="346">
        <v>0</v>
      </c>
      <c r="R32" s="222">
        <v>0</v>
      </c>
      <c r="S32" s="218">
        <v>0</v>
      </c>
      <c r="T32" s="218">
        <v>0</v>
      </c>
      <c r="U32" s="218">
        <v>0</v>
      </c>
      <c r="V32" s="218">
        <v>1</v>
      </c>
      <c r="W32" s="218">
        <v>0</v>
      </c>
      <c r="X32" s="218">
        <v>0</v>
      </c>
      <c r="Y32" s="218">
        <v>0</v>
      </c>
      <c r="Z32" s="218">
        <v>0</v>
      </c>
      <c r="AA32" s="218">
        <v>3</v>
      </c>
      <c r="AB32" s="218">
        <v>0</v>
      </c>
      <c r="AC32" s="218">
        <v>3</v>
      </c>
      <c r="AD32" s="218">
        <v>0</v>
      </c>
      <c r="AE32" s="218">
        <v>1</v>
      </c>
      <c r="AF32" s="218">
        <v>3</v>
      </c>
      <c r="AG32" s="218">
        <v>0</v>
      </c>
      <c r="AH32" s="218">
        <v>1</v>
      </c>
      <c r="AI32" s="218">
        <v>3</v>
      </c>
    </row>
    <row r="33" spans="1:35" s="107" customFormat="1" ht="20.100000000000001" customHeight="1">
      <c r="A33" s="228" t="s">
        <v>37</v>
      </c>
      <c r="B33" s="220">
        <v>49.75</v>
      </c>
      <c r="C33" s="220">
        <v>29.75</v>
      </c>
      <c r="D33" s="220">
        <v>2</v>
      </c>
      <c r="E33" s="220">
        <v>0</v>
      </c>
      <c r="F33" s="220">
        <v>1</v>
      </c>
      <c r="G33" s="220">
        <v>1</v>
      </c>
      <c r="H33" s="220">
        <v>0</v>
      </c>
      <c r="I33" s="220">
        <v>0</v>
      </c>
      <c r="J33" s="220">
        <v>1</v>
      </c>
      <c r="K33" s="220">
        <v>0</v>
      </c>
      <c r="L33" s="220">
        <v>0</v>
      </c>
      <c r="M33" s="220">
        <v>0</v>
      </c>
      <c r="N33" s="220">
        <v>0</v>
      </c>
      <c r="O33" s="220">
        <v>0</v>
      </c>
      <c r="P33" s="220">
        <v>0</v>
      </c>
      <c r="Q33" s="564">
        <v>0</v>
      </c>
      <c r="R33" s="220">
        <v>0</v>
      </c>
      <c r="S33" s="198">
        <v>0</v>
      </c>
      <c r="T33" s="198">
        <v>0</v>
      </c>
      <c r="U33" s="198">
        <v>0</v>
      </c>
      <c r="V33" s="198">
        <v>1</v>
      </c>
      <c r="W33" s="198">
        <v>0</v>
      </c>
      <c r="X33" s="198">
        <v>0</v>
      </c>
      <c r="Y33" s="198">
        <v>0</v>
      </c>
      <c r="Z33" s="198">
        <v>0</v>
      </c>
      <c r="AA33" s="198">
        <v>3</v>
      </c>
      <c r="AB33" s="198">
        <v>0</v>
      </c>
      <c r="AC33" s="198">
        <v>3</v>
      </c>
      <c r="AD33" s="198">
        <v>0</v>
      </c>
      <c r="AE33" s="198">
        <v>1</v>
      </c>
      <c r="AF33" s="198">
        <v>3</v>
      </c>
      <c r="AG33" s="198">
        <v>0</v>
      </c>
      <c r="AH33" s="198">
        <v>1</v>
      </c>
      <c r="AI33" s="198">
        <v>3</v>
      </c>
    </row>
    <row r="34" spans="1:35" s="106" customFormat="1" ht="20.100000000000001" customHeight="1">
      <c r="A34" s="231" t="s">
        <v>38</v>
      </c>
      <c r="B34" s="222">
        <v>3.6</v>
      </c>
      <c r="C34" s="222">
        <v>2.6</v>
      </c>
      <c r="D34" s="222">
        <v>0</v>
      </c>
      <c r="E34" s="222">
        <v>0</v>
      </c>
      <c r="F34" s="222">
        <v>0</v>
      </c>
      <c r="G34" s="222">
        <v>0</v>
      </c>
      <c r="H34" s="222">
        <v>0</v>
      </c>
      <c r="I34" s="222">
        <v>0</v>
      </c>
      <c r="J34" s="222">
        <v>0</v>
      </c>
      <c r="K34" s="222">
        <v>0</v>
      </c>
      <c r="L34" s="222">
        <v>0</v>
      </c>
      <c r="M34" s="222">
        <v>0</v>
      </c>
      <c r="N34" s="222">
        <v>0</v>
      </c>
      <c r="O34" s="222">
        <v>0</v>
      </c>
      <c r="P34" s="222">
        <v>0</v>
      </c>
      <c r="Q34" s="346">
        <v>0</v>
      </c>
      <c r="R34" s="222">
        <v>0</v>
      </c>
      <c r="S34" s="218">
        <v>0</v>
      </c>
      <c r="T34" s="218">
        <v>0</v>
      </c>
      <c r="U34" s="218">
        <v>0</v>
      </c>
      <c r="V34" s="218">
        <v>0</v>
      </c>
      <c r="W34" s="218">
        <v>0</v>
      </c>
      <c r="X34" s="218">
        <v>0</v>
      </c>
      <c r="Y34" s="218">
        <v>0</v>
      </c>
      <c r="Z34" s="218">
        <v>0</v>
      </c>
      <c r="AA34" s="218">
        <v>0</v>
      </c>
      <c r="AB34" s="218">
        <v>0</v>
      </c>
      <c r="AC34" s="218">
        <v>0</v>
      </c>
      <c r="AD34" s="218">
        <v>0</v>
      </c>
      <c r="AE34" s="218">
        <v>0</v>
      </c>
      <c r="AF34" s="218">
        <v>1</v>
      </c>
      <c r="AG34" s="218">
        <v>0</v>
      </c>
      <c r="AH34" s="218">
        <v>0</v>
      </c>
      <c r="AI34" s="218">
        <v>0</v>
      </c>
    </row>
    <row r="35" spans="1:35" s="107" customFormat="1" ht="20.100000000000001" customHeight="1">
      <c r="A35" s="228" t="s">
        <v>488</v>
      </c>
      <c r="B35" s="220">
        <v>3.6</v>
      </c>
      <c r="C35" s="220">
        <v>2.6</v>
      </c>
      <c r="D35" s="220">
        <v>0</v>
      </c>
      <c r="E35" s="220">
        <v>0</v>
      </c>
      <c r="F35" s="220">
        <v>0</v>
      </c>
      <c r="G35" s="220">
        <v>0</v>
      </c>
      <c r="H35" s="220">
        <v>0</v>
      </c>
      <c r="I35" s="220">
        <v>0</v>
      </c>
      <c r="J35" s="220">
        <v>0</v>
      </c>
      <c r="K35" s="220">
        <v>0</v>
      </c>
      <c r="L35" s="220">
        <v>0</v>
      </c>
      <c r="M35" s="220">
        <v>0</v>
      </c>
      <c r="N35" s="220">
        <v>0</v>
      </c>
      <c r="O35" s="220">
        <v>0</v>
      </c>
      <c r="P35" s="220">
        <v>0</v>
      </c>
      <c r="Q35" s="564">
        <v>0</v>
      </c>
      <c r="R35" s="220">
        <v>0</v>
      </c>
      <c r="S35" s="198">
        <v>0</v>
      </c>
      <c r="T35" s="198">
        <v>0</v>
      </c>
      <c r="U35" s="198">
        <v>0</v>
      </c>
      <c r="V35" s="198">
        <v>0</v>
      </c>
      <c r="W35" s="198">
        <v>0</v>
      </c>
      <c r="X35" s="198">
        <v>0</v>
      </c>
      <c r="Y35" s="198">
        <v>0</v>
      </c>
      <c r="Z35" s="198">
        <v>0</v>
      </c>
      <c r="AA35" s="198">
        <v>0</v>
      </c>
      <c r="AB35" s="198">
        <v>0</v>
      </c>
      <c r="AC35" s="198">
        <v>0</v>
      </c>
      <c r="AD35" s="198">
        <v>0</v>
      </c>
      <c r="AE35" s="198">
        <v>0</v>
      </c>
      <c r="AF35" s="198">
        <v>1</v>
      </c>
      <c r="AG35" s="198">
        <v>0</v>
      </c>
      <c r="AH35" s="198">
        <v>0</v>
      </c>
      <c r="AI35" s="198">
        <v>0</v>
      </c>
    </row>
    <row r="36" spans="1:35" s="107" customFormat="1" ht="9.75" customHeight="1">
      <c r="A36" s="116"/>
      <c r="B36" s="125"/>
      <c r="C36" s="125"/>
      <c r="D36" s="125"/>
      <c r="E36" s="125"/>
      <c r="F36" s="125"/>
      <c r="G36" s="125"/>
      <c r="H36" s="125"/>
      <c r="I36" s="125"/>
      <c r="J36" s="125"/>
      <c r="K36" s="125"/>
      <c r="L36" s="125"/>
      <c r="M36" s="125"/>
      <c r="N36" s="125"/>
      <c r="O36" s="125"/>
      <c r="P36" s="125"/>
      <c r="Q36" s="125"/>
      <c r="R36" s="125"/>
      <c r="S36" s="124"/>
    </row>
    <row r="37" spans="1:35" s="126" customFormat="1" ht="37.200000000000003" customHeight="1">
      <c r="A37" s="777" t="s">
        <v>361</v>
      </c>
      <c r="B37" s="777"/>
      <c r="C37" s="777"/>
      <c r="D37" s="777"/>
      <c r="E37" s="777"/>
      <c r="F37" s="777"/>
      <c r="G37" s="777"/>
      <c r="H37" s="777"/>
      <c r="I37" s="777"/>
      <c r="J37" s="777"/>
      <c r="K37" s="777"/>
      <c r="L37" s="777"/>
      <c r="M37" s="777"/>
      <c r="N37" s="777"/>
      <c r="O37" s="189"/>
      <c r="P37" s="189"/>
      <c r="Q37" s="189"/>
      <c r="R37" s="189"/>
    </row>
    <row r="38" spans="1:35" ht="12.75" customHeight="1">
      <c r="A38" s="756" t="s">
        <v>538</v>
      </c>
      <c r="B38" s="756"/>
      <c r="C38" s="756"/>
      <c r="D38" s="756"/>
      <c r="E38" s="561"/>
      <c r="F38" s="561"/>
      <c r="G38" s="316"/>
      <c r="H38" s="316"/>
      <c r="I38" s="316"/>
      <c r="J38" s="316"/>
      <c r="K38" s="316"/>
      <c r="L38" s="316"/>
      <c r="M38" s="316"/>
      <c r="N38" s="316"/>
    </row>
  </sheetData>
  <mergeCells count="6">
    <mergeCell ref="A1:AI1"/>
    <mergeCell ref="C3:AI3"/>
    <mergeCell ref="B3:B4"/>
    <mergeCell ref="A37:N37"/>
    <mergeCell ref="A38:D38"/>
    <mergeCell ref="A3:A4"/>
  </mergeCells>
  <hyperlinks>
    <hyperlink ref="AJ1" location="INDICE!A36" display="INDICE"/>
  </hyperlinks>
  <printOptions horizontalCentered="1"/>
  <pageMargins left="0.19685039370078741" right="0.19685039370078741" top="1.1023622047244095" bottom="0.51181102362204722" header="0.11811023622047245" footer="0.23622047244094491"/>
  <pageSetup paperSize="9" scale="60" firstPageNumber="57" orientation="landscape" useFirstPageNumber="1" r:id="rId1"/>
  <headerFooter scaleWithDoc="0">
    <oddHeader>&amp;C&amp;G</oddHeader>
    <oddFooter>&amp;C&amp;12 57</oddFooter>
  </headerFooter>
  <legacyDrawingHF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7"/>
  <sheetViews>
    <sheetView showGridLines="0" zoomScale="90" zoomScaleNormal="90" zoomScalePageLayoutView="80" workbookViewId="0">
      <selection activeCell="B5" sqref="B5"/>
    </sheetView>
  </sheetViews>
  <sheetFormatPr baseColWidth="10" defaultColWidth="14.33203125" defaultRowHeight="13.8"/>
  <cols>
    <col min="1" max="1" width="34.6640625" style="103" customWidth="1"/>
    <col min="2" max="2" width="12.44140625" style="103" customWidth="1"/>
    <col min="3" max="3" width="12.6640625" style="103" customWidth="1"/>
    <col min="4" max="4" width="12.6640625" style="103" bestFit="1" customWidth="1"/>
    <col min="5" max="5" width="14.109375" style="103" customWidth="1"/>
    <col min="6" max="6" width="16" style="103" customWidth="1"/>
    <col min="7" max="7" width="13.5546875" style="103" customWidth="1"/>
    <col min="8" max="8" width="13.88671875" style="103" customWidth="1"/>
    <col min="9" max="9" width="13.109375" style="103" customWidth="1"/>
    <col min="10" max="11" width="15.109375" style="103" customWidth="1"/>
    <col min="12" max="12" width="11.5546875" style="103" customWidth="1"/>
    <col min="13" max="13" width="12.33203125" style="103" customWidth="1"/>
    <col min="14" max="14" width="13.109375" style="100" customWidth="1"/>
    <col min="15" max="16384" width="14.33203125" style="100"/>
  </cols>
  <sheetData>
    <row r="1" spans="1:14" s="118" customFormat="1" ht="42" customHeight="1">
      <c r="A1" s="757" t="s">
        <v>724</v>
      </c>
      <c r="B1" s="757"/>
      <c r="C1" s="757"/>
      <c r="D1" s="757"/>
      <c r="E1" s="757"/>
      <c r="F1" s="757"/>
      <c r="G1" s="757"/>
      <c r="H1" s="757"/>
      <c r="I1" s="757"/>
      <c r="J1" s="757"/>
      <c r="K1" s="757"/>
      <c r="L1" s="757"/>
      <c r="M1" s="757"/>
      <c r="N1" s="73" t="s">
        <v>271</v>
      </c>
    </row>
    <row r="2" spans="1:14" ht="3.75" customHeight="1">
      <c r="A2" s="100"/>
      <c r="B2" s="112"/>
      <c r="C2" s="112"/>
      <c r="D2" s="112"/>
      <c r="E2" s="112"/>
      <c r="F2" s="112"/>
      <c r="G2" s="112"/>
      <c r="H2" s="112"/>
      <c r="I2" s="112"/>
      <c r="J2" s="112"/>
      <c r="K2" s="112"/>
      <c r="L2" s="112"/>
      <c r="M2" s="112"/>
    </row>
    <row r="3" spans="1:14" s="127" customFormat="1" ht="24" customHeight="1">
      <c r="A3" s="775" t="s">
        <v>330</v>
      </c>
      <c r="B3" s="775" t="s">
        <v>46</v>
      </c>
      <c r="C3" s="772" t="s">
        <v>104</v>
      </c>
      <c r="D3" s="773"/>
      <c r="E3" s="773"/>
      <c r="F3" s="773"/>
      <c r="G3" s="773"/>
      <c r="H3" s="773"/>
      <c r="I3" s="773"/>
      <c r="J3" s="773"/>
      <c r="K3" s="773"/>
      <c r="L3" s="774"/>
      <c r="M3" s="775" t="s">
        <v>339</v>
      </c>
    </row>
    <row r="4" spans="1:14" s="127" customFormat="1" ht="36" customHeight="1">
      <c r="A4" s="776"/>
      <c r="B4" s="776"/>
      <c r="C4" s="663" t="s">
        <v>338</v>
      </c>
      <c r="D4" s="663" t="s">
        <v>362</v>
      </c>
      <c r="E4" s="663" t="s">
        <v>103</v>
      </c>
      <c r="F4" s="663" t="s">
        <v>102</v>
      </c>
      <c r="G4" s="663" t="s">
        <v>101</v>
      </c>
      <c r="H4" s="663" t="s">
        <v>100</v>
      </c>
      <c r="I4" s="663" t="s">
        <v>99</v>
      </c>
      <c r="J4" s="663" t="s">
        <v>363</v>
      </c>
      <c r="K4" s="663" t="s">
        <v>364</v>
      </c>
      <c r="L4" s="663" t="s">
        <v>98</v>
      </c>
      <c r="M4" s="776"/>
    </row>
    <row r="5" spans="1:14" s="135" customFormat="1" ht="20.100000000000001" customHeight="1">
      <c r="A5" s="224" t="s">
        <v>601</v>
      </c>
      <c r="B5" s="223">
        <v>4686</v>
      </c>
      <c r="C5" s="223">
        <v>2753</v>
      </c>
      <c r="D5" s="223">
        <v>62</v>
      </c>
      <c r="E5" s="223">
        <v>5</v>
      </c>
      <c r="F5" s="223">
        <v>28</v>
      </c>
      <c r="G5" s="223">
        <v>43</v>
      </c>
      <c r="H5" s="223">
        <v>16</v>
      </c>
      <c r="I5" s="223">
        <v>43</v>
      </c>
      <c r="J5" s="223">
        <v>38</v>
      </c>
      <c r="K5" s="223">
        <v>13</v>
      </c>
      <c r="L5" s="223">
        <v>30</v>
      </c>
      <c r="M5" s="223">
        <v>1655</v>
      </c>
    </row>
    <row r="6" spans="1:14" s="135" customFormat="1" ht="20.100000000000001" customHeight="1">
      <c r="A6" s="219" t="s">
        <v>331</v>
      </c>
      <c r="B6" s="223">
        <v>2357</v>
      </c>
      <c r="C6" s="223">
        <v>1431</v>
      </c>
      <c r="D6" s="223">
        <v>45</v>
      </c>
      <c r="E6" s="223">
        <v>4</v>
      </c>
      <c r="F6" s="223">
        <v>22</v>
      </c>
      <c r="G6" s="223">
        <v>27</v>
      </c>
      <c r="H6" s="223">
        <v>11</v>
      </c>
      <c r="I6" s="223">
        <v>30</v>
      </c>
      <c r="J6" s="223">
        <v>27</v>
      </c>
      <c r="K6" s="223">
        <v>11</v>
      </c>
      <c r="L6" s="223">
        <v>17</v>
      </c>
      <c r="M6" s="223">
        <v>732</v>
      </c>
    </row>
    <row r="7" spans="1:14" s="113" customFormat="1" ht="20.100000000000001" customHeight="1">
      <c r="A7" s="221" t="s">
        <v>186</v>
      </c>
      <c r="B7" s="556">
        <v>300</v>
      </c>
      <c r="C7" s="556">
        <v>174</v>
      </c>
      <c r="D7" s="556">
        <v>6</v>
      </c>
      <c r="E7" s="556">
        <v>0</v>
      </c>
      <c r="F7" s="556">
        <v>4</v>
      </c>
      <c r="G7" s="556">
        <v>4</v>
      </c>
      <c r="H7" s="556">
        <v>2</v>
      </c>
      <c r="I7" s="556">
        <v>9</v>
      </c>
      <c r="J7" s="556">
        <v>3</v>
      </c>
      <c r="K7" s="556">
        <v>1</v>
      </c>
      <c r="L7" s="556">
        <v>3</v>
      </c>
      <c r="M7" s="556">
        <v>94</v>
      </c>
    </row>
    <row r="8" spans="1:14" s="113" customFormat="1" ht="20.100000000000001" customHeight="1">
      <c r="A8" s="221" t="s">
        <v>185</v>
      </c>
      <c r="B8" s="556">
        <v>95</v>
      </c>
      <c r="C8" s="556">
        <v>62</v>
      </c>
      <c r="D8" s="556">
        <v>0</v>
      </c>
      <c r="E8" s="556">
        <v>0</v>
      </c>
      <c r="F8" s="556">
        <v>0</v>
      </c>
      <c r="G8" s="556">
        <v>0</v>
      </c>
      <c r="H8" s="556">
        <v>0</v>
      </c>
      <c r="I8" s="556">
        <v>0</v>
      </c>
      <c r="J8" s="556">
        <v>0</v>
      </c>
      <c r="K8" s="556">
        <v>0</v>
      </c>
      <c r="L8" s="556">
        <v>0</v>
      </c>
      <c r="M8" s="556">
        <v>33</v>
      </c>
    </row>
    <row r="9" spans="1:14" s="113" customFormat="1" ht="20.100000000000001" customHeight="1">
      <c r="A9" s="221" t="s">
        <v>184</v>
      </c>
      <c r="B9" s="556">
        <v>145</v>
      </c>
      <c r="C9" s="556">
        <v>69</v>
      </c>
      <c r="D9" s="556">
        <v>0</v>
      </c>
      <c r="E9" s="556">
        <v>0</v>
      </c>
      <c r="F9" s="556">
        <v>1</v>
      </c>
      <c r="G9" s="556">
        <v>0</v>
      </c>
      <c r="H9" s="556">
        <v>0</v>
      </c>
      <c r="I9" s="556">
        <v>0</v>
      </c>
      <c r="J9" s="556">
        <v>0</v>
      </c>
      <c r="K9" s="556">
        <v>0</v>
      </c>
      <c r="L9" s="556">
        <v>4</v>
      </c>
      <c r="M9" s="556">
        <v>71</v>
      </c>
    </row>
    <row r="10" spans="1:14" s="113" customFormat="1" ht="20.100000000000001" customHeight="1">
      <c r="A10" s="221" t="s">
        <v>183</v>
      </c>
      <c r="B10" s="556">
        <v>91</v>
      </c>
      <c r="C10" s="556">
        <v>55</v>
      </c>
      <c r="D10" s="556">
        <v>0</v>
      </c>
      <c r="E10" s="556">
        <v>0</v>
      </c>
      <c r="F10" s="556">
        <v>0</v>
      </c>
      <c r="G10" s="556">
        <v>0</v>
      </c>
      <c r="H10" s="556">
        <v>0</v>
      </c>
      <c r="I10" s="556">
        <v>0</v>
      </c>
      <c r="J10" s="556">
        <v>0</v>
      </c>
      <c r="K10" s="556">
        <v>0</v>
      </c>
      <c r="L10" s="556">
        <v>0</v>
      </c>
      <c r="M10" s="556">
        <v>36</v>
      </c>
    </row>
    <row r="11" spans="1:14" s="113" customFormat="1" ht="20.100000000000001" customHeight="1">
      <c r="A11" s="221" t="s">
        <v>182</v>
      </c>
      <c r="B11" s="556">
        <v>185</v>
      </c>
      <c r="C11" s="556">
        <v>75</v>
      </c>
      <c r="D11" s="556">
        <v>2</v>
      </c>
      <c r="E11" s="556">
        <v>0</v>
      </c>
      <c r="F11" s="556">
        <v>0</v>
      </c>
      <c r="G11" s="556">
        <v>0</v>
      </c>
      <c r="H11" s="556">
        <v>0</v>
      </c>
      <c r="I11" s="556">
        <v>0</v>
      </c>
      <c r="J11" s="556">
        <v>0</v>
      </c>
      <c r="K11" s="556">
        <v>0</v>
      </c>
      <c r="L11" s="556">
        <v>3</v>
      </c>
      <c r="M11" s="556">
        <v>105</v>
      </c>
    </row>
    <row r="12" spans="1:14" s="113" customFormat="1" ht="20.100000000000001" customHeight="1">
      <c r="A12" s="221" t="s">
        <v>181</v>
      </c>
      <c r="B12" s="556">
        <v>207</v>
      </c>
      <c r="C12" s="556">
        <v>115</v>
      </c>
      <c r="D12" s="556">
        <v>3</v>
      </c>
      <c r="E12" s="556">
        <v>0</v>
      </c>
      <c r="F12" s="556">
        <v>1</v>
      </c>
      <c r="G12" s="556">
        <v>3</v>
      </c>
      <c r="H12" s="556">
        <v>0</v>
      </c>
      <c r="I12" s="556">
        <v>0</v>
      </c>
      <c r="J12" s="556">
        <v>0</v>
      </c>
      <c r="K12" s="556">
        <v>7</v>
      </c>
      <c r="L12" s="556">
        <v>0</v>
      </c>
      <c r="M12" s="556">
        <v>78</v>
      </c>
    </row>
    <row r="13" spans="1:14" s="113" customFormat="1" ht="20.100000000000001" customHeight="1">
      <c r="A13" s="221" t="s">
        <v>180</v>
      </c>
      <c r="B13" s="556">
        <v>112</v>
      </c>
      <c r="C13" s="556">
        <v>67</v>
      </c>
      <c r="D13" s="556">
        <v>1</v>
      </c>
      <c r="E13" s="556">
        <v>0</v>
      </c>
      <c r="F13" s="556">
        <v>0</v>
      </c>
      <c r="G13" s="556">
        <v>0</v>
      </c>
      <c r="H13" s="556">
        <v>0</v>
      </c>
      <c r="I13" s="556">
        <v>1</v>
      </c>
      <c r="J13" s="556">
        <v>2</v>
      </c>
      <c r="K13" s="556">
        <v>0</v>
      </c>
      <c r="L13" s="556">
        <v>0</v>
      </c>
      <c r="M13" s="556">
        <v>41</v>
      </c>
    </row>
    <row r="14" spans="1:14" s="113" customFormat="1" ht="20.100000000000001" customHeight="1">
      <c r="A14" s="221" t="s">
        <v>179</v>
      </c>
      <c r="B14" s="556">
        <v>215</v>
      </c>
      <c r="C14" s="556">
        <v>100</v>
      </c>
      <c r="D14" s="556">
        <v>1</v>
      </c>
      <c r="E14" s="556">
        <v>0</v>
      </c>
      <c r="F14" s="556">
        <v>3</v>
      </c>
      <c r="G14" s="556">
        <v>0</v>
      </c>
      <c r="H14" s="556">
        <v>0</v>
      </c>
      <c r="I14" s="556">
        <v>2</v>
      </c>
      <c r="J14" s="556">
        <v>2</v>
      </c>
      <c r="K14" s="556">
        <v>0</v>
      </c>
      <c r="L14" s="556">
        <v>0</v>
      </c>
      <c r="M14" s="556">
        <v>107</v>
      </c>
    </row>
    <row r="15" spans="1:14" s="113" customFormat="1" ht="20.100000000000001" customHeight="1">
      <c r="A15" s="221" t="s">
        <v>178</v>
      </c>
      <c r="B15" s="556">
        <v>770</v>
      </c>
      <c r="C15" s="556">
        <v>581</v>
      </c>
      <c r="D15" s="556">
        <v>29</v>
      </c>
      <c r="E15" s="556">
        <v>4</v>
      </c>
      <c r="F15" s="556">
        <v>10</v>
      </c>
      <c r="G15" s="556">
        <v>19</v>
      </c>
      <c r="H15" s="556">
        <v>9</v>
      </c>
      <c r="I15" s="556">
        <v>18</v>
      </c>
      <c r="J15" s="556">
        <v>18</v>
      </c>
      <c r="K15" s="556">
        <v>3</v>
      </c>
      <c r="L15" s="556">
        <v>7</v>
      </c>
      <c r="M15" s="556">
        <v>72</v>
      </c>
    </row>
    <row r="16" spans="1:14" s="113" customFormat="1" ht="20.100000000000001" customHeight="1">
      <c r="A16" s="221" t="s">
        <v>177</v>
      </c>
      <c r="B16" s="556">
        <v>139</v>
      </c>
      <c r="C16" s="556">
        <v>94</v>
      </c>
      <c r="D16" s="556">
        <v>1</v>
      </c>
      <c r="E16" s="556">
        <v>0</v>
      </c>
      <c r="F16" s="556">
        <v>2</v>
      </c>
      <c r="G16" s="556">
        <v>0</v>
      </c>
      <c r="H16" s="556">
        <v>0</v>
      </c>
      <c r="I16" s="556">
        <v>0</v>
      </c>
      <c r="J16" s="556">
        <v>0</v>
      </c>
      <c r="K16" s="556">
        <v>0</v>
      </c>
      <c r="L16" s="556">
        <v>0</v>
      </c>
      <c r="M16" s="556">
        <v>42</v>
      </c>
    </row>
    <row r="17" spans="1:13" s="113" customFormat="1" ht="20.100000000000001" customHeight="1">
      <c r="A17" s="221" t="s">
        <v>176</v>
      </c>
      <c r="B17" s="556">
        <v>98</v>
      </c>
      <c r="C17" s="556">
        <v>39</v>
      </c>
      <c r="D17" s="556">
        <v>2</v>
      </c>
      <c r="E17" s="556">
        <v>0</v>
      </c>
      <c r="F17" s="556">
        <v>1</v>
      </c>
      <c r="G17" s="556">
        <v>1</v>
      </c>
      <c r="H17" s="556">
        <v>0</v>
      </c>
      <c r="I17" s="556">
        <v>0</v>
      </c>
      <c r="J17" s="556">
        <v>2</v>
      </c>
      <c r="K17" s="556">
        <v>0</v>
      </c>
      <c r="L17" s="556">
        <v>0</v>
      </c>
      <c r="M17" s="556">
        <v>53</v>
      </c>
    </row>
    <row r="18" spans="1:13" s="135" customFormat="1" ht="20.100000000000001" customHeight="1">
      <c r="A18" s="219" t="s">
        <v>332</v>
      </c>
      <c r="B18" s="223">
        <v>1846</v>
      </c>
      <c r="C18" s="223">
        <v>1039</v>
      </c>
      <c r="D18" s="223">
        <v>14</v>
      </c>
      <c r="E18" s="223">
        <v>1</v>
      </c>
      <c r="F18" s="223">
        <v>5</v>
      </c>
      <c r="G18" s="223">
        <v>14</v>
      </c>
      <c r="H18" s="223">
        <v>5</v>
      </c>
      <c r="I18" s="223">
        <v>13</v>
      </c>
      <c r="J18" s="223">
        <v>11</v>
      </c>
      <c r="K18" s="223">
        <v>2</v>
      </c>
      <c r="L18" s="223">
        <v>13</v>
      </c>
      <c r="M18" s="223">
        <v>729</v>
      </c>
    </row>
    <row r="19" spans="1:13" s="113" customFormat="1" ht="20.100000000000001" customHeight="1">
      <c r="A19" s="221" t="s">
        <v>59</v>
      </c>
      <c r="B19" s="556">
        <v>203</v>
      </c>
      <c r="C19" s="556">
        <v>125</v>
      </c>
      <c r="D19" s="556">
        <v>1</v>
      </c>
      <c r="E19" s="556">
        <v>0</v>
      </c>
      <c r="F19" s="556">
        <v>0</v>
      </c>
      <c r="G19" s="556">
        <v>3</v>
      </c>
      <c r="H19" s="556">
        <v>0</v>
      </c>
      <c r="I19" s="556">
        <v>1</v>
      </c>
      <c r="J19" s="556">
        <v>0</v>
      </c>
      <c r="K19" s="556">
        <v>0</v>
      </c>
      <c r="L19" s="556">
        <v>0</v>
      </c>
      <c r="M19" s="556">
        <v>73</v>
      </c>
    </row>
    <row r="20" spans="1:13" s="113" customFormat="1" ht="20.100000000000001" customHeight="1">
      <c r="A20" s="221" t="s">
        <v>175</v>
      </c>
      <c r="B20" s="556">
        <v>183</v>
      </c>
      <c r="C20" s="556">
        <v>104</v>
      </c>
      <c r="D20" s="556">
        <v>0</v>
      </c>
      <c r="E20" s="556">
        <v>0</v>
      </c>
      <c r="F20" s="556">
        <v>0</v>
      </c>
      <c r="G20" s="556">
        <v>0</v>
      </c>
      <c r="H20" s="556">
        <v>0</v>
      </c>
      <c r="I20" s="556">
        <v>0</v>
      </c>
      <c r="J20" s="556">
        <v>0</v>
      </c>
      <c r="K20" s="556">
        <v>0</v>
      </c>
      <c r="L20" s="556">
        <v>0</v>
      </c>
      <c r="M20" s="556">
        <v>79</v>
      </c>
    </row>
    <row r="21" spans="1:13" s="113" customFormat="1" ht="20.100000000000001" customHeight="1">
      <c r="A21" s="221" t="s">
        <v>174</v>
      </c>
      <c r="B21" s="556">
        <v>737</v>
      </c>
      <c r="C21" s="556">
        <v>493</v>
      </c>
      <c r="D21" s="556">
        <v>9</v>
      </c>
      <c r="E21" s="556">
        <v>1</v>
      </c>
      <c r="F21" s="556">
        <v>4</v>
      </c>
      <c r="G21" s="556">
        <v>10</v>
      </c>
      <c r="H21" s="556">
        <v>5</v>
      </c>
      <c r="I21" s="556">
        <v>10</v>
      </c>
      <c r="J21" s="556">
        <v>8</v>
      </c>
      <c r="K21" s="556">
        <v>0</v>
      </c>
      <c r="L21" s="556">
        <v>6</v>
      </c>
      <c r="M21" s="556">
        <v>191</v>
      </c>
    </row>
    <row r="22" spans="1:13" s="113" customFormat="1" ht="20.100000000000001" customHeight="1">
      <c r="A22" s="221" t="s">
        <v>173</v>
      </c>
      <c r="B22" s="556">
        <v>193</v>
      </c>
      <c r="C22" s="556">
        <v>97</v>
      </c>
      <c r="D22" s="556">
        <v>1</v>
      </c>
      <c r="E22" s="556">
        <v>0</v>
      </c>
      <c r="F22" s="556">
        <v>0</v>
      </c>
      <c r="G22" s="556">
        <v>0</v>
      </c>
      <c r="H22" s="556">
        <v>0</v>
      </c>
      <c r="I22" s="556">
        <v>1</v>
      </c>
      <c r="J22" s="556">
        <v>1</v>
      </c>
      <c r="K22" s="556">
        <v>0</v>
      </c>
      <c r="L22" s="556">
        <v>0</v>
      </c>
      <c r="M22" s="556">
        <v>93</v>
      </c>
    </row>
    <row r="23" spans="1:13" s="113" customFormat="1" ht="20.100000000000001" customHeight="1">
      <c r="A23" s="221" t="s">
        <v>172</v>
      </c>
      <c r="B23" s="556">
        <v>449</v>
      </c>
      <c r="C23" s="556">
        <v>179</v>
      </c>
      <c r="D23" s="556">
        <v>2</v>
      </c>
      <c r="E23" s="556">
        <v>0</v>
      </c>
      <c r="F23" s="556">
        <v>1</v>
      </c>
      <c r="G23" s="556">
        <v>1</v>
      </c>
      <c r="H23" s="556">
        <v>0</v>
      </c>
      <c r="I23" s="556">
        <v>0</v>
      </c>
      <c r="J23" s="556">
        <v>2</v>
      </c>
      <c r="K23" s="556">
        <v>0</v>
      </c>
      <c r="L23" s="556">
        <v>7</v>
      </c>
      <c r="M23" s="556">
        <v>257</v>
      </c>
    </row>
    <row r="24" spans="1:13" s="113" customFormat="1" ht="20.100000000000001" customHeight="1">
      <c r="A24" s="221" t="s">
        <v>27</v>
      </c>
      <c r="B24" s="556">
        <v>81</v>
      </c>
      <c r="C24" s="556">
        <v>41</v>
      </c>
      <c r="D24" s="556">
        <v>1</v>
      </c>
      <c r="E24" s="556">
        <v>0</v>
      </c>
      <c r="F24" s="556">
        <v>0</v>
      </c>
      <c r="G24" s="556">
        <v>0</v>
      </c>
      <c r="H24" s="556">
        <v>0</v>
      </c>
      <c r="I24" s="556">
        <v>1</v>
      </c>
      <c r="J24" s="556">
        <v>0</v>
      </c>
      <c r="K24" s="556">
        <v>2</v>
      </c>
      <c r="L24" s="556">
        <v>0</v>
      </c>
      <c r="M24" s="556">
        <v>36</v>
      </c>
    </row>
    <row r="25" spans="1:13" s="135" customFormat="1" ht="20.100000000000001" customHeight="1">
      <c r="A25" s="219" t="s">
        <v>58</v>
      </c>
      <c r="B25" s="223">
        <v>444</v>
      </c>
      <c r="C25" s="223">
        <v>263</v>
      </c>
      <c r="D25" s="223">
        <v>3</v>
      </c>
      <c r="E25" s="223">
        <v>0</v>
      </c>
      <c r="F25" s="223">
        <v>0</v>
      </c>
      <c r="G25" s="223">
        <v>2</v>
      </c>
      <c r="H25" s="223">
        <v>0</v>
      </c>
      <c r="I25" s="223">
        <v>0</v>
      </c>
      <c r="J25" s="223">
        <v>0</v>
      </c>
      <c r="K25" s="223">
        <v>0</v>
      </c>
      <c r="L25" s="223">
        <v>0</v>
      </c>
      <c r="M25" s="223">
        <v>176</v>
      </c>
    </row>
    <row r="26" spans="1:13" s="113" customFormat="1" ht="20.100000000000001" customHeight="1">
      <c r="A26" s="221" t="s">
        <v>29</v>
      </c>
      <c r="B26" s="556">
        <v>101</v>
      </c>
      <c r="C26" s="556">
        <v>55</v>
      </c>
      <c r="D26" s="556">
        <v>0</v>
      </c>
      <c r="E26" s="556">
        <v>0</v>
      </c>
      <c r="F26" s="556">
        <v>0</v>
      </c>
      <c r="G26" s="556">
        <v>2</v>
      </c>
      <c r="H26" s="556">
        <v>0</v>
      </c>
      <c r="I26" s="556">
        <v>0</v>
      </c>
      <c r="J26" s="556">
        <v>0</v>
      </c>
      <c r="K26" s="556">
        <v>0</v>
      </c>
      <c r="L26" s="556">
        <v>0</v>
      </c>
      <c r="M26" s="556">
        <v>44</v>
      </c>
    </row>
    <row r="27" spans="1:13" s="113" customFormat="1" ht="20.100000000000001" customHeight="1">
      <c r="A27" s="221" t="s">
        <v>30</v>
      </c>
      <c r="B27" s="556">
        <v>80</v>
      </c>
      <c r="C27" s="556">
        <v>55</v>
      </c>
      <c r="D27" s="556">
        <v>0</v>
      </c>
      <c r="E27" s="556">
        <v>0</v>
      </c>
      <c r="F27" s="556">
        <v>0</v>
      </c>
      <c r="G27" s="556">
        <v>0</v>
      </c>
      <c r="H27" s="556">
        <v>0</v>
      </c>
      <c r="I27" s="556">
        <v>0</v>
      </c>
      <c r="J27" s="556">
        <v>0</v>
      </c>
      <c r="K27" s="556">
        <v>0</v>
      </c>
      <c r="L27" s="556">
        <v>0</v>
      </c>
      <c r="M27" s="556">
        <v>25</v>
      </c>
    </row>
    <row r="28" spans="1:13" s="113" customFormat="1" ht="20.100000000000001" customHeight="1">
      <c r="A28" s="221" t="s">
        <v>31</v>
      </c>
      <c r="B28" s="556">
        <v>74</v>
      </c>
      <c r="C28" s="556">
        <v>40</v>
      </c>
      <c r="D28" s="556">
        <v>0</v>
      </c>
      <c r="E28" s="556">
        <v>0</v>
      </c>
      <c r="F28" s="556">
        <v>0</v>
      </c>
      <c r="G28" s="556">
        <v>0</v>
      </c>
      <c r="H28" s="556">
        <v>0</v>
      </c>
      <c r="I28" s="556">
        <v>0</v>
      </c>
      <c r="J28" s="556">
        <v>0</v>
      </c>
      <c r="K28" s="556">
        <v>0</v>
      </c>
      <c r="L28" s="556">
        <v>0</v>
      </c>
      <c r="M28" s="556">
        <v>34</v>
      </c>
    </row>
    <row r="29" spans="1:13" s="113" customFormat="1" ht="20.100000000000001" customHeight="1">
      <c r="A29" s="221" t="s">
        <v>32</v>
      </c>
      <c r="B29" s="556">
        <v>68</v>
      </c>
      <c r="C29" s="556">
        <v>47</v>
      </c>
      <c r="D29" s="556">
        <v>0</v>
      </c>
      <c r="E29" s="556">
        <v>0</v>
      </c>
      <c r="F29" s="556">
        <v>0</v>
      </c>
      <c r="G29" s="556">
        <v>0</v>
      </c>
      <c r="H29" s="556">
        <v>0</v>
      </c>
      <c r="I29" s="556">
        <v>0</v>
      </c>
      <c r="J29" s="556">
        <v>0</v>
      </c>
      <c r="K29" s="556">
        <v>0</v>
      </c>
      <c r="L29" s="556">
        <v>0</v>
      </c>
      <c r="M29" s="556">
        <v>21</v>
      </c>
    </row>
    <row r="30" spans="1:13" s="113" customFormat="1" ht="20.100000000000001" customHeight="1">
      <c r="A30" s="221" t="s">
        <v>33</v>
      </c>
      <c r="B30" s="556">
        <v>39</v>
      </c>
      <c r="C30" s="556">
        <v>21</v>
      </c>
      <c r="D30" s="556">
        <v>2</v>
      </c>
      <c r="E30" s="556">
        <v>0</v>
      </c>
      <c r="F30" s="556">
        <v>0</v>
      </c>
      <c r="G30" s="556">
        <v>0</v>
      </c>
      <c r="H30" s="556">
        <v>0</v>
      </c>
      <c r="I30" s="556">
        <v>0</v>
      </c>
      <c r="J30" s="556">
        <v>0</v>
      </c>
      <c r="K30" s="556">
        <v>0</v>
      </c>
      <c r="L30" s="556">
        <v>0</v>
      </c>
      <c r="M30" s="556">
        <v>16</v>
      </c>
    </row>
    <row r="31" spans="1:13" s="113" customFormat="1" ht="20.100000000000001" customHeight="1">
      <c r="A31" s="221" t="s">
        <v>34</v>
      </c>
      <c r="B31" s="556">
        <v>82</v>
      </c>
      <c r="C31" s="556">
        <v>45</v>
      </c>
      <c r="D31" s="556">
        <v>1</v>
      </c>
      <c r="E31" s="556">
        <v>0</v>
      </c>
      <c r="F31" s="556">
        <v>0</v>
      </c>
      <c r="G31" s="556">
        <v>0</v>
      </c>
      <c r="H31" s="556">
        <v>0</v>
      </c>
      <c r="I31" s="556">
        <v>0</v>
      </c>
      <c r="J31" s="556">
        <v>0</v>
      </c>
      <c r="K31" s="556">
        <v>0</v>
      </c>
      <c r="L31" s="556">
        <v>0</v>
      </c>
      <c r="M31" s="556">
        <v>36</v>
      </c>
    </row>
    <row r="32" spans="1:13" s="135" customFormat="1" ht="20.100000000000001" customHeight="1">
      <c r="A32" s="219" t="s">
        <v>57</v>
      </c>
      <c r="B32" s="223">
        <v>21</v>
      </c>
      <c r="C32" s="223">
        <v>12</v>
      </c>
      <c r="D32" s="223">
        <v>0</v>
      </c>
      <c r="E32" s="223">
        <v>0</v>
      </c>
      <c r="F32" s="223">
        <v>1</v>
      </c>
      <c r="G32" s="223">
        <v>0</v>
      </c>
      <c r="H32" s="223">
        <v>0</v>
      </c>
      <c r="I32" s="223">
        <v>0</v>
      </c>
      <c r="J32" s="223">
        <v>0</v>
      </c>
      <c r="K32" s="223">
        <v>0</v>
      </c>
      <c r="L32" s="223">
        <v>0</v>
      </c>
      <c r="M32" s="223">
        <v>8</v>
      </c>
    </row>
    <row r="33" spans="1:13" s="113" customFormat="1" ht="20.100000000000001" customHeight="1">
      <c r="A33" s="221" t="s">
        <v>37</v>
      </c>
      <c r="B33" s="556">
        <v>21</v>
      </c>
      <c r="C33" s="556">
        <v>12</v>
      </c>
      <c r="D33" s="556">
        <v>0</v>
      </c>
      <c r="E33" s="556">
        <v>0</v>
      </c>
      <c r="F33" s="556">
        <v>1</v>
      </c>
      <c r="G33" s="556">
        <v>0</v>
      </c>
      <c r="H33" s="556">
        <v>0</v>
      </c>
      <c r="I33" s="556">
        <v>0</v>
      </c>
      <c r="J33" s="556">
        <v>0</v>
      </c>
      <c r="K33" s="556">
        <v>0</v>
      </c>
      <c r="L33" s="556">
        <v>0</v>
      </c>
      <c r="M33" s="556">
        <v>8</v>
      </c>
    </row>
    <row r="34" spans="1:13" s="135" customFormat="1" ht="20.100000000000001" customHeight="1">
      <c r="A34" s="219" t="s">
        <v>38</v>
      </c>
      <c r="B34" s="559">
        <v>18</v>
      </c>
      <c r="C34" s="559">
        <v>8</v>
      </c>
      <c r="D34" s="559">
        <v>0</v>
      </c>
      <c r="E34" s="559">
        <v>0</v>
      </c>
      <c r="F34" s="559">
        <v>0</v>
      </c>
      <c r="G34" s="559">
        <v>0</v>
      </c>
      <c r="H34" s="559">
        <v>0</v>
      </c>
      <c r="I34" s="559">
        <v>0</v>
      </c>
      <c r="J34" s="559">
        <v>0</v>
      </c>
      <c r="K34" s="559">
        <v>0</v>
      </c>
      <c r="L34" s="559">
        <v>0</v>
      </c>
      <c r="M34" s="559">
        <v>10</v>
      </c>
    </row>
    <row r="35" spans="1:13" ht="20.100000000000001" customHeight="1">
      <c r="A35" s="214" t="s">
        <v>488</v>
      </c>
      <c r="B35" s="213">
        <v>18</v>
      </c>
      <c r="C35" s="213">
        <v>8</v>
      </c>
      <c r="D35" s="213">
        <v>0</v>
      </c>
      <c r="E35" s="213">
        <v>0</v>
      </c>
      <c r="F35" s="213">
        <v>0</v>
      </c>
      <c r="G35" s="213">
        <v>0</v>
      </c>
      <c r="H35" s="213">
        <v>0</v>
      </c>
      <c r="I35" s="213">
        <v>0</v>
      </c>
      <c r="J35" s="213">
        <v>0</v>
      </c>
      <c r="K35" s="213">
        <v>0</v>
      </c>
      <c r="L35" s="213">
        <v>0</v>
      </c>
      <c r="M35" s="213">
        <v>10</v>
      </c>
    </row>
    <row r="37" spans="1:13" ht="12.75" customHeight="1">
      <c r="A37" s="778" t="s">
        <v>538</v>
      </c>
      <c r="B37" s="778"/>
      <c r="C37" s="778"/>
      <c r="D37" s="778"/>
      <c r="E37" s="778"/>
      <c r="F37" s="345"/>
      <c r="G37" s="158"/>
      <c r="H37" s="158"/>
      <c r="I37" s="158"/>
      <c r="J37" s="158"/>
    </row>
  </sheetData>
  <mergeCells count="6">
    <mergeCell ref="A1:M1"/>
    <mergeCell ref="A3:A4"/>
    <mergeCell ref="B3:B4"/>
    <mergeCell ref="C3:L3"/>
    <mergeCell ref="M3:M4"/>
    <mergeCell ref="A37:E37"/>
  </mergeCells>
  <hyperlinks>
    <hyperlink ref="N1" location="INDICE!A37" display="INDICE"/>
  </hyperlinks>
  <printOptions horizontalCentered="1"/>
  <pageMargins left="0.19685039370078741" right="0.19685039370078741" top="1.1023622047244095" bottom="0.51181102362204722" header="0.11811023622047245" footer="0.23622047244094491"/>
  <pageSetup paperSize="9" scale="71" firstPageNumber="59" orientation="landscape" useFirstPageNumber="1" r:id="rId1"/>
  <headerFooter scaleWithDoc="0">
    <oddHeader>&amp;C&amp;G</oddHeader>
    <oddFooter>&amp;C&amp;12 59</oddFooter>
  </headerFooter>
  <legacyDrawingHF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3"/>
  <dimension ref="A1:M39"/>
  <sheetViews>
    <sheetView showGridLines="0" zoomScale="95" zoomScaleNormal="95" zoomScalePageLayoutView="80" workbookViewId="0">
      <selection sqref="A1:L1"/>
    </sheetView>
  </sheetViews>
  <sheetFormatPr baseColWidth="10" defaultColWidth="9.109375" defaultRowHeight="13.8"/>
  <cols>
    <col min="1" max="1" width="35.44140625" style="9" customWidth="1"/>
    <col min="2" max="2" width="14.109375" style="9" customWidth="1"/>
    <col min="3" max="3" width="17" style="9" customWidth="1"/>
    <col min="4" max="5" width="13.44140625" style="9" customWidth="1"/>
    <col min="6" max="6" width="16" style="9" customWidth="1"/>
    <col min="7" max="7" width="13" style="9" customWidth="1"/>
    <col min="8" max="8" width="14.44140625" style="9" customWidth="1"/>
    <col min="9" max="9" width="14.109375" style="9" customWidth="1"/>
    <col min="10" max="10" width="13.33203125" style="9" customWidth="1"/>
    <col min="11" max="11" width="15.6640625" style="9" customWidth="1"/>
    <col min="12" max="12" width="16.88671875" style="9" customWidth="1"/>
    <col min="13" max="16384" width="9.109375" style="2"/>
  </cols>
  <sheetData>
    <row r="1" spans="1:13" s="17" customFormat="1" ht="54.75" customHeight="1">
      <c r="A1" s="757" t="s">
        <v>725</v>
      </c>
      <c r="B1" s="757"/>
      <c r="C1" s="757"/>
      <c r="D1" s="757"/>
      <c r="E1" s="757"/>
      <c r="F1" s="757"/>
      <c r="G1" s="757"/>
      <c r="H1" s="757"/>
      <c r="I1" s="757"/>
      <c r="J1" s="757"/>
      <c r="K1" s="757"/>
      <c r="L1" s="757"/>
      <c r="M1" s="73" t="s">
        <v>271</v>
      </c>
    </row>
    <row r="2" spans="1:13" s="17" customFormat="1" ht="3.75" customHeight="1">
      <c r="A2" s="19"/>
      <c r="B2" s="19"/>
      <c r="C2" s="19"/>
      <c r="D2" s="19"/>
      <c r="E2" s="19"/>
      <c r="F2" s="19"/>
      <c r="G2" s="19"/>
      <c r="H2" s="19"/>
      <c r="I2" s="19"/>
      <c r="J2" s="19"/>
      <c r="K2" s="18"/>
      <c r="L2" s="18"/>
    </row>
    <row r="3" spans="1:13" s="16" customFormat="1" ht="18.75" customHeight="1">
      <c r="A3" s="782" t="s">
        <v>330</v>
      </c>
      <c r="B3" s="782" t="s">
        <v>46</v>
      </c>
      <c r="C3" s="779" t="s">
        <v>104</v>
      </c>
      <c r="D3" s="780"/>
      <c r="E3" s="780"/>
      <c r="F3" s="780"/>
      <c r="G3" s="780"/>
      <c r="H3" s="780"/>
      <c r="I3" s="780"/>
      <c r="J3" s="780"/>
      <c r="K3" s="780"/>
      <c r="L3" s="781"/>
    </row>
    <row r="4" spans="1:13" s="14" customFormat="1" ht="41.4">
      <c r="A4" s="783"/>
      <c r="B4" s="783"/>
      <c r="C4" s="527" t="s">
        <v>340</v>
      </c>
      <c r="D4" s="527" t="s">
        <v>5</v>
      </c>
      <c r="E4" s="527" t="s">
        <v>4</v>
      </c>
      <c r="F4" s="527" t="s">
        <v>105</v>
      </c>
      <c r="G4" s="527" t="s">
        <v>3</v>
      </c>
      <c r="H4" s="527" t="s">
        <v>365</v>
      </c>
      <c r="I4" s="527" t="s">
        <v>341</v>
      </c>
      <c r="J4" s="527" t="s">
        <v>366</v>
      </c>
      <c r="K4" s="527" t="s">
        <v>367</v>
      </c>
      <c r="L4" s="527" t="s">
        <v>368</v>
      </c>
    </row>
    <row r="5" spans="1:13" s="193" customFormat="1" ht="20.100000000000001" customHeight="1">
      <c r="A5" s="215" t="s">
        <v>601</v>
      </c>
      <c r="B5" s="196">
        <v>23621</v>
      </c>
      <c r="C5" s="196">
        <v>1327</v>
      </c>
      <c r="D5" s="196">
        <v>2148</v>
      </c>
      <c r="E5" s="196">
        <v>16931</v>
      </c>
      <c r="F5" s="196">
        <v>470</v>
      </c>
      <c r="G5" s="196">
        <v>1237</v>
      </c>
      <c r="H5" s="196">
        <v>69</v>
      </c>
      <c r="I5" s="196">
        <v>759</v>
      </c>
      <c r="J5" s="196">
        <v>78</v>
      </c>
      <c r="K5" s="196">
        <v>53</v>
      </c>
      <c r="L5" s="196">
        <v>549</v>
      </c>
      <c r="M5" s="192"/>
    </row>
    <row r="6" spans="1:13" s="193" customFormat="1" ht="20.100000000000001" customHeight="1">
      <c r="A6" s="178" t="s">
        <v>331</v>
      </c>
      <c r="B6" s="196">
        <v>12434</v>
      </c>
      <c r="C6" s="196">
        <v>720</v>
      </c>
      <c r="D6" s="196">
        <v>744</v>
      </c>
      <c r="E6" s="196">
        <v>9275</v>
      </c>
      <c r="F6" s="196">
        <v>288</v>
      </c>
      <c r="G6" s="196">
        <v>693</v>
      </c>
      <c r="H6" s="196">
        <v>28</v>
      </c>
      <c r="I6" s="196">
        <v>378</v>
      </c>
      <c r="J6" s="196">
        <v>4</v>
      </c>
      <c r="K6" s="196">
        <v>29</v>
      </c>
      <c r="L6" s="196">
        <v>275</v>
      </c>
      <c r="M6" s="192"/>
    </row>
    <row r="7" spans="1:13" ht="20.100000000000001" customHeight="1">
      <c r="A7" s="211" t="s">
        <v>186</v>
      </c>
      <c r="B7" s="197">
        <v>1503</v>
      </c>
      <c r="C7" s="197">
        <v>164</v>
      </c>
      <c r="D7" s="197">
        <v>15</v>
      </c>
      <c r="E7" s="197">
        <v>1142</v>
      </c>
      <c r="F7" s="197">
        <v>29</v>
      </c>
      <c r="G7" s="197">
        <v>91</v>
      </c>
      <c r="H7" s="197">
        <v>0</v>
      </c>
      <c r="I7" s="197">
        <v>51</v>
      </c>
      <c r="J7" s="197">
        <v>1</v>
      </c>
      <c r="K7" s="197">
        <v>1</v>
      </c>
      <c r="L7" s="197">
        <v>9</v>
      </c>
      <c r="M7" s="15"/>
    </row>
    <row r="8" spans="1:13" ht="20.100000000000001" customHeight="1">
      <c r="A8" s="211" t="s">
        <v>185</v>
      </c>
      <c r="B8" s="197">
        <v>365</v>
      </c>
      <c r="C8" s="197">
        <v>18</v>
      </c>
      <c r="D8" s="197">
        <v>27</v>
      </c>
      <c r="E8" s="197">
        <v>282</v>
      </c>
      <c r="F8" s="197">
        <v>7</v>
      </c>
      <c r="G8" s="197">
        <v>14</v>
      </c>
      <c r="H8" s="197">
        <v>2</v>
      </c>
      <c r="I8" s="197">
        <v>6</v>
      </c>
      <c r="J8" s="197">
        <v>0</v>
      </c>
      <c r="K8" s="197">
        <v>0</v>
      </c>
      <c r="L8" s="197">
        <v>9</v>
      </c>
      <c r="M8" s="15"/>
    </row>
    <row r="9" spans="1:13" ht="20.100000000000001" customHeight="1">
      <c r="A9" s="211" t="s">
        <v>184</v>
      </c>
      <c r="B9" s="197">
        <v>339</v>
      </c>
      <c r="C9" s="197">
        <v>23</v>
      </c>
      <c r="D9" s="197">
        <v>5</v>
      </c>
      <c r="E9" s="197">
        <v>269</v>
      </c>
      <c r="F9" s="197">
        <v>5</v>
      </c>
      <c r="G9" s="197">
        <v>26</v>
      </c>
      <c r="H9" s="197">
        <v>0</v>
      </c>
      <c r="I9" s="197">
        <v>8</v>
      </c>
      <c r="J9" s="197">
        <v>0</v>
      </c>
      <c r="K9" s="197">
        <v>0</v>
      </c>
      <c r="L9" s="197">
        <v>3</v>
      </c>
      <c r="M9" s="15"/>
    </row>
    <row r="10" spans="1:13" ht="20.100000000000001" customHeight="1">
      <c r="A10" s="211" t="s">
        <v>183</v>
      </c>
      <c r="B10" s="197">
        <v>354</v>
      </c>
      <c r="C10" s="197">
        <v>8</v>
      </c>
      <c r="D10" s="197">
        <v>47</v>
      </c>
      <c r="E10" s="197">
        <v>250</v>
      </c>
      <c r="F10" s="197">
        <v>4</v>
      </c>
      <c r="G10" s="197">
        <v>24</v>
      </c>
      <c r="H10" s="197">
        <v>0</v>
      </c>
      <c r="I10" s="197">
        <v>6</v>
      </c>
      <c r="J10" s="197">
        <v>0</v>
      </c>
      <c r="K10" s="197">
        <v>0</v>
      </c>
      <c r="L10" s="197">
        <v>15</v>
      </c>
      <c r="M10" s="15"/>
    </row>
    <row r="11" spans="1:13" ht="20.100000000000001" customHeight="1">
      <c r="A11" s="211" t="s">
        <v>182</v>
      </c>
      <c r="B11" s="197">
        <v>554</v>
      </c>
      <c r="C11" s="197">
        <v>30</v>
      </c>
      <c r="D11" s="197">
        <v>72</v>
      </c>
      <c r="E11" s="197">
        <v>385</v>
      </c>
      <c r="F11" s="197">
        <v>17</v>
      </c>
      <c r="G11" s="197">
        <v>23</v>
      </c>
      <c r="H11" s="197">
        <v>0</v>
      </c>
      <c r="I11" s="197">
        <v>16</v>
      </c>
      <c r="J11" s="197">
        <v>0</v>
      </c>
      <c r="K11" s="197">
        <v>2</v>
      </c>
      <c r="L11" s="197">
        <v>9</v>
      </c>
      <c r="M11" s="15"/>
    </row>
    <row r="12" spans="1:13" ht="20.100000000000001" customHeight="1">
      <c r="A12" s="211" t="s">
        <v>181</v>
      </c>
      <c r="B12" s="197">
        <v>786</v>
      </c>
      <c r="C12" s="197">
        <v>51</v>
      </c>
      <c r="D12" s="197">
        <v>55</v>
      </c>
      <c r="E12" s="197">
        <v>580</v>
      </c>
      <c r="F12" s="197">
        <v>23</v>
      </c>
      <c r="G12" s="197">
        <v>35</v>
      </c>
      <c r="H12" s="197">
        <v>12</v>
      </c>
      <c r="I12" s="197">
        <v>15</v>
      </c>
      <c r="J12" s="197">
        <v>0</v>
      </c>
      <c r="K12" s="197">
        <v>2</v>
      </c>
      <c r="L12" s="197">
        <v>13</v>
      </c>
      <c r="M12" s="15"/>
    </row>
    <row r="13" spans="1:13" ht="20.100000000000001" customHeight="1">
      <c r="A13" s="211" t="s">
        <v>180</v>
      </c>
      <c r="B13" s="197">
        <v>581</v>
      </c>
      <c r="C13" s="197">
        <v>25</v>
      </c>
      <c r="D13" s="197">
        <v>39</v>
      </c>
      <c r="E13" s="197">
        <v>442</v>
      </c>
      <c r="F13" s="197">
        <v>12</v>
      </c>
      <c r="G13" s="197">
        <v>27</v>
      </c>
      <c r="H13" s="197">
        <v>1</v>
      </c>
      <c r="I13" s="197">
        <v>10</v>
      </c>
      <c r="J13" s="197">
        <v>0</v>
      </c>
      <c r="K13" s="197">
        <v>1</v>
      </c>
      <c r="L13" s="197">
        <v>24</v>
      </c>
      <c r="M13" s="15"/>
    </row>
    <row r="14" spans="1:13" ht="20.100000000000001" customHeight="1">
      <c r="A14" s="211" t="s">
        <v>179</v>
      </c>
      <c r="B14" s="197">
        <v>832</v>
      </c>
      <c r="C14" s="197">
        <v>53</v>
      </c>
      <c r="D14" s="197">
        <v>17</v>
      </c>
      <c r="E14" s="197">
        <v>677</v>
      </c>
      <c r="F14" s="197">
        <v>10</v>
      </c>
      <c r="G14" s="197">
        <v>34</v>
      </c>
      <c r="H14" s="197">
        <v>2</v>
      </c>
      <c r="I14" s="197">
        <v>33</v>
      </c>
      <c r="J14" s="197">
        <v>0</v>
      </c>
      <c r="K14" s="197">
        <v>0</v>
      </c>
      <c r="L14" s="197">
        <v>6</v>
      </c>
      <c r="M14" s="15"/>
    </row>
    <row r="15" spans="1:13" ht="20.100000000000001" customHeight="1">
      <c r="A15" s="211" t="s">
        <v>178</v>
      </c>
      <c r="B15" s="197">
        <v>5670</v>
      </c>
      <c r="C15" s="197">
        <v>272</v>
      </c>
      <c r="D15" s="197">
        <v>341</v>
      </c>
      <c r="E15" s="197">
        <v>4179</v>
      </c>
      <c r="F15" s="197">
        <v>141</v>
      </c>
      <c r="G15" s="197">
        <v>347</v>
      </c>
      <c r="H15" s="197">
        <v>9</v>
      </c>
      <c r="I15" s="197">
        <v>199</v>
      </c>
      <c r="J15" s="197">
        <v>3</v>
      </c>
      <c r="K15" s="197">
        <v>18</v>
      </c>
      <c r="L15" s="197">
        <v>161</v>
      </c>
      <c r="M15" s="15"/>
    </row>
    <row r="16" spans="1:13" ht="20.100000000000001" customHeight="1">
      <c r="A16" s="211" t="s">
        <v>177</v>
      </c>
      <c r="B16" s="197">
        <v>780</v>
      </c>
      <c r="C16" s="197">
        <v>45</v>
      </c>
      <c r="D16" s="197">
        <v>54</v>
      </c>
      <c r="E16" s="197">
        <v>594</v>
      </c>
      <c r="F16" s="197">
        <v>13</v>
      </c>
      <c r="G16" s="197">
        <v>37</v>
      </c>
      <c r="H16" s="197">
        <v>2</v>
      </c>
      <c r="I16" s="197">
        <v>21</v>
      </c>
      <c r="J16" s="197">
        <v>0</v>
      </c>
      <c r="K16" s="197">
        <v>2</v>
      </c>
      <c r="L16" s="197">
        <v>12</v>
      </c>
      <c r="M16" s="15"/>
    </row>
    <row r="17" spans="1:13" ht="20.100000000000001" customHeight="1">
      <c r="A17" s="211" t="s">
        <v>176</v>
      </c>
      <c r="B17" s="197">
        <v>670</v>
      </c>
      <c r="C17" s="197">
        <v>31</v>
      </c>
      <c r="D17" s="197">
        <v>72</v>
      </c>
      <c r="E17" s="197">
        <v>475</v>
      </c>
      <c r="F17" s="197">
        <v>27</v>
      </c>
      <c r="G17" s="197">
        <v>35</v>
      </c>
      <c r="H17" s="197">
        <v>0</v>
      </c>
      <c r="I17" s="197">
        <v>13</v>
      </c>
      <c r="J17" s="197">
        <v>0</v>
      </c>
      <c r="K17" s="197">
        <v>3</v>
      </c>
      <c r="L17" s="197">
        <v>14</v>
      </c>
      <c r="M17" s="15"/>
    </row>
    <row r="18" spans="1:13" s="193" customFormat="1" ht="20.100000000000001" customHeight="1">
      <c r="A18" s="178" t="s">
        <v>332</v>
      </c>
      <c r="B18" s="196">
        <v>9588</v>
      </c>
      <c r="C18" s="196">
        <v>546</v>
      </c>
      <c r="D18" s="196">
        <v>1257</v>
      </c>
      <c r="E18" s="196">
        <v>6420</v>
      </c>
      <c r="F18" s="196">
        <v>158</v>
      </c>
      <c r="G18" s="196">
        <v>474</v>
      </c>
      <c r="H18" s="196">
        <v>40</v>
      </c>
      <c r="I18" s="196">
        <v>353</v>
      </c>
      <c r="J18" s="196">
        <v>74</v>
      </c>
      <c r="K18" s="196">
        <v>24</v>
      </c>
      <c r="L18" s="196">
        <v>242</v>
      </c>
      <c r="M18" s="192"/>
    </row>
    <row r="19" spans="1:13" ht="20.100000000000001" customHeight="1">
      <c r="A19" s="211" t="s">
        <v>59</v>
      </c>
      <c r="B19" s="197">
        <v>1183</v>
      </c>
      <c r="C19" s="197">
        <v>186</v>
      </c>
      <c r="D19" s="197">
        <v>102</v>
      </c>
      <c r="E19" s="197">
        <v>657</v>
      </c>
      <c r="F19" s="197">
        <v>21</v>
      </c>
      <c r="G19" s="197">
        <v>59</v>
      </c>
      <c r="H19" s="197">
        <v>2</v>
      </c>
      <c r="I19" s="197">
        <v>47</v>
      </c>
      <c r="J19" s="197">
        <v>72</v>
      </c>
      <c r="K19" s="197">
        <v>6</v>
      </c>
      <c r="L19" s="197">
        <v>31</v>
      </c>
      <c r="M19" s="15"/>
    </row>
    <row r="20" spans="1:13" ht="20.100000000000001" customHeight="1">
      <c r="A20" s="211" t="s">
        <v>175</v>
      </c>
      <c r="B20" s="197">
        <v>687</v>
      </c>
      <c r="C20" s="197">
        <v>20</v>
      </c>
      <c r="D20" s="197">
        <v>147</v>
      </c>
      <c r="E20" s="197">
        <v>449</v>
      </c>
      <c r="F20" s="197">
        <v>13</v>
      </c>
      <c r="G20" s="197">
        <v>25</v>
      </c>
      <c r="H20" s="197">
        <v>0</v>
      </c>
      <c r="I20" s="197">
        <v>23</v>
      </c>
      <c r="J20" s="197">
        <v>0</v>
      </c>
      <c r="K20" s="197">
        <v>3</v>
      </c>
      <c r="L20" s="197">
        <v>7</v>
      </c>
      <c r="M20" s="15"/>
    </row>
    <row r="21" spans="1:13" ht="20.100000000000001" customHeight="1">
      <c r="A21" s="211" t="s">
        <v>174</v>
      </c>
      <c r="B21" s="197">
        <v>4882</v>
      </c>
      <c r="C21" s="197">
        <v>265</v>
      </c>
      <c r="D21" s="197">
        <v>612</v>
      </c>
      <c r="E21" s="197">
        <v>3251</v>
      </c>
      <c r="F21" s="197">
        <v>63</v>
      </c>
      <c r="G21" s="197">
        <v>286</v>
      </c>
      <c r="H21" s="197">
        <v>28</v>
      </c>
      <c r="I21" s="197">
        <v>211</v>
      </c>
      <c r="J21" s="197">
        <v>1</v>
      </c>
      <c r="K21" s="197">
        <v>14</v>
      </c>
      <c r="L21" s="197">
        <v>151</v>
      </c>
      <c r="M21" s="15"/>
    </row>
    <row r="22" spans="1:13" ht="20.100000000000001" customHeight="1">
      <c r="A22" s="211" t="s">
        <v>173</v>
      </c>
      <c r="B22" s="197">
        <v>872</v>
      </c>
      <c r="C22" s="197">
        <v>19</v>
      </c>
      <c r="D22" s="197">
        <v>171</v>
      </c>
      <c r="E22" s="197">
        <v>589</v>
      </c>
      <c r="F22" s="197">
        <v>14</v>
      </c>
      <c r="G22" s="197">
        <v>45</v>
      </c>
      <c r="H22" s="197">
        <v>2</v>
      </c>
      <c r="I22" s="197">
        <v>14</v>
      </c>
      <c r="J22" s="197">
        <v>1</v>
      </c>
      <c r="K22" s="197">
        <v>0</v>
      </c>
      <c r="L22" s="197">
        <v>17</v>
      </c>
      <c r="M22" s="15"/>
    </row>
    <row r="23" spans="1:13" ht="20.100000000000001" customHeight="1">
      <c r="A23" s="211" t="s">
        <v>172</v>
      </c>
      <c r="B23" s="197">
        <v>1670</v>
      </c>
      <c r="C23" s="197">
        <v>35</v>
      </c>
      <c r="D23" s="197">
        <v>144</v>
      </c>
      <c r="E23" s="197">
        <v>1321</v>
      </c>
      <c r="F23" s="197">
        <v>38</v>
      </c>
      <c r="G23" s="197">
        <v>42</v>
      </c>
      <c r="H23" s="197">
        <v>8</v>
      </c>
      <c r="I23" s="197">
        <v>51</v>
      </c>
      <c r="J23" s="197">
        <v>0</v>
      </c>
      <c r="K23" s="197">
        <v>1</v>
      </c>
      <c r="L23" s="197">
        <v>30</v>
      </c>
      <c r="M23" s="15"/>
    </row>
    <row r="24" spans="1:13" ht="20.100000000000001" customHeight="1">
      <c r="A24" s="211" t="s">
        <v>27</v>
      </c>
      <c r="B24" s="197">
        <v>294</v>
      </c>
      <c r="C24" s="197">
        <v>21</v>
      </c>
      <c r="D24" s="197">
        <v>81</v>
      </c>
      <c r="E24" s="197">
        <v>153</v>
      </c>
      <c r="F24" s="197">
        <v>9</v>
      </c>
      <c r="G24" s="197">
        <v>17</v>
      </c>
      <c r="H24" s="197">
        <v>0</v>
      </c>
      <c r="I24" s="197">
        <v>7</v>
      </c>
      <c r="J24" s="197">
        <v>0</v>
      </c>
      <c r="K24" s="197">
        <v>0</v>
      </c>
      <c r="L24" s="197">
        <v>6</v>
      </c>
      <c r="M24" s="15"/>
    </row>
    <row r="25" spans="1:13" s="193" customFormat="1" ht="20.100000000000001" customHeight="1">
      <c r="A25" s="178" t="s">
        <v>58</v>
      </c>
      <c r="B25" s="196">
        <v>1539</v>
      </c>
      <c r="C25" s="196">
        <v>60</v>
      </c>
      <c r="D25" s="196">
        <v>140</v>
      </c>
      <c r="E25" s="196">
        <v>1185</v>
      </c>
      <c r="F25" s="196">
        <v>24</v>
      </c>
      <c r="G25" s="196">
        <v>69</v>
      </c>
      <c r="H25" s="196">
        <v>1</v>
      </c>
      <c r="I25" s="196">
        <v>28</v>
      </c>
      <c r="J25" s="196">
        <v>0</v>
      </c>
      <c r="K25" s="196">
        <v>0</v>
      </c>
      <c r="L25" s="196">
        <v>32</v>
      </c>
      <c r="M25" s="192"/>
    </row>
    <row r="26" spans="1:13" ht="20.100000000000001" customHeight="1">
      <c r="A26" s="211" t="s">
        <v>29</v>
      </c>
      <c r="B26" s="197">
        <v>346</v>
      </c>
      <c r="C26" s="197">
        <v>12</v>
      </c>
      <c r="D26" s="197">
        <v>20</v>
      </c>
      <c r="E26" s="197">
        <v>280</v>
      </c>
      <c r="F26" s="197">
        <v>8</v>
      </c>
      <c r="G26" s="197">
        <v>18</v>
      </c>
      <c r="H26" s="197">
        <v>0</v>
      </c>
      <c r="I26" s="197">
        <v>6</v>
      </c>
      <c r="J26" s="197">
        <v>0</v>
      </c>
      <c r="K26" s="197">
        <v>0</v>
      </c>
      <c r="L26" s="197">
        <v>2</v>
      </c>
      <c r="M26" s="15"/>
    </row>
    <row r="27" spans="1:13" ht="20.100000000000001" customHeight="1">
      <c r="A27" s="211" t="s">
        <v>30</v>
      </c>
      <c r="B27" s="197">
        <v>251</v>
      </c>
      <c r="C27" s="197">
        <v>8</v>
      </c>
      <c r="D27" s="197">
        <v>30</v>
      </c>
      <c r="E27" s="197">
        <v>195</v>
      </c>
      <c r="F27" s="197">
        <v>3</v>
      </c>
      <c r="G27" s="197">
        <v>6</v>
      </c>
      <c r="H27" s="197">
        <v>1</v>
      </c>
      <c r="I27" s="197">
        <v>4</v>
      </c>
      <c r="J27" s="197">
        <v>0</v>
      </c>
      <c r="K27" s="197">
        <v>0</v>
      </c>
      <c r="L27" s="197">
        <v>4</v>
      </c>
      <c r="M27" s="15"/>
    </row>
    <row r="28" spans="1:13" ht="20.100000000000001" customHeight="1">
      <c r="A28" s="211" t="s">
        <v>31</v>
      </c>
      <c r="B28" s="197">
        <v>217</v>
      </c>
      <c r="C28" s="197">
        <v>7</v>
      </c>
      <c r="D28" s="197">
        <v>24</v>
      </c>
      <c r="E28" s="197">
        <v>167</v>
      </c>
      <c r="F28" s="197">
        <v>5</v>
      </c>
      <c r="G28" s="197">
        <v>8</v>
      </c>
      <c r="H28" s="197">
        <v>0</v>
      </c>
      <c r="I28" s="197">
        <v>6</v>
      </c>
      <c r="J28" s="197">
        <v>0</v>
      </c>
      <c r="K28" s="197">
        <v>0</v>
      </c>
      <c r="L28" s="197">
        <v>0</v>
      </c>
      <c r="M28" s="15"/>
    </row>
    <row r="29" spans="1:13" ht="20.100000000000001" customHeight="1">
      <c r="A29" s="211" t="s">
        <v>32</v>
      </c>
      <c r="B29" s="197">
        <v>194</v>
      </c>
      <c r="C29" s="197">
        <v>8</v>
      </c>
      <c r="D29" s="197">
        <v>6</v>
      </c>
      <c r="E29" s="197">
        <v>160</v>
      </c>
      <c r="F29" s="197">
        <v>2</v>
      </c>
      <c r="G29" s="197">
        <v>12</v>
      </c>
      <c r="H29" s="197">
        <v>0</v>
      </c>
      <c r="I29" s="197">
        <v>5</v>
      </c>
      <c r="J29" s="197">
        <v>0</v>
      </c>
      <c r="K29" s="197">
        <v>0</v>
      </c>
      <c r="L29" s="197">
        <v>1</v>
      </c>
      <c r="M29" s="15"/>
    </row>
    <row r="30" spans="1:13" ht="20.100000000000001" customHeight="1">
      <c r="A30" s="211" t="s">
        <v>33</v>
      </c>
      <c r="B30" s="197">
        <v>260</v>
      </c>
      <c r="C30" s="197">
        <v>14</v>
      </c>
      <c r="D30" s="197">
        <v>28</v>
      </c>
      <c r="E30" s="197">
        <v>175</v>
      </c>
      <c r="F30" s="197">
        <v>4</v>
      </c>
      <c r="G30" s="197">
        <v>11</v>
      </c>
      <c r="H30" s="197">
        <v>0</v>
      </c>
      <c r="I30" s="197">
        <v>3</v>
      </c>
      <c r="J30" s="197">
        <v>0</v>
      </c>
      <c r="K30" s="197">
        <v>0</v>
      </c>
      <c r="L30" s="197">
        <v>25</v>
      </c>
      <c r="M30" s="15"/>
    </row>
    <row r="31" spans="1:13" ht="20.100000000000001" customHeight="1">
      <c r="A31" s="211" t="s">
        <v>34</v>
      </c>
      <c r="B31" s="197">
        <v>271</v>
      </c>
      <c r="C31" s="197">
        <v>11</v>
      </c>
      <c r="D31" s="197">
        <v>32</v>
      </c>
      <c r="E31" s="197">
        <v>208</v>
      </c>
      <c r="F31" s="197">
        <v>2</v>
      </c>
      <c r="G31" s="197">
        <v>14</v>
      </c>
      <c r="H31" s="197">
        <v>0</v>
      </c>
      <c r="I31" s="197">
        <v>4</v>
      </c>
      <c r="J31" s="197">
        <v>0</v>
      </c>
      <c r="K31" s="197">
        <v>0</v>
      </c>
      <c r="L31" s="197">
        <v>0</v>
      </c>
      <c r="M31" s="15"/>
    </row>
    <row r="32" spans="1:13" s="193" customFormat="1" ht="20.100000000000001" customHeight="1">
      <c r="A32" s="178" t="s">
        <v>57</v>
      </c>
      <c r="B32" s="196">
        <v>39</v>
      </c>
      <c r="C32" s="196">
        <v>1</v>
      </c>
      <c r="D32" s="196">
        <v>2</v>
      </c>
      <c r="E32" s="196">
        <v>35</v>
      </c>
      <c r="F32" s="196">
        <v>0</v>
      </c>
      <c r="G32" s="196">
        <v>1</v>
      </c>
      <c r="H32" s="196">
        <v>0</v>
      </c>
      <c r="I32" s="196">
        <v>0</v>
      </c>
      <c r="J32" s="196">
        <v>0</v>
      </c>
      <c r="K32" s="196">
        <v>0</v>
      </c>
      <c r="L32" s="196">
        <v>0</v>
      </c>
      <c r="M32" s="192"/>
    </row>
    <row r="33" spans="1:13" ht="20.100000000000001" customHeight="1">
      <c r="A33" s="211" t="s">
        <v>37</v>
      </c>
      <c r="B33" s="197">
        <v>39</v>
      </c>
      <c r="C33" s="197">
        <v>1</v>
      </c>
      <c r="D33" s="197">
        <v>2</v>
      </c>
      <c r="E33" s="197">
        <v>35</v>
      </c>
      <c r="F33" s="197">
        <v>0</v>
      </c>
      <c r="G33" s="197">
        <v>1</v>
      </c>
      <c r="H33" s="197">
        <v>0</v>
      </c>
      <c r="I33" s="197">
        <v>0</v>
      </c>
      <c r="J33" s="197">
        <v>0</v>
      </c>
      <c r="K33" s="197">
        <v>0</v>
      </c>
      <c r="L33" s="197">
        <v>0</v>
      </c>
      <c r="M33" s="15"/>
    </row>
    <row r="34" spans="1:13" s="193" customFormat="1" ht="20.100000000000001" customHeight="1">
      <c r="A34" s="215" t="s">
        <v>38</v>
      </c>
      <c r="B34" s="196">
        <v>21</v>
      </c>
      <c r="C34" s="196">
        <v>0</v>
      </c>
      <c r="D34" s="196">
        <v>5</v>
      </c>
      <c r="E34" s="196">
        <v>16</v>
      </c>
      <c r="F34" s="196">
        <v>0</v>
      </c>
      <c r="G34" s="196">
        <v>0</v>
      </c>
      <c r="H34" s="196">
        <v>0</v>
      </c>
      <c r="I34" s="196">
        <v>0</v>
      </c>
      <c r="J34" s="196">
        <v>0</v>
      </c>
      <c r="K34" s="196">
        <v>0</v>
      </c>
      <c r="L34" s="196">
        <v>0</v>
      </c>
      <c r="M34" s="192"/>
    </row>
    <row r="35" spans="1:13" ht="20.100000000000001" customHeight="1">
      <c r="A35" s="211" t="s">
        <v>488</v>
      </c>
      <c r="B35" s="197">
        <v>21</v>
      </c>
      <c r="C35" s="197">
        <v>0</v>
      </c>
      <c r="D35" s="197">
        <v>5</v>
      </c>
      <c r="E35" s="197">
        <v>16</v>
      </c>
      <c r="F35" s="197">
        <v>0</v>
      </c>
      <c r="G35" s="197">
        <v>0</v>
      </c>
      <c r="H35" s="197">
        <v>0</v>
      </c>
      <c r="I35" s="197">
        <v>0</v>
      </c>
      <c r="J35" s="197">
        <v>0</v>
      </c>
      <c r="K35" s="197">
        <v>0</v>
      </c>
      <c r="L35" s="197">
        <v>0</v>
      </c>
      <c r="M35" s="15"/>
    </row>
    <row r="36" spans="1:13">
      <c r="A36" s="95"/>
      <c r="B36" s="76"/>
      <c r="C36" s="76"/>
      <c r="D36" s="76"/>
      <c r="E36" s="76"/>
      <c r="F36" s="76"/>
      <c r="G36" s="76"/>
      <c r="H36" s="76"/>
      <c r="I36" s="76"/>
      <c r="J36" s="76"/>
      <c r="K36" s="76"/>
      <c r="L36" s="76"/>
    </row>
    <row r="37" spans="1:13" ht="15.75" customHeight="1">
      <c r="A37" s="784" t="s">
        <v>525</v>
      </c>
      <c r="B37" s="784"/>
      <c r="C37" s="784"/>
      <c r="D37" s="784"/>
      <c r="E37" s="784"/>
      <c r="F37" s="784"/>
      <c r="G37" s="784"/>
      <c r="H37" s="191"/>
      <c r="I37" s="191"/>
      <c r="J37" s="191"/>
      <c r="K37" s="191"/>
      <c r="L37" s="191"/>
    </row>
    <row r="38" spans="1:13" ht="12.75" customHeight="1">
      <c r="A38" s="778" t="s">
        <v>538</v>
      </c>
      <c r="B38" s="778"/>
      <c r="C38" s="778"/>
      <c r="D38" s="565"/>
      <c r="E38" s="565"/>
      <c r="F38" s="565"/>
      <c r="G38" s="566"/>
      <c r="H38" s="158"/>
      <c r="I38" s="158"/>
      <c r="J38" s="158"/>
    </row>
    <row r="39" spans="1:13">
      <c r="A39" s="567"/>
      <c r="B39" s="567"/>
      <c r="C39" s="567"/>
      <c r="D39" s="567"/>
      <c r="E39" s="567"/>
      <c r="F39" s="567"/>
      <c r="G39" s="567"/>
    </row>
  </sheetData>
  <mergeCells count="6">
    <mergeCell ref="A38:C38"/>
    <mergeCell ref="A1:L1"/>
    <mergeCell ref="C3:L3"/>
    <mergeCell ref="A3:A4"/>
    <mergeCell ref="B3:B4"/>
    <mergeCell ref="A37:G37"/>
  </mergeCells>
  <hyperlinks>
    <hyperlink ref="M1" location="INDICE!A38" display="INDICE"/>
  </hyperlinks>
  <printOptions horizontalCentered="1"/>
  <pageMargins left="0.19685039370078741" right="0.19685039370078741" top="1.1023622047244095" bottom="0.51181102362204722" header="0.11811023622047245" footer="0.23622047244094491"/>
  <pageSetup paperSize="9" scale="69" firstPageNumber="60" orientation="landscape" useFirstPageNumber="1" r:id="rId1"/>
  <headerFooter scaleWithDoc="0">
    <oddHeader>&amp;C&amp;G</oddHeader>
    <oddFooter>&amp;C&amp;12 60</oddFooter>
  </headerFooter>
  <legacyDrawingHF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4"/>
  <dimension ref="A1:L38"/>
  <sheetViews>
    <sheetView showGridLines="0" zoomScaleNormal="100" zoomScalePageLayoutView="90" workbookViewId="0">
      <selection activeCell="B4" sqref="B4"/>
    </sheetView>
  </sheetViews>
  <sheetFormatPr baseColWidth="10" defaultColWidth="9.109375" defaultRowHeight="13.8"/>
  <cols>
    <col min="1" max="1" width="33.5546875" style="103" customWidth="1"/>
    <col min="2" max="2" width="14.5546875" style="104" customWidth="1"/>
    <col min="3" max="3" width="14.88671875" style="104" customWidth="1"/>
    <col min="4" max="4" width="16.33203125" style="104" customWidth="1"/>
    <col min="5" max="5" width="14.44140625" style="104" customWidth="1"/>
    <col min="6" max="6" width="14" style="104" customWidth="1"/>
    <col min="7" max="7" width="13" style="104" customWidth="1"/>
    <col min="8" max="8" width="14.109375" style="104" customWidth="1"/>
    <col min="9" max="9" width="12" style="104" customWidth="1"/>
    <col min="10" max="11" width="11.5546875" style="104" customWidth="1"/>
    <col min="12" max="16384" width="9.109375" style="99"/>
  </cols>
  <sheetData>
    <row r="1" spans="1:12" s="128" customFormat="1" ht="44.25" customHeight="1">
      <c r="A1" s="757" t="s">
        <v>726</v>
      </c>
      <c r="B1" s="757"/>
      <c r="C1" s="757"/>
      <c r="D1" s="757"/>
      <c r="E1" s="757"/>
      <c r="F1" s="757"/>
      <c r="G1" s="757"/>
      <c r="H1" s="757"/>
      <c r="I1" s="757"/>
      <c r="J1" s="757"/>
      <c r="K1" s="757"/>
      <c r="L1" s="73" t="s">
        <v>271</v>
      </c>
    </row>
    <row r="2" spans="1:12" s="128" customFormat="1" ht="4.5" customHeight="1">
      <c r="A2" s="127"/>
      <c r="B2" s="129"/>
      <c r="C2" s="129"/>
      <c r="D2" s="129"/>
      <c r="E2" s="129"/>
      <c r="F2" s="129"/>
      <c r="G2" s="129"/>
      <c r="H2" s="129"/>
      <c r="I2" s="129"/>
      <c r="J2" s="129"/>
      <c r="K2" s="129"/>
    </row>
    <row r="3" spans="1:12" s="127" customFormat="1" ht="51" customHeight="1">
      <c r="A3" s="523" t="s">
        <v>330</v>
      </c>
      <c r="B3" s="523" t="s">
        <v>347</v>
      </c>
      <c r="C3" s="523" t="s">
        <v>369</v>
      </c>
      <c r="D3" s="523" t="s">
        <v>370</v>
      </c>
      <c r="E3" s="523" t="s">
        <v>371</v>
      </c>
      <c r="F3" s="523" t="s">
        <v>372</v>
      </c>
      <c r="G3" s="523" t="s">
        <v>373</v>
      </c>
      <c r="H3" s="523" t="s">
        <v>374</v>
      </c>
      <c r="I3" s="523" t="s">
        <v>375</v>
      </c>
      <c r="J3" s="523" t="s">
        <v>376</v>
      </c>
      <c r="K3" s="523" t="s">
        <v>41</v>
      </c>
    </row>
    <row r="4" spans="1:12" s="101" customFormat="1" ht="20.100000000000001" customHeight="1">
      <c r="A4" s="224" t="s">
        <v>601</v>
      </c>
      <c r="B4" s="223">
        <v>6906</v>
      </c>
      <c r="C4" s="223">
        <v>1341</v>
      </c>
      <c r="D4" s="223">
        <v>246</v>
      </c>
      <c r="E4" s="223">
        <v>3005</v>
      </c>
      <c r="F4" s="223">
        <v>186</v>
      </c>
      <c r="G4" s="223">
        <v>1358</v>
      </c>
      <c r="H4" s="223">
        <v>44</v>
      </c>
      <c r="I4" s="223">
        <v>75</v>
      </c>
      <c r="J4" s="223">
        <v>25</v>
      </c>
      <c r="K4" s="223">
        <v>626</v>
      </c>
    </row>
    <row r="5" spans="1:12" s="101" customFormat="1" ht="20.100000000000001" customHeight="1">
      <c r="A5" s="224" t="s">
        <v>331</v>
      </c>
      <c r="B5" s="223">
        <v>3651</v>
      </c>
      <c r="C5" s="223">
        <v>835</v>
      </c>
      <c r="D5" s="223">
        <v>22</v>
      </c>
      <c r="E5" s="223">
        <v>1636</v>
      </c>
      <c r="F5" s="223">
        <v>96</v>
      </c>
      <c r="G5" s="223">
        <v>756</v>
      </c>
      <c r="H5" s="223">
        <v>14</v>
      </c>
      <c r="I5" s="223">
        <v>59</v>
      </c>
      <c r="J5" s="223">
        <v>20</v>
      </c>
      <c r="K5" s="223">
        <v>213</v>
      </c>
    </row>
    <row r="6" spans="1:12" ht="20.100000000000001" customHeight="1">
      <c r="A6" s="221" t="s">
        <v>186</v>
      </c>
      <c r="B6" s="556">
        <v>395</v>
      </c>
      <c r="C6" s="556">
        <v>95</v>
      </c>
      <c r="D6" s="556">
        <v>7</v>
      </c>
      <c r="E6" s="556">
        <v>163</v>
      </c>
      <c r="F6" s="556">
        <v>16</v>
      </c>
      <c r="G6" s="556">
        <v>91</v>
      </c>
      <c r="H6" s="556">
        <v>2</v>
      </c>
      <c r="I6" s="556">
        <v>2</v>
      </c>
      <c r="J6" s="556">
        <v>3</v>
      </c>
      <c r="K6" s="556">
        <v>16</v>
      </c>
    </row>
    <row r="7" spans="1:12" ht="20.100000000000001" customHeight="1">
      <c r="A7" s="221" t="s">
        <v>185</v>
      </c>
      <c r="B7" s="556">
        <v>60</v>
      </c>
      <c r="C7" s="556">
        <v>9</v>
      </c>
      <c r="D7" s="556">
        <v>0</v>
      </c>
      <c r="E7" s="556">
        <v>37</v>
      </c>
      <c r="F7" s="556">
        <v>3</v>
      </c>
      <c r="G7" s="556">
        <v>6</v>
      </c>
      <c r="H7" s="556">
        <v>0</v>
      </c>
      <c r="I7" s="556">
        <v>0</v>
      </c>
      <c r="J7" s="556">
        <v>0</v>
      </c>
      <c r="K7" s="556">
        <v>5</v>
      </c>
    </row>
    <row r="8" spans="1:12" ht="20.100000000000001" customHeight="1">
      <c r="A8" s="221" t="s">
        <v>184</v>
      </c>
      <c r="B8" s="556">
        <v>64</v>
      </c>
      <c r="C8" s="556">
        <v>22</v>
      </c>
      <c r="D8" s="556">
        <v>0</v>
      </c>
      <c r="E8" s="556">
        <v>29</v>
      </c>
      <c r="F8" s="556">
        <v>0</v>
      </c>
      <c r="G8" s="556">
        <v>13</v>
      </c>
      <c r="H8" s="556">
        <v>0</v>
      </c>
      <c r="I8" s="556">
        <v>0</v>
      </c>
      <c r="J8" s="556">
        <v>0</v>
      </c>
      <c r="K8" s="556">
        <v>0</v>
      </c>
    </row>
    <row r="9" spans="1:12" ht="20.100000000000001" customHeight="1">
      <c r="A9" s="221" t="s">
        <v>183</v>
      </c>
      <c r="B9" s="556">
        <v>49</v>
      </c>
      <c r="C9" s="556">
        <v>11</v>
      </c>
      <c r="D9" s="556">
        <v>6</v>
      </c>
      <c r="E9" s="556">
        <v>22</v>
      </c>
      <c r="F9" s="556">
        <v>0</v>
      </c>
      <c r="G9" s="556">
        <v>7</v>
      </c>
      <c r="H9" s="556">
        <v>0</v>
      </c>
      <c r="I9" s="556">
        <v>0</v>
      </c>
      <c r="J9" s="556">
        <v>0</v>
      </c>
      <c r="K9" s="556">
        <v>3</v>
      </c>
    </row>
    <row r="10" spans="1:12" ht="20.100000000000001" customHeight="1">
      <c r="A10" s="221" t="s">
        <v>182</v>
      </c>
      <c r="B10" s="556">
        <v>120</v>
      </c>
      <c r="C10" s="556">
        <v>29</v>
      </c>
      <c r="D10" s="556">
        <v>0</v>
      </c>
      <c r="E10" s="556">
        <v>66</v>
      </c>
      <c r="F10" s="556">
        <v>0</v>
      </c>
      <c r="G10" s="556">
        <v>15</v>
      </c>
      <c r="H10" s="556">
        <v>0</v>
      </c>
      <c r="I10" s="556">
        <v>2</v>
      </c>
      <c r="J10" s="556">
        <v>0</v>
      </c>
      <c r="K10" s="556">
        <v>8</v>
      </c>
    </row>
    <row r="11" spans="1:12" ht="20.100000000000001" customHeight="1">
      <c r="A11" s="221" t="s">
        <v>181</v>
      </c>
      <c r="B11" s="556">
        <v>202</v>
      </c>
      <c r="C11" s="556">
        <v>60</v>
      </c>
      <c r="D11" s="556">
        <v>1</v>
      </c>
      <c r="E11" s="556">
        <v>88</v>
      </c>
      <c r="F11" s="556">
        <v>3</v>
      </c>
      <c r="G11" s="556">
        <v>32</v>
      </c>
      <c r="H11" s="556">
        <v>0</v>
      </c>
      <c r="I11" s="556">
        <v>0</v>
      </c>
      <c r="J11" s="556">
        <v>2</v>
      </c>
      <c r="K11" s="556">
        <v>16</v>
      </c>
    </row>
    <row r="12" spans="1:12" ht="20.100000000000001" customHeight="1">
      <c r="A12" s="221" t="s">
        <v>180</v>
      </c>
      <c r="B12" s="556">
        <v>113</v>
      </c>
      <c r="C12" s="556">
        <v>33</v>
      </c>
      <c r="D12" s="556">
        <v>0</v>
      </c>
      <c r="E12" s="556">
        <v>48</v>
      </c>
      <c r="F12" s="556">
        <v>0</v>
      </c>
      <c r="G12" s="556">
        <v>13</v>
      </c>
      <c r="H12" s="556">
        <v>0</v>
      </c>
      <c r="I12" s="556">
        <v>0</v>
      </c>
      <c r="J12" s="556">
        <v>0</v>
      </c>
      <c r="K12" s="556">
        <v>19</v>
      </c>
    </row>
    <row r="13" spans="1:12" ht="20.100000000000001" customHeight="1">
      <c r="A13" s="221" t="s">
        <v>179</v>
      </c>
      <c r="B13" s="556">
        <v>278</v>
      </c>
      <c r="C13" s="556">
        <v>29</v>
      </c>
      <c r="D13" s="556">
        <v>2</v>
      </c>
      <c r="E13" s="556">
        <v>136</v>
      </c>
      <c r="F13" s="556">
        <v>9</v>
      </c>
      <c r="G13" s="556">
        <v>51</v>
      </c>
      <c r="H13" s="556">
        <v>1</v>
      </c>
      <c r="I13" s="556">
        <v>36</v>
      </c>
      <c r="J13" s="556">
        <v>2</v>
      </c>
      <c r="K13" s="556">
        <v>12</v>
      </c>
    </row>
    <row r="14" spans="1:12" ht="20.100000000000001" customHeight="1">
      <c r="A14" s="221" t="s">
        <v>178</v>
      </c>
      <c r="B14" s="556">
        <v>2001</v>
      </c>
      <c r="C14" s="556">
        <v>475</v>
      </c>
      <c r="D14" s="556">
        <v>4</v>
      </c>
      <c r="E14" s="556">
        <v>871</v>
      </c>
      <c r="F14" s="556">
        <v>55</v>
      </c>
      <c r="G14" s="556">
        <v>465</v>
      </c>
      <c r="H14" s="556">
        <v>9</v>
      </c>
      <c r="I14" s="556">
        <v>15</v>
      </c>
      <c r="J14" s="556">
        <v>12</v>
      </c>
      <c r="K14" s="556">
        <v>95</v>
      </c>
    </row>
    <row r="15" spans="1:12" ht="20.100000000000001" customHeight="1">
      <c r="A15" s="221" t="s">
        <v>177</v>
      </c>
      <c r="B15" s="556">
        <v>222</v>
      </c>
      <c r="C15" s="556">
        <v>54</v>
      </c>
      <c r="D15" s="556">
        <v>0</v>
      </c>
      <c r="E15" s="556">
        <v>98</v>
      </c>
      <c r="F15" s="556">
        <v>7</v>
      </c>
      <c r="G15" s="556">
        <v>39</v>
      </c>
      <c r="H15" s="556">
        <v>2</v>
      </c>
      <c r="I15" s="556">
        <v>1</v>
      </c>
      <c r="J15" s="556">
        <v>1</v>
      </c>
      <c r="K15" s="556">
        <v>20</v>
      </c>
    </row>
    <row r="16" spans="1:12" s="101" customFormat="1" ht="20.100000000000001" customHeight="1">
      <c r="A16" s="221" t="s">
        <v>176</v>
      </c>
      <c r="B16" s="556">
        <v>147</v>
      </c>
      <c r="C16" s="556">
        <v>18</v>
      </c>
      <c r="D16" s="556">
        <v>2</v>
      </c>
      <c r="E16" s="556">
        <v>78</v>
      </c>
      <c r="F16" s="556">
        <v>3</v>
      </c>
      <c r="G16" s="556">
        <v>24</v>
      </c>
      <c r="H16" s="556">
        <v>0</v>
      </c>
      <c r="I16" s="556">
        <v>3</v>
      </c>
      <c r="J16" s="556">
        <v>0</v>
      </c>
      <c r="K16" s="556">
        <v>19</v>
      </c>
    </row>
    <row r="17" spans="1:11" s="101" customFormat="1" ht="20.100000000000001" customHeight="1">
      <c r="A17" s="224" t="s">
        <v>332</v>
      </c>
      <c r="B17" s="223">
        <v>2907</v>
      </c>
      <c r="C17" s="223">
        <v>449</v>
      </c>
      <c r="D17" s="223">
        <v>218</v>
      </c>
      <c r="E17" s="223">
        <v>1173</v>
      </c>
      <c r="F17" s="223">
        <v>85</v>
      </c>
      <c r="G17" s="223">
        <v>554</v>
      </c>
      <c r="H17" s="223">
        <v>28</v>
      </c>
      <c r="I17" s="223">
        <v>16</v>
      </c>
      <c r="J17" s="223">
        <v>5</v>
      </c>
      <c r="K17" s="223">
        <v>379</v>
      </c>
    </row>
    <row r="18" spans="1:11" ht="20.100000000000001" customHeight="1">
      <c r="A18" s="221" t="s">
        <v>59</v>
      </c>
      <c r="B18" s="556">
        <v>174</v>
      </c>
      <c r="C18" s="556">
        <v>39</v>
      </c>
      <c r="D18" s="556">
        <v>15</v>
      </c>
      <c r="E18" s="556">
        <v>56</v>
      </c>
      <c r="F18" s="556">
        <v>2</v>
      </c>
      <c r="G18" s="556">
        <v>54</v>
      </c>
      <c r="H18" s="556">
        <v>1</v>
      </c>
      <c r="I18" s="556">
        <v>0</v>
      </c>
      <c r="J18" s="556">
        <v>0</v>
      </c>
      <c r="K18" s="556">
        <v>7</v>
      </c>
    </row>
    <row r="19" spans="1:11" ht="20.100000000000001" customHeight="1">
      <c r="A19" s="221" t="s">
        <v>175</v>
      </c>
      <c r="B19" s="556">
        <v>154</v>
      </c>
      <c r="C19" s="556">
        <v>21</v>
      </c>
      <c r="D19" s="556">
        <v>10</v>
      </c>
      <c r="E19" s="556">
        <v>98</v>
      </c>
      <c r="F19" s="556">
        <v>1</v>
      </c>
      <c r="G19" s="556">
        <v>17</v>
      </c>
      <c r="H19" s="556">
        <v>0</v>
      </c>
      <c r="I19" s="556">
        <v>1</v>
      </c>
      <c r="J19" s="556">
        <v>0</v>
      </c>
      <c r="K19" s="556">
        <v>6</v>
      </c>
    </row>
    <row r="20" spans="1:11" ht="20.100000000000001" customHeight="1">
      <c r="A20" s="221" t="s">
        <v>174</v>
      </c>
      <c r="B20" s="556">
        <v>1757</v>
      </c>
      <c r="C20" s="556">
        <v>252</v>
      </c>
      <c r="D20" s="556">
        <v>133</v>
      </c>
      <c r="E20" s="556">
        <v>611</v>
      </c>
      <c r="F20" s="556">
        <v>61</v>
      </c>
      <c r="G20" s="556">
        <v>343</v>
      </c>
      <c r="H20" s="556">
        <v>27</v>
      </c>
      <c r="I20" s="556">
        <v>11</v>
      </c>
      <c r="J20" s="556">
        <v>5</v>
      </c>
      <c r="K20" s="556">
        <v>314</v>
      </c>
    </row>
    <row r="21" spans="1:11" ht="20.100000000000001" customHeight="1">
      <c r="A21" s="221" t="s">
        <v>173</v>
      </c>
      <c r="B21" s="556">
        <v>282</v>
      </c>
      <c r="C21" s="556">
        <v>40</v>
      </c>
      <c r="D21" s="556">
        <v>34</v>
      </c>
      <c r="E21" s="556">
        <v>141</v>
      </c>
      <c r="F21" s="556">
        <v>3</v>
      </c>
      <c r="G21" s="556">
        <v>36</v>
      </c>
      <c r="H21" s="556">
        <v>0</v>
      </c>
      <c r="I21" s="556">
        <v>3</v>
      </c>
      <c r="J21" s="556">
        <v>0</v>
      </c>
      <c r="K21" s="556">
        <v>25</v>
      </c>
    </row>
    <row r="22" spans="1:11" ht="20.100000000000001" customHeight="1">
      <c r="A22" s="221" t="s">
        <v>172</v>
      </c>
      <c r="B22" s="556">
        <v>460</v>
      </c>
      <c r="C22" s="556">
        <v>89</v>
      </c>
      <c r="D22" s="556">
        <v>16</v>
      </c>
      <c r="E22" s="556">
        <v>229</v>
      </c>
      <c r="F22" s="556">
        <v>18</v>
      </c>
      <c r="G22" s="556">
        <v>89</v>
      </c>
      <c r="H22" s="556">
        <v>0</v>
      </c>
      <c r="I22" s="556">
        <v>1</v>
      </c>
      <c r="J22" s="556">
        <v>0</v>
      </c>
      <c r="K22" s="556">
        <v>18</v>
      </c>
    </row>
    <row r="23" spans="1:11" s="101" customFormat="1" ht="20.100000000000001" customHeight="1">
      <c r="A23" s="221" t="s">
        <v>27</v>
      </c>
      <c r="B23" s="556">
        <v>80</v>
      </c>
      <c r="C23" s="556">
        <v>8</v>
      </c>
      <c r="D23" s="556">
        <v>10</v>
      </c>
      <c r="E23" s="556">
        <v>38</v>
      </c>
      <c r="F23" s="556">
        <v>0</v>
      </c>
      <c r="G23" s="556">
        <v>15</v>
      </c>
      <c r="H23" s="556">
        <v>0</v>
      </c>
      <c r="I23" s="556">
        <v>0</v>
      </c>
      <c r="J23" s="556">
        <v>0</v>
      </c>
      <c r="K23" s="556">
        <v>9</v>
      </c>
    </row>
    <row r="24" spans="1:11" s="101" customFormat="1" ht="20.100000000000001" customHeight="1">
      <c r="A24" s="224" t="s">
        <v>58</v>
      </c>
      <c r="B24" s="223">
        <v>327</v>
      </c>
      <c r="C24" s="223">
        <v>53</v>
      </c>
      <c r="D24" s="223">
        <v>4</v>
      </c>
      <c r="E24" s="223">
        <v>185</v>
      </c>
      <c r="F24" s="223">
        <v>5</v>
      </c>
      <c r="G24" s="223">
        <v>44</v>
      </c>
      <c r="H24" s="223">
        <v>2</v>
      </c>
      <c r="I24" s="223">
        <v>0</v>
      </c>
      <c r="J24" s="223">
        <v>0</v>
      </c>
      <c r="K24" s="223">
        <v>34</v>
      </c>
    </row>
    <row r="25" spans="1:11" ht="20.100000000000001" customHeight="1">
      <c r="A25" s="221" t="s">
        <v>29</v>
      </c>
      <c r="B25" s="556">
        <v>53</v>
      </c>
      <c r="C25" s="556">
        <v>3</v>
      </c>
      <c r="D25" s="556">
        <v>0</v>
      </c>
      <c r="E25" s="556">
        <v>33</v>
      </c>
      <c r="F25" s="556">
        <v>0</v>
      </c>
      <c r="G25" s="556">
        <v>7</v>
      </c>
      <c r="H25" s="556">
        <v>0</v>
      </c>
      <c r="I25" s="556">
        <v>0</v>
      </c>
      <c r="J25" s="556">
        <v>0</v>
      </c>
      <c r="K25" s="556">
        <v>10</v>
      </c>
    </row>
    <row r="26" spans="1:11" ht="20.100000000000001" customHeight="1">
      <c r="A26" s="221" t="s">
        <v>30</v>
      </c>
      <c r="B26" s="556">
        <v>70</v>
      </c>
      <c r="C26" s="556">
        <v>11</v>
      </c>
      <c r="D26" s="556">
        <v>0</v>
      </c>
      <c r="E26" s="556">
        <v>41</v>
      </c>
      <c r="F26" s="556">
        <v>0</v>
      </c>
      <c r="G26" s="556">
        <v>5</v>
      </c>
      <c r="H26" s="556">
        <v>0</v>
      </c>
      <c r="I26" s="556">
        <v>0</v>
      </c>
      <c r="J26" s="556">
        <v>0</v>
      </c>
      <c r="K26" s="556">
        <v>13</v>
      </c>
    </row>
    <row r="27" spans="1:11" ht="20.100000000000001" customHeight="1">
      <c r="A27" s="221" t="s">
        <v>31</v>
      </c>
      <c r="B27" s="556">
        <v>59</v>
      </c>
      <c r="C27" s="556">
        <v>16</v>
      </c>
      <c r="D27" s="556">
        <v>0</v>
      </c>
      <c r="E27" s="556">
        <v>23</v>
      </c>
      <c r="F27" s="556">
        <v>0</v>
      </c>
      <c r="G27" s="556">
        <v>9</v>
      </c>
      <c r="H27" s="556">
        <v>1</v>
      </c>
      <c r="I27" s="556">
        <v>0</v>
      </c>
      <c r="J27" s="556">
        <v>0</v>
      </c>
      <c r="K27" s="556">
        <v>10</v>
      </c>
    </row>
    <row r="28" spans="1:11" ht="20.100000000000001" customHeight="1">
      <c r="A28" s="221" t="s">
        <v>32</v>
      </c>
      <c r="B28" s="556">
        <v>50</v>
      </c>
      <c r="C28" s="556">
        <v>9</v>
      </c>
      <c r="D28" s="556">
        <v>4</v>
      </c>
      <c r="E28" s="556">
        <v>28</v>
      </c>
      <c r="F28" s="556">
        <v>0</v>
      </c>
      <c r="G28" s="556">
        <v>8</v>
      </c>
      <c r="H28" s="556">
        <v>1</v>
      </c>
      <c r="I28" s="556">
        <v>0</v>
      </c>
      <c r="J28" s="556">
        <v>0</v>
      </c>
      <c r="K28" s="556">
        <v>0</v>
      </c>
    </row>
    <row r="29" spans="1:11" ht="20.100000000000001" customHeight="1">
      <c r="A29" s="221" t="s">
        <v>33</v>
      </c>
      <c r="B29" s="556">
        <v>54</v>
      </c>
      <c r="C29" s="556">
        <v>6</v>
      </c>
      <c r="D29" s="556">
        <v>0</v>
      </c>
      <c r="E29" s="556">
        <v>32</v>
      </c>
      <c r="F29" s="556">
        <v>3</v>
      </c>
      <c r="G29" s="556">
        <v>12</v>
      </c>
      <c r="H29" s="556">
        <v>0</v>
      </c>
      <c r="I29" s="556">
        <v>0</v>
      </c>
      <c r="J29" s="556">
        <v>0</v>
      </c>
      <c r="K29" s="556">
        <v>1</v>
      </c>
    </row>
    <row r="30" spans="1:11" s="101" customFormat="1" ht="20.100000000000001" customHeight="1">
      <c r="A30" s="221" t="s">
        <v>34</v>
      </c>
      <c r="B30" s="556">
        <v>41</v>
      </c>
      <c r="C30" s="556">
        <v>8</v>
      </c>
      <c r="D30" s="556">
        <v>0</v>
      </c>
      <c r="E30" s="556">
        <v>28</v>
      </c>
      <c r="F30" s="556">
        <v>2</v>
      </c>
      <c r="G30" s="556">
        <v>3</v>
      </c>
      <c r="H30" s="556">
        <v>0</v>
      </c>
      <c r="I30" s="556">
        <v>0</v>
      </c>
      <c r="J30" s="556">
        <v>0</v>
      </c>
      <c r="K30" s="556">
        <v>0</v>
      </c>
    </row>
    <row r="31" spans="1:11" s="101" customFormat="1" ht="20.100000000000001" customHeight="1">
      <c r="A31" s="224" t="s">
        <v>57</v>
      </c>
      <c r="B31" s="223">
        <v>21</v>
      </c>
      <c r="C31" s="223">
        <v>4</v>
      </c>
      <c r="D31" s="223">
        <v>2</v>
      </c>
      <c r="E31" s="223">
        <v>11</v>
      </c>
      <c r="F31" s="223">
        <v>0</v>
      </c>
      <c r="G31" s="223">
        <v>4</v>
      </c>
      <c r="H31" s="223">
        <v>0</v>
      </c>
      <c r="I31" s="223">
        <v>0</v>
      </c>
      <c r="J31" s="223">
        <v>0</v>
      </c>
      <c r="K31" s="223">
        <v>0</v>
      </c>
    </row>
    <row r="32" spans="1:11" ht="20.100000000000001" customHeight="1">
      <c r="A32" s="221" t="s">
        <v>37</v>
      </c>
      <c r="B32" s="556">
        <v>21</v>
      </c>
      <c r="C32" s="556">
        <v>4</v>
      </c>
      <c r="D32" s="556">
        <v>2</v>
      </c>
      <c r="E32" s="556">
        <v>11</v>
      </c>
      <c r="F32" s="556">
        <v>0</v>
      </c>
      <c r="G32" s="556">
        <v>4</v>
      </c>
      <c r="H32" s="556">
        <v>0</v>
      </c>
      <c r="I32" s="556">
        <v>0</v>
      </c>
      <c r="J32" s="556">
        <v>0</v>
      </c>
      <c r="K32" s="556">
        <v>0</v>
      </c>
    </row>
    <row r="33" spans="1:11" s="101" customFormat="1" ht="20.100000000000001" customHeight="1">
      <c r="A33" s="224" t="s">
        <v>38</v>
      </c>
      <c r="B33" s="223">
        <v>0</v>
      </c>
      <c r="C33" s="223">
        <v>0</v>
      </c>
      <c r="D33" s="223">
        <v>0</v>
      </c>
      <c r="E33" s="223">
        <v>0</v>
      </c>
      <c r="F33" s="223">
        <v>0</v>
      </c>
      <c r="G33" s="223">
        <v>0</v>
      </c>
      <c r="H33" s="223">
        <v>0</v>
      </c>
      <c r="I33" s="223">
        <v>0</v>
      </c>
      <c r="J33" s="223">
        <v>0</v>
      </c>
      <c r="K33" s="223">
        <v>0</v>
      </c>
    </row>
    <row r="34" spans="1:11" ht="20.100000000000001" customHeight="1">
      <c r="A34" s="221" t="s">
        <v>488</v>
      </c>
      <c r="B34" s="556">
        <v>0</v>
      </c>
      <c r="C34" s="556">
        <v>0</v>
      </c>
      <c r="D34" s="556">
        <v>0</v>
      </c>
      <c r="E34" s="556">
        <v>0</v>
      </c>
      <c r="F34" s="556">
        <v>0</v>
      </c>
      <c r="G34" s="556">
        <v>0</v>
      </c>
      <c r="H34" s="556">
        <v>0</v>
      </c>
      <c r="I34" s="556">
        <v>0</v>
      </c>
      <c r="J34" s="556">
        <v>0</v>
      </c>
      <c r="K34" s="556">
        <v>0</v>
      </c>
    </row>
    <row r="35" spans="1:11" ht="9" customHeight="1">
      <c r="A35" s="116"/>
      <c r="B35" s="119"/>
      <c r="C35" s="119"/>
      <c r="D35" s="119"/>
      <c r="E35" s="119"/>
      <c r="F35" s="119"/>
      <c r="G35" s="119"/>
      <c r="H35" s="119"/>
      <c r="I35" s="119"/>
      <c r="J35" s="119"/>
      <c r="K35" s="119"/>
    </row>
    <row r="36" spans="1:11" ht="14.25" customHeight="1">
      <c r="A36" s="777" t="s">
        <v>526</v>
      </c>
      <c r="B36" s="777"/>
      <c r="C36" s="777"/>
      <c r="D36" s="777"/>
      <c r="E36" s="777"/>
      <c r="F36" s="777"/>
      <c r="G36" s="777"/>
      <c r="H36" s="777"/>
      <c r="I36" s="777"/>
      <c r="J36" s="189"/>
      <c r="K36" s="189"/>
    </row>
    <row r="37" spans="1:11" ht="12.75" customHeight="1">
      <c r="A37" s="756" t="s">
        <v>538</v>
      </c>
      <c r="B37" s="756"/>
      <c r="C37" s="756"/>
      <c r="D37" s="756"/>
      <c r="E37" s="561"/>
      <c r="F37" s="561"/>
      <c r="G37" s="562"/>
      <c r="H37" s="562"/>
      <c r="I37" s="562"/>
      <c r="J37" s="158"/>
    </row>
    <row r="38" spans="1:11">
      <c r="A38" s="563"/>
      <c r="B38" s="316"/>
      <c r="C38" s="316"/>
      <c r="D38" s="316"/>
      <c r="E38" s="316"/>
      <c r="F38" s="316"/>
      <c r="G38" s="316"/>
      <c r="H38" s="316"/>
      <c r="I38" s="316"/>
    </row>
  </sheetData>
  <mergeCells count="3">
    <mergeCell ref="A1:K1"/>
    <mergeCell ref="A36:I36"/>
    <mergeCell ref="A37:D37"/>
  </mergeCells>
  <hyperlinks>
    <hyperlink ref="L1" location="INDICE!A39" display="INDICE"/>
  </hyperlinks>
  <printOptions horizontalCentered="1"/>
  <pageMargins left="0.19685039370078741" right="0.19685039370078741" top="1.1023622047244095" bottom="0.51181102362204722" header="0.11811023622047245" footer="0.23622047244094491"/>
  <pageSetup paperSize="9" scale="80" firstPageNumber="61" orientation="landscape" useFirstPageNumber="1" r:id="rId1"/>
  <headerFooter scaleWithDoc="0">
    <oddHeader>&amp;C&amp;G</oddHeader>
    <oddFooter>&amp;C&amp;12 61</oddFooter>
  </headerFooter>
  <legacyDrawingHF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5"/>
  <dimension ref="A1:S39"/>
  <sheetViews>
    <sheetView showGridLines="0" zoomScale="90" zoomScaleNormal="90" zoomScalePageLayoutView="80" workbookViewId="0">
      <selection activeCell="B6" activeCellId="4" sqref="B34 B32 B25 B18 B6"/>
    </sheetView>
  </sheetViews>
  <sheetFormatPr baseColWidth="10" defaultColWidth="9.109375" defaultRowHeight="13.8"/>
  <cols>
    <col min="1" max="1" width="33.6640625" style="113" customWidth="1"/>
    <col min="2" max="7" width="10.5546875" style="113" customWidth="1"/>
    <col min="8" max="8" width="11" style="113" customWidth="1"/>
    <col min="9" max="9" width="10.5546875" style="113" customWidth="1"/>
    <col min="10" max="10" width="11.5546875" style="113" customWidth="1"/>
    <col min="11" max="11" width="12.33203125" style="113" customWidth="1"/>
    <col min="12" max="15" width="11.5546875" style="113" customWidth="1"/>
    <col min="16" max="16" width="13.33203125" style="113" customWidth="1"/>
    <col min="17" max="17" width="11.5546875" style="113" customWidth="1"/>
    <col min="18" max="18" width="13.6640625" style="113" customWidth="1"/>
    <col min="19" max="16384" width="9.109375" style="113"/>
  </cols>
  <sheetData>
    <row r="1" spans="1:19" s="130" customFormat="1" ht="47.25" customHeight="1">
      <c r="A1" s="757" t="s">
        <v>727</v>
      </c>
      <c r="B1" s="757"/>
      <c r="C1" s="757"/>
      <c r="D1" s="757"/>
      <c r="E1" s="757"/>
      <c r="F1" s="757"/>
      <c r="G1" s="757"/>
      <c r="H1" s="757"/>
      <c r="I1" s="757"/>
      <c r="J1" s="757"/>
      <c r="K1" s="757"/>
      <c r="L1" s="757"/>
      <c r="M1" s="757"/>
      <c r="N1" s="757"/>
      <c r="O1" s="757"/>
      <c r="P1" s="757"/>
      <c r="Q1" s="757"/>
      <c r="R1" s="757"/>
      <c r="S1" s="73" t="s">
        <v>271</v>
      </c>
    </row>
    <row r="2" spans="1:19" s="133" customFormat="1" ht="5.25" customHeight="1">
      <c r="A2" s="131"/>
      <c r="B2" s="131"/>
      <c r="C2" s="131"/>
      <c r="D2" s="131"/>
      <c r="E2" s="131"/>
      <c r="F2" s="131"/>
      <c r="G2" s="131"/>
      <c r="H2" s="131"/>
      <c r="I2" s="131"/>
      <c r="J2" s="131"/>
      <c r="K2" s="131"/>
      <c r="L2" s="131"/>
      <c r="M2" s="131"/>
      <c r="N2" s="131"/>
      <c r="O2" s="132"/>
      <c r="P2" s="132"/>
      <c r="Q2" s="132"/>
      <c r="R2" s="132"/>
    </row>
    <row r="3" spans="1:19" s="134" customFormat="1" ht="29.25" customHeight="1">
      <c r="A3" s="758" t="s">
        <v>330</v>
      </c>
      <c r="B3" s="785" t="s">
        <v>347</v>
      </c>
      <c r="C3" s="785" t="s">
        <v>110</v>
      </c>
      <c r="D3" s="785"/>
      <c r="E3" s="785"/>
      <c r="F3" s="785" t="s">
        <v>512</v>
      </c>
      <c r="G3" s="785"/>
      <c r="H3" s="785"/>
      <c r="I3" s="785"/>
      <c r="J3" s="785"/>
      <c r="K3" s="785"/>
      <c r="L3" s="785"/>
      <c r="M3" s="785"/>
      <c r="N3" s="785" t="s">
        <v>304</v>
      </c>
      <c r="O3" s="785"/>
      <c r="P3" s="785" t="s">
        <v>377</v>
      </c>
      <c r="Q3" s="785" t="s">
        <v>98</v>
      </c>
      <c r="R3" s="785" t="s">
        <v>527</v>
      </c>
    </row>
    <row r="4" spans="1:19" s="134" customFormat="1" ht="30" customHeight="1">
      <c r="A4" s="759"/>
      <c r="B4" s="785"/>
      <c r="C4" s="523" t="s">
        <v>46</v>
      </c>
      <c r="D4" s="523" t="s">
        <v>378</v>
      </c>
      <c r="E4" s="523" t="s">
        <v>379</v>
      </c>
      <c r="F4" s="523" t="s">
        <v>46</v>
      </c>
      <c r="G4" s="523" t="s">
        <v>109</v>
      </c>
      <c r="H4" s="523" t="s">
        <v>108</v>
      </c>
      <c r="I4" s="523" t="s">
        <v>107</v>
      </c>
      <c r="J4" s="523" t="s">
        <v>106</v>
      </c>
      <c r="K4" s="523" t="s">
        <v>380</v>
      </c>
      <c r="L4" s="523" t="s">
        <v>381</v>
      </c>
      <c r="M4" s="523" t="s">
        <v>382</v>
      </c>
      <c r="N4" s="217" t="s">
        <v>799</v>
      </c>
      <c r="O4" s="217" t="s">
        <v>800</v>
      </c>
      <c r="P4" s="785"/>
      <c r="Q4" s="785"/>
      <c r="R4" s="785"/>
    </row>
    <row r="5" spans="1:19" s="135" customFormat="1" ht="16.5" customHeight="1">
      <c r="A5" s="224" t="s">
        <v>601</v>
      </c>
      <c r="B5" s="568">
        <v>24368</v>
      </c>
      <c r="C5" s="568">
        <v>18256</v>
      </c>
      <c r="D5" s="568">
        <v>16485</v>
      </c>
      <c r="E5" s="568">
        <v>1771</v>
      </c>
      <c r="F5" s="568">
        <v>4542</v>
      </c>
      <c r="G5" s="568">
        <v>1948</v>
      </c>
      <c r="H5" s="568">
        <v>740</v>
      </c>
      <c r="I5" s="568">
        <v>208</v>
      </c>
      <c r="J5" s="568">
        <v>186</v>
      </c>
      <c r="K5" s="568">
        <v>624</v>
      </c>
      <c r="L5" s="568">
        <v>56</v>
      </c>
      <c r="M5" s="568">
        <v>780</v>
      </c>
      <c r="N5" s="568">
        <v>127</v>
      </c>
      <c r="O5" s="568">
        <v>75</v>
      </c>
      <c r="P5" s="568">
        <v>998</v>
      </c>
      <c r="Q5" s="568">
        <v>114</v>
      </c>
      <c r="R5" s="568">
        <v>256</v>
      </c>
    </row>
    <row r="6" spans="1:19" s="135" customFormat="1" ht="14.25" customHeight="1">
      <c r="A6" s="219" t="s">
        <v>331</v>
      </c>
      <c r="B6" s="568">
        <v>11869</v>
      </c>
      <c r="C6" s="568">
        <v>8695</v>
      </c>
      <c r="D6" s="568">
        <v>8202</v>
      </c>
      <c r="E6" s="568">
        <v>493</v>
      </c>
      <c r="F6" s="568">
        <v>2432</v>
      </c>
      <c r="G6" s="568">
        <v>870</v>
      </c>
      <c r="H6" s="568">
        <v>318</v>
      </c>
      <c r="I6" s="568">
        <v>105</v>
      </c>
      <c r="J6" s="568">
        <v>127</v>
      </c>
      <c r="K6" s="568">
        <v>407</v>
      </c>
      <c r="L6" s="568">
        <v>43</v>
      </c>
      <c r="M6" s="568">
        <v>562</v>
      </c>
      <c r="N6" s="568">
        <v>56</v>
      </c>
      <c r="O6" s="568">
        <v>21</v>
      </c>
      <c r="P6" s="568">
        <v>545</v>
      </c>
      <c r="Q6" s="568">
        <v>12</v>
      </c>
      <c r="R6" s="568">
        <v>108</v>
      </c>
    </row>
    <row r="7" spans="1:19" ht="14.25" customHeight="1">
      <c r="A7" s="221" t="s">
        <v>186</v>
      </c>
      <c r="B7" s="569">
        <v>1112</v>
      </c>
      <c r="C7" s="569">
        <v>925</v>
      </c>
      <c r="D7" s="569">
        <v>881</v>
      </c>
      <c r="E7" s="569">
        <v>44</v>
      </c>
      <c r="F7" s="569">
        <v>160</v>
      </c>
      <c r="G7" s="569">
        <v>86</v>
      </c>
      <c r="H7" s="569">
        <v>7</v>
      </c>
      <c r="I7" s="569">
        <v>8</v>
      </c>
      <c r="J7" s="569">
        <v>9</v>
      </c>
      <c r="K7" s="569">
        <v>34</v>
      </c>
      <c r="L7" s="569">
        <v>10</v>
      </c>
      <c r="M7" s="569">
        <v>6</v>
      </c>
      <c r="N7" s="569">
        <v>1</v>
      </c>
      <c r="O7" s="569">
        <v>0</v>
      </c>
      <c r="P7" s="569">
        <v>20</v>
      </c>
      <c r="Q7" s="569">
        <v>6</v>
      </c>
      <c r="R7" s="569">
        <v>0</v>
      </c>
    </row>
    <row r="8" spans="1:19" ht="14.25" customHeight="1">
      <c r="A8" s="221" t="s">
        <v>185</v>
      </c>
      <c r="B8" s="569">
        <v>325</v>
      </c>
      <c r="C8" s="569">
        <v>183</v>
      </c>
      <c r="D8" s="569">
        <v>170</v>
      </c>
      <c r="E8" s="569">
        <v>13</v>
      </c>
      <c r="F8" s="569">
        <v>60</v>
      </c>
      <c r="G8" s="569">
        <v>24</v>
      </c>
      <c r="H8" s="569">
        <v>12</v>
      </c>
      <c r="I8" s="569">
        <v>4</v>
      </c>
      <c r="J8" s="569">
        <v>1</v>
      </c>
      <c r="K8" s="569">
        <v>15</v>
      </c>
      <c r="L8" s="569">
        <v>0</v>
      </c>
      <c r="M8" s="569">
        <v>4</v>
      </c>
      <c r="N8" s="569">
        <v>2</v>
      </c>
      <c r="O8" s="569">
        <v>0</v>
      </c>
      <c r="P8" s="569">
        <v>74</v>
      </c>
      <c r="Q8" s="569">
        <v>0</v>
      </c>
      <c r="R8" s="569">
        <v>6</v>
      </c>
    </row>
    <row r="9" spans="1:19">
      <c r="A9" s="221" t="s">
        <v>184</v>
      </c>
      <c r="B9" s="569">
        <v>399</v>
      </c>
      <c r="C9" s="569">
        <v>282</v>
      </c>
      <c r="D9" s="569">
        <v>272</v>
      </c>
      <c r="E9" s="569">
        <v>10</v>
      </c>
      <c r="F9" s="569">
        <v>58</v>
      </c>
      <c r="G9" s="569">
        <v>26</v>
      </c>
      <c r="H9" s="569">
        <v>5</v>
      </c>
      <c r="I9" s="569">
        <v>4</v>
      </c>
      <c r="J9" s="569">
        <v>1</v>
      </c>
      <c r="K9" s="569">
        <v>17</v>
      </c>
      <c r="L9" s="569">
        <v>0</v>
      </c>
      <c r="M9" s="569">
        <v>5</v>
      </c>
      <c r="N9" s="569">
        <v>4</v>
      </c>
      <c r="O9" s="569">
        <v>1</v>
      </c>
      <c r="P9" s="569">
        <v>53</v>
      </c>
      <c r="Q9" s="569">
        <v>0</v>
      </c>
      <c r="R9" s="569">
        <v>1</v>
      </c>
    </row>
    <row r="10" spans="1:19" ht="13.5" customHeight="1">
      <c r="A10" s="221" t="s">
        <v>183</v>
      </c>
      <c r="B10" s="569">
        <v>187</v>
      </c>
      <c r="C10" s="569">
        <v>127</v>
      </c>
      <c r="D10" s="569">
        <v>96</v>
      </c>
      <c r="E10" s="569">
        <v>31</v>
      </c>
      <c r="F10" s="569">
        <v>44</v>
      </c>
      <c r="G10" s="569">
        <v>16</v>
      </c>
      <c r="H10" s="569">
        <v>11</v>
      </c>
      <c r="I10" s="569">
        <v>2</v>
      </c>
      <c r="J10" s="569">
        <v>0</v>
      </c>
      <c r="K10" s="569">
        <v>14</v>
      </c>
      <c r="L10" s="569">
        <v>0</v>
      </c>
      <c r="M10" s="569">
        <v>1</v>
      </c>
      <c r="N10" s="569">
        <v>0</v>
      </c>
      <c r="O10" s="569">
        <v>1</v>
      </c>
      <c r="P10" s="569">
        <v>8</v>
      </c>
      <c r="Q10" s="569">
        <v>0</v>
      </c>
      <c r="R10" s="569">
        <v>7</v>
      </c>
    </row>
    <row r="11" spans="1:19" ht="15" customHeight="1">
      <c r="A11" s="221" t="s">
        <v>182</v>
      </c>
      <c r="B11" s="569">
        <v>476</v>
      </c>
      <c r="C11" s="569">
        <v>273</v>
      </c>
      <c r="D11" s="569">
        <v>266</v>
      </c>
      <c r="E11" s="569">
        <v>7</v>
      </c>
      <c r="F11" s="569">
        <v>97</v>
      </c>
      <c r="G11" s="569">
        <v>51</v>
      </c>
      <c r="H11" s="569">
        <v>10</v>
      </c>
      <c r="I11" s="569">
        <v>4</v>
      </c>
      <c r="J11" s="569">
        <v>3</v>
      </c>
      <c r="K11" s="569">
        <v>25</v>
      </c>
      <c r="L11" s="569">
        <v>1</v>
      </c>
      <c r="M11" s="569">
        <v>3</v>
      </c>
      <c r="N11" s="569">
        <v>1</v>
      </c>
      <c r="O11" s="569">
        <v>4</v>
      </c>
      <c r="P11" s="569">
        <v>93</v>
      </c>
      <c r="Q11" s="569">
        <v>0</v>
      </c>
      <c r="R11" s="569">
        <v>8</v>
      </c>
    </row>
    <row r="12" spans="1:19" ht="15.75" customHeight="1">
      <c r="A12" s="221" t="s">
        <v>181</v>
      </c>
      <c r="B12" s="569">
        <v>704</v>
      </c>
      <c r="C12" s="569">
        <v>495</v>
      </c>
      <c r="D12" s="569">
        <v>480</v>
      </c>
      <c r="E12" s="569">
        <v>15</v>
      </c>
      <c r="F12" s="569">
        <v>150</v>
      </c>
      <c r="G12" s="569">
        <v>55</v>
      </c>
      <c r="H12" s="569">
        <v>20</v>
      </c>
      <c r="I12" s="569">
        <v>18</v>
      </c>
      <c r="J12" s="569">
        <v>10</v>
      </c>
      <c r="K12" s="569">
        <v>38</v>
      </c>
      <c r="L12" s="569">
        <v>1</v>
      </c>
      <c r="M12" s="569">
        <v>8</v>
      </c>
      <c r="N12" s="569">
        <v>8</v>
      </c>
      <c r="O12" s="569">
        <v>2</v>
      </c>
      <c r="P12" s="569">
        <v>31</v>
      </c>
      <c r="Q12" s="569">
        <v>0</v>
      </c>
      <c r="R12" s="569">
        <v>18</v>
      </c>
    </row>
    <row r="13" spans="1:19" ht="15.75" customHeight="1">
      <c r="A13" s="221" t="s">
        <v>180</v>
      </c>
      <c r="B13" s="569">
        <v>493</v>
      </c>
      <c r="C13" s="569">
        <v>324</v>
      </c>
      <c r="D13" s="569">
        <v>278</v>
      </c>
      <c r="E13" s="569">
        <v>46</v>
      </c>
      <c r="F13" s="569">
        <v>76</v>
      </c>
      <c r="G13" s="569">
        <v>21</v>
      </c>
      <c r="H13" s="569">
        <v>18</v>
      </c>
      <c r="I13" s="569">
        <v>6</v>
      </c>
      <c r="J13" s="569">
        <v>8</v>
      </c>
      <c r="K13" s="569">
        <v>23</v>
      </c>
      <c r="L13" s="569">
        <v>0</v>
      </c>
      <c r="M13" s="569">
        <v>0</v>
      </c>
      <c r="N13" s="569">
        <v>4</v>
      </c>
      <c r="O13" s="569">
        <v>3</v>
      </c>
      <c r="P13" s="569">
        <v>71</v>
      </c>
      <c r="Q13" s="569">
        <v>0</v>
      </c>
      <c r="R13" s="569">
        <v>15</v>
      </c>
    </row>
    <row r="14" spans="1:19" ht="13.5" customHeight="1">
      <c r="A14" s="221" t="s">
        <v>179</v>
      </c>
      <c r="B14" s="569">
        <v>905</v>
      </c>
      <c r="C14" s="569">
        <v>654</v>
      </c>
      <c r="D14" s="569">
        <v>633</v>
      </c>
      <c r="E14" s="569">
        <v>21</v>
      </c>
      <c r="F14" s="569">
        <v>151</v>
      </c>
      <c r="G14" s="569">
        <v>57</v>
      </c>
      <c r="H14" s="569">
        <v>34</v>
      </c>
      <c r="I14" s="569">
        <v>14</v>
      </c>
      <c r="J14" s="569">
        <v>17</v>
      </c>
      <c r="K14" s="569">
        <v>23</v>
      </c>
      <c r="L14" s="569">
        <v>2</v>
      </c>
      <c r="M14" s="569">
        <v>4</v>
      </c>
      <c r="N14" s="569">
        <v>6</v>
      </c>
      <c r="O14" s="569">
        <v>4</v>
      </c>
      <c r="P14" s="569">
        <v>71</v>
      </c>
      <c r="Q14" s="569">
        <v>0</v>
      </c>
      <c r="R14" s="569">
        <v>19</v>
      </c>
    </row>
    <row r="15" spans="1:19" ht="12" customHeight="1">
      <c r="A15" s="221" t="s">
        <v>178</v>
      </c>
      <c r="B15" s="569">
        <v>6023</v>
      </c>
      <c r="C15" s="569">
        <v>4502</v>
      </c>
      <c r="D15" s="569">
        <v>4269</v>
      </c>
      <c r="E15" s="569">
        <v>233</v>
      </c>
      <c r="F15" s="569">
        <v>1423</v>
      </c>
      <c r="G15" s="569">
        <v>428</v>
      </c>
      <c r="H15" s="569">
        <v>156</v>
      </c>
      <c r="I15" s="569">
        <v>34</v>
      </c>
      <c r="J15" s="569">
        <v>72</v>
      </c>
      <c r="K15" s="569">
        <v>189</v>
      </c>
      <c r="L15" s="569">
        <v>28</v>
      </c>
      <c r="M15" s="569">
        <v>516</v>
      </c>
      <c r="N15" s="569">
        <v>23</v>
      </c>
      <c r="O15" s="569">
        <v>5</v>
      </c>
      <c r="P15" s="569">
        <v>55</v>
      </c>
      <c r="Q15" s="569">
        <v>1</v>
      </c>
      <c r="R15" s="569">
        <v>14</v>
      </c>
    </row>
    <row r="16" spans="1:19" ht="18" customHeight="1">
      <c r="A16" s="221" t="s">
        <v>177</v>
      </c>
      <c r="B16" s="569">
        <v>649</v>
      </c>
      <c r="C16" s="569">
        <v>491</v>
      </c>
      <c r="D16" s="569">
        <v>463</v>
      </c>
      <c r="E16" s="569">
        <v>28</v>
      </c>
      <c r="F16" s="569">
        <v>102</v>
      </c>
      <c r="G16" s="569">
        <v>52</v>
      </c>
      <c r="H16" s="569">
        <v>12</v>
      </c>
      <c r="I16" s="569">
        <v>4</v>
      </c>
      <c r="J16" s="569">
        <v>4</v>
      </c>
      <c r="K16" s="569">
        <v>20</v>
      </c>
      <c r="L16" s="569">
        <v>1</v>
      </c>
      <c r="M16" s="569">
        <v>9</v>
      </c>
      <c r="N16" s="569">
        <v>7</v>
      </c>
      <c r="O16" s="569">
        <v>0</v>
      </c>
      <c r="P16" s="569">
        <v>35</v>
      </c>
      <c r="Q16" s="569">
        <v>1</v>
      </c>
      <c r="R16" s="569">
        <v>13</v>
      </c>
    </row>
    <row r="17" spans="1:18" s="135" customFormat="1" ht="16.5" customHeight="1">
      <c r="A17" s="221" t="s">
        <v>176</v>
      </c>
      <c r="B17" s="569">
        <v>596</v>
      </c>
      <c r="C17" s="569">
        <v>439</v>
      </c>
      <c r="D17" s="569">
        <v>394</v>
      </c>
      <c r="E17" s="569">
        <v>45</v>
      </c>
      <c r="F17" s="569">
        <v>111</v>
      </c>
      <c r="G17" s="569">
        <v>54</v>
      </c>
      <c r="H17" s="569">
        <v>33</v>
      </c>
      <c r="I17" s="569">
        <v>7</v>
      </c>
      <c r="J17" s="569">
        <v>2</v>
      </c>
      <c r="K17" s="569">
        <v>9</v>
      </c>
      <c r="L17" s="569">
        <v>0</v>
      </c>
      <c r="M17" s="569">
        <v>6</v>
      </c>
      <c r="N17" s="569">
        <v>0</v>
      </c>
      <c r="O17" s="569">
        <v>1</v>
      </c>
      <c r="P17" s="569">
        <v>34</v>
      </c>
      <c r="Q17" s="569">
        <v>4</v>
      </c>
      <c r="R17" s="569">
        <v>7</v>
      </c>
    </row>
    <row r="18" spans="1:18" s="135" customFormat="1">
      <c r="A18" s="219" t="s">
        <v>332</v>
      </c>
      <c r="B18" s="568">
        <v>11121</v>
      </c>
      <c r="C18" s="568">
        <v>8719</v>
      </c>
      <c r="D18" s="568">
        <v>7537</v>
      </c>
      <c r="E18" s="568">
        <v>1182</v>
      </c>
      <c r="F18" s="568">
        <v>1773</v>
      </c>
      <c r="G18" s="568">
        <v>907</v>
      </c>
      <c r="H18" s="568">
        <v>365</v>
      </c>
      <c r="I18" s="568">
        <v>92</v>
      </c>
      <c r="J18" s="568">
        <v>55</v>
      </c>
      <c r="K18" s="568">
        <v>177</v>
      </c>
      <c r="L18" s="568">
        <v>13</v>
      </c>
      <c r="M18" s="568">
        <v>164</v>
      </c>
      <c r="N18" s="568">
        <v>64</v>
      </c>
      <c r="O18" s="568">
        <v>51</v>
      </c>
      <c r="P18" s="568">
        <v>302</v>
      </c>
      <c r="Q18" s="568">
        <v>94</v>
      </c>
      <c r="R18" s="568">
        <v>118</v>
      </c>
    </row>
    <row r="19" spans="1:18" ht="15.75" customHeight="1">
      <c r="A19" s="221" t="s">
        <v>59</v>
      </c>
      <c r="B19" s="569">
        <v>902</v>
      </c>
      <c r="C19" s="569">
        <v>677</v>
      </c>
      <c r="D19" s="569">
        <v>641</v>
      </c>
      <c r="E19" s="569">
        <v>36</v>
      </c>
      <c r="F19" s="569">
        <v>175</v>
      </c>
      <c r="G19" s="569">
        <v>73</v>
      </c>
      <c r="H19" s="569">
        <v>37</v>
      </c>
      <c r="I19" s="569">
        <v>16</v>
      </c>
      <c r="J19" s="569">
        <v>10</v>
      </c>
      <c r="K19" s="569">
        <v>26</v>
      </c>
      <c r="L19" s="569">
        <v>1</v>
      </c>
      <c r="M19" s="569">
        <v>12</v>
      </c>
      <c r="N19" s="569">
        <v>15</v>
      </c>
      <c r="O19" s="569">
        <v>5</v>
      </c>
      <c r="P19" s="569">
        <v>26</v>
      </c>
      <c r="Q19" s="569">
        <v>0</v>
      </c>
      <c r="R19" s="569">
        <v>4</v>
      </c>
    </row>
    <row r="20" spans="1:18" ht="15" customHeight="1">
      <c r="A20" s="221" t="s">
        <v>175</v>
      </c>
      <c r="B20" s="569">
        <v>566</v>
      </c>
      <c r="C20" s="569">
        <v>364</v>
      </c>
      <c r="D20" s="569">
        <v>274</v>
      </c>
      <c r="E20" s="569">
        <v>90</v>
      </c>
      <c r="F20" s="569">
        <v>161</v>
      </c>
      <c r="G20" s="569">
        <v>71</v>
      </c>
      <c r="H20" s="569">
        <v>49</v>
      </c>
      <c r="I20" s="569">
        <v>7</v>
      </c>
      <c r="J20" s="569">
        <v>6</v>
      </c>
      <c r="K20" s="569">
        <v>13</v>
      </c>
      <c r="L20" s="569">
        <v>1</v>
      </c>
      <c r="M20" s="569">
        <v>14</v>
      </c>
      <c r="N20" s="569">
        <v>0</v>
      </c>
      <c r="O20" s="569">
        <v>1</v>
      </c>
      <c r="P20" s="569">
        <v>31</v>
      </c>
      <c r="Q20" s="569">
        <v>1</v>
      </c>
      <c r="R20" s="569">
        <v>8</v>
      </c>
    </row>
    <row r="21" spans="1:18">
      <c r="A21" s="221" t="s">
        <v>174</v>
      </c>
      <c r="B21" s="569">
        <v>6746</v>
      </c>
      <c r="C21" s="569">
        <v>5633</v>
      </c>
      <c r="D21" s="569">
        <v>4792</v>
      </c>
      <c r="E21" s="569">
        <v>841</v>
      </c>
      <c r="F21" s="569">
        <v>828</v>
      </c>
      <c r="G21" s="569">
        <v>420</v>
      </c>
      <c r="H21" s="569">
        <v>139</v>
      </c>
      <c r="I21" s="569">
        <v>41</v>
      </c>
      <c r="J21" s="569">
        <v>25</v>
      </c>
      <c r="K21" s="569">
        <v>84</v>
      </c>
      <c r="L21" s="569">
        <v>9</v>
      </c>
      <c r="M21" s="569">
        <v>110</v>
      </c>
      <c r="N21" s="569">
        <v>21</v>
      </c>
      <c r="O21" s="569">
        <v>21</v>
      </c>
      <c r="P21" s="569">
        <v>78</v>
      </c>
      <c r="Q21" s="569">
        <v>90</v>
      </c>
      <c r="R21" s="569">
        <v>75</v>
      </c>
    </row>
    <row r="22" spans="1:18" ht="15.75" customHeight="1">
      <c r="A22" s="221" t="s">
        <v>173</v>
      </c>
      <c r="B22" s="569">
        <v>898</v>
      </c>
      <c r="C22" s="569">
        <v>643</v>
      </c>
      <c r="D22" s="569">
        <v>499</v>
      </c>
      <c r="E22" s="569">
        <v>144</v>
      </c>
      <c r="F22" s="569">
        <v>209</v>
      </c>
      <c r="G22" s="569">
        <v>119</v>
      </c>
      <c r="H22" s="569">
        <v>54</v>
      </c>
      <c r="I22" s="569">
        <v>11</v>
      </c>
      <c r="J22" s="569">
        <v>3</v>
      </c>
      <c r="K22" s="569">
        <v>16</v>
      </c>
      <c r="L22" s="569">
        <v>0</v>
      </c>
      <c r="M22" s="569">
        <v>6</v>
      </c>
      <c r="N22" s="569">
        <v>10</v>
      </c>
      <c r="O22" s="569">
        <v>3</v>
      </c>
      <c r="P22" s="569">
        <v>15</v>
      </c>
      <c r="Q22" s="569">
        <v>1</v>
      </c>
      <c r="R22" s="569">
        <v>17</v>
      </c>
    </row>
    <row r="23" spans="1:18">
      <c r="A23" s="221" t="s">
        <v>172</v>
      </c>
      <c r="B23" s="569">
        <v>1616</v>
      </c>
      <c r="C23" s="569">
        <v>1117</v>
      </c>
      <c r="D23" s="569">
        <v>1075</v>
      </c>
      <c r="E23" s="569">
        <v>42</v>
      </c>
      <c r="F23" s="569">
        <v>307</v>
      </c>
      <c r="G23" s="569">
        <v>177</v>
      </c>
      <c r="H23" s="569">
        <v>62</v>
      </c>
      <c r="I23" s="569">
        <v>9</v>
      </c>
      <c r="J23" s="569">
        <v>8</v>
      </c>
      <c r="K23" s="569">
        <v>28</v>
      </c>
      <c r="L23" s="569">
        <v>2</v>
      </c>
      <c r="M23" s="569">
        <v>21</v>
      </c>
      <c r="N23" s="569">
        <v>14</v>
      </c>
      <c r="O23" s="569">
        <v>20</v>
      </c>
      <c r="P23" s="569">
        <v>150</v>
      </c>
      <c r="Q23" s="569">
        <v>2</v>
      </c>
      <c r="R23" s="569">
        <v>6</v>
      </c>
    </row>
    <row r="24" spans="1:18" s="135" customFormat="1" ht="17.25" customHeight="1">
      <c r="A24" s="221" t="s">
        <v>27</v>
      </c>
      <c r="B24" s="569">
        <v>393</v>
      </c>
      <c r="C24" s="569">
        <v>285</v>
      </c>
      <c r="D24" s="569">
        <v>256</v>
      </c>
      <c r="E24" s="569">
        <v>29</v>
      </c>
      <c r="F24" s="569">
        <v>93</v>
      </c>
      <c r="G24" s="569">
        <v>47</v>
      </c>
      <c r="H24" s="569">
        <v>24</v>
      </c>
      <c r="I24" s="569">
        <v>8</v>
      </c>
      <c r="J24" s="569">
        <v>3</v>
      </c>
      <c r="K24" s="569">
        <v>10</v>
      </c>
      <c r="L24" s="569">
        <v>0</v>
      </c>
      <c r="M24" s="569">
        <v>1</v>
      </c>
      <c r="N24" s="569">
        <v>4</v>
      </c>
      <c r="O24" s="569">
        <v>1</v>
      </c>
      <c r="P24" s="569">
        <v>2</v>
      </c>
      <c r="Q24" s="569">
        <v>0</v>
      </c>
      <c r="R24" s="569">
        <v>8</v>
      </c>
    </row>
    <row r="25" spans="1:18" s="135" customFormat="1">
      <c r="A25" s="219" t="s">
        <v>58</v>
      </c>
      <c r="B25" s="568">
        <v>1317</v>
      </c>
      <c r="C25" s="568">
        <v>810</v>
      </c>
      <c r="D25" s="568">
        <v>716</v>
      </c>
      <c r="E25" s="568">
        <v>94</v>
      </c>
      <c r="F25" s="568">
        <v>313</v>
      </c>
      <c r="G25" s="568">
        <v>158</v>
      </c>
      <c r="H25" s="568">
        <v>56</v>
      </c>
      <c r="I25" s="568">
        <v>10</v>
      </c>
      <c r="J25" s="568">
        <v>4</v>
      </c>
      <c r="K25" s="568">
        <v>34</v>
      </c>
      <c r="L25" s="568">
        <v>0</v>
      </c>
      <c r="M25" s="568">
        <v>51</v>
      </c>
      <c r="N25" s="568">
        <v>6</v>
      </c>
      <c r="O25" s="568">
        <v>1</v>
      </c>
      <c r="P25" s="568">
        <v>149</v>
      </c>
      <c r="Q25" s="568">
        <v>8</v>
      </c>
      <c r="R25" s="568">
        <v>30</v>
      </c>
    </row>
    <row r="26" spans="1:18" ht="14.25" customHeight="1">
      <c r="A26" s="221" t="s">
        <v>29</v>
      </c>
      <c r="B26" s="569">
        <v>317</v>
      </c>
      <c r="C26" s="569">
        <v>203</v>
      </c>
      <c r="D26" s="569">
        <v>175</v>
      </c>
      <c r="E26" s="569">
        <v>28</v>
      </c>
      <c r="F26" s="569">
        <v>96</v>
      </c>
      <c r="G26" s="569">
        <v>39</v>
      </c>
      <c r="H26" s="569">
        <v>9</v>
      </c>
      <c r="I26" s="569">
        <v>3</v>
      </c>
      <c r="J26" s="569">
        <v>1</v>
      </c>
      <c r="K26" s="569">
        <v>13</v>
      </c>
      <c r="L26" s="569">
        <v>0</v>
      </c>
      <c r="M26" s="569">
        <v>31</v>
      </c>
      <c r="N26" s="569">
        <v>3</v>
      </c>
      <c r="O26" s="569">
        <v>0</v>
      </c>
      <c r="P26" s="569">
        <v>10</v>
      </c>
      <c r="Q26" s="569">
        <v>1</v>
      </c>
      <c r="R26" s="569">
        <v>4</v>
      </c>
    </row>
    <row r="27" spans="1:18" ht="13.5" customHeight="1">
      <c r="A27" s="221" t="s">
        <v>30</v>
      </c>
      <c r="B27" s="569">
        <v>245</v>
      </c>
      <c r="C27" s="569">
        <v>103</v>
      </c>
      <c r="D27" s="569">
        <v>102</v>
      </c>
      <c r="E27" s="569">
        <v>1</v>
      </c>
      <c r="F27" s="569">
        <v>61</v>
      </c>
      <c r="G27" s="569">
        <v>47</v>
      </c>
      <c r="H27" s="569">
        <v>10</v>
      </c>
      <c r="I27" s="569">
        <v>1</v>
      </c>
      <c r="J27" s="569">
        <v>0</v>
      </c>
      <c r="K27" s="569">
        <v>3</v>
      </c>
      <c r="L27" s="569">
        <v>0</v>
      </c>
      <c r="M27" s="569">
        <v>0</v>
      </c>
      <c r="N27" s="569">
        <v>0</v>
      </c>
      <c r="O27" s="569">
        <v>0</v>
      </c>
      <c r="P27" s="569">
        <v>63</v>
      </c>
      <c r="Q27" s="569">
        <v>0</v>
      </c>
      <c r="R27" s="569">
        <v>18</v>
      </c>
    </row>
    <row r="28" spans="1:18" ht="15" customHeight="1">
      <c r="A28" s="221" t="s">
        <v>31</v>
      </c>
      <c r="B28" s="569">
        <v>169</v>
      </c>
      <c r="C28" s="569">
        <v>105</v>
      </c>
      <c r="D28" s="569">
        <v>103</v>
      </c>
      <c r="E28" s="569">
        <v>2</v>
      </c>
      <c r="F28" s="569">
        <v>34</v>
      </c>
      <c r="G28" s="569">
        <v>16</v>
      </c>
      <c r="H28" s="569">
        <v>2</v>
      </c>
      <c r="I28" s="569">
        <v>2</v>
      </c>
      <c r="J28" s="569">
        <v>1</v>
      </c>
      <c r="K28" s="569">
        <v>8</v>
      </c>
      <c r="L28" s="569">
        <v>0</v>
      </c>
      <c r="M28" s="569">
        <v>5</v>
      </c>
      <c r="N28" s="569">
        <v>1</v>
      </c>
      <c r="O28" s="569">
        <v>0</v>
      </c>
      <c r="P28" s="569">
        <v>23</v>
      </c>
      <c r="Q28" s="569">
        <v>2</v>
      </c>
      <c r="R28" s="569">
        <v>4</v>
      </c>
    </row>
    <row r="29" spans="1:18" ht="15" customHeight="1">
      <c r="A29" s="221" t="s">
        <v>32</v>
      </c>
      <c r="B29" s="569">
        <v>186</v>
      </c>
      <c r="C29" s="569">
        <v>136</v>
      </c>
      <c r="D29" s="569">
        <v>122</v>
      </c>
      <c r="E29" s="569">
        <v>14</v>
      </c>
      <c r="F29" s="569">
        <v>24</v>
      </c>
      <c r="G29" s="569">
        <v>11</v>
      </c>
      <c r="H29" s="569">
        <v>4</v>
      </c>
      <c r="I29" s="569">
        <v>2</v>
      </c>
      <c r="J29" s="569">
        <v>0</v>
      </c>
      <c r="K29" s="569">
        <v>6</v>
      </c>
      <c r="L29" s="569">
        <v>0</v>
      </c>
      <c r="M29" s="569">
        <v>1</v>
      </c>
      <c r="N29" s="569">
        <v>2</v>
      </c>
      <c r="O29" s="569">
        <v>0</v>
      </c>
      <c r="P29" s="569">
        <v>21</v>
      </c>
      <c r="Q29" s="569">
        <v>3</v>
      </c>
      <c r="R29" s="569">
        <v>0</v>
      </c>
    </row>
    <row r="30" spans="1:18">
      <c r="A30" s="221" t="s">
        <v>33</v>
      </c>
      <c r="B30" s="569">
        <v>228</v>
      </c>
      <c r="C30" s="569">
        <v>166</v>
      </c>
      <c r="D30" s="569">
        <v>120</v>
      </c>
      <c r="E30" s="569">
        <v>46</v>
      </c>
      <c r="F30" s="569">
        <v>60</v>
      </c>
      <c r="G30" s="569">
        <v>24</v>
      </c>
      <c r="H30" s="569">
        <v>21</v>
      </c>
      <c r="I30" s="569">
        <v>1</v>
      </c>
      <c r="J30" s="569">
        <v>2</v>
      </c>
      <c r="K30" s="569">
        <v>0</v>
      </c>
      <c r="L30" s="569">
        <v>0</v>
      </c>
      <c r="M30" s="569">
        <v>12</v>
      </c>
      <c r="N30" s="569">
        <v>0</v>
      </c>
      <c r="O30" s="569">
        <v>0</v>
      </c>
      <c r="P30" s="569">
        <v>0</v>
      </c>
      <c r="Q30" s="569">
        <v>2</v>
      </c>
      <c r="R30" s="569">
        <v>0</v>
      </c>
    </row>
    <row r="31" spans="1:18" s="135" customFormat="1" ht="17.25" customHeight="1">
      <c r="A31" s="221" t="s">
        <v>34</v>
      </c>
      <c r="B31" s="569">
        <v>172</v>
      </c>
      <c r="C31" s="569">
        <v>97</v>
      </c>
      <c r="D31" s="569">
        <v>94</v>
      </c>
      <c r="E31" s="569">
        <v>3</v>
      </c>
      <c r="F31" s="569">
        <v>38</v>
      </c>
      <c r="G31" s="569">
        <v>21</v>
      </c>
      <c r="H31" s="569">
        <v>10</v>
      </c>
      <c r="I31" s="569">
        <v>1</v>
      </c>
      <c r="J31" s="569">
        <v>0</v>
      </c>
      <c r="K31" s="569">
        <v>4</v>
      </c>
      <c r="L31" s="569">
        <v>0</v>
      </c>
      <c r="M31" s="569">
        <v>2</v>
      </c>
      <c r="N31" s="569">
        <v>0</v>
      </c>
      <c r="O31" s="569">
        <v>1</v>
      </c>
      <c r="P31" s="569">
        <v>32</v>
      </c>
      <c r="Q31" s="569">
        <v>0</v>
      </c>
      <c r="R31" s="569">
        <v>4</v>
      </c>
    </row>
    <row r="32" spans="1:18" s="135" customFormat="1" ht="15" customHeight="1">
      <c r="A32" s="219" t="s">
        <v>57</v>
      </c>
      <c r="B32" s="568">
        <v>55</v>
      </c>
      <c r="C32" s="568">
        <v>27</v>
      </c>
      <c r="D32" s="568">
        <v>25</v>
      </c>
      <c r="E32" s="568">
        <v>2</v>
      </c>
      <c r="F32" s="568">
        <v>24</v>
      </c>
      <c r="G32" s="568">
        <v>13</v>
      </c>
      <c r="H32" s="568">
        <v>1</v>
      </c>
      <c r="I32" s="568">
        <v>1</v>
      </c>
      <c r="J32" s="568">
        <v>0</v>
      </c>
      <c r="K32" s="568">
        <v>6</v>
      </c>
      <c r="L32" s="568">
        <v>0</v>
      </c>
      <c r="M32" s="568">
        <v>3</v>
      </c>
      <c r="N32" s="568">
        <v>1</v>
      </c>
      <c r="O32" s="568">
        <v>2</v>
      </c>
      <c r="P32" s="568">
        <v>1</v>
      </c>
      <c r="Q32" s="568">
        <v>0</v>
      </c>
      <c r="R32" s="568">
        <v>0</v>
      </c>
    </row>
    <row r="33" spans="1:18" ht="12.75" customHeight="1">
      <c r="A33" s="221" t="s">
        <v>37</v>
      </c>
      <c r="B33" s="569">
        <v>55</v>
      </c>
      <c r="C33" s="569">
        <v>27</v>
      </c>
      <c r="D33" s="569">
        <v>25</v>
      </c>
      <c r="E33" s="569">
        <v>2</v>
      </c>
      <c r="F33" s="569">
        <v>24</v>
      </c>
      <c r="G33" s="569">
        <v>13</v>
      </c>
      <c r="H33" s="569">
        <v>1</v>
      </c>
      <c r="I33" s="569">
        <v>1</v>
      </c>
      <c r="J33" s="569">
        <v>0</v>
      </c>
      <c r="K33" s="569">
        <v>6</v>
      </c>
      <c r="L33" s="569">
        <v>0</v>
      </c>
      <c r="M33" s="569">
        <v>3</v>
      </c>
      <c r="N33" s="569">
        <v>1</v>
      </c>
      <c r="O33" s="569">
        <v>2</v>
      </c>
      <c r="P33" s="569">
        <v>1</v>
      </c>
      <c r="Q33" s="569">
        <v>0</v>
      </c>
      <c r="R33" s="569">
        <v>0</v>
      </c>
    </row>
    <row r="34" spans="1:18" s="135" customFormat="1" ht="12.75" customHeight="1">
      <c r="A34" s="224" t="s">
        <v>38</v>
      </c>
      <c r="B34" s="568">
        <v>6</v>
      </c>
      <c r="C34" s="568">
        <v>5</v>
      </c>
      <c r="D34" s="568">
        <v>5</v>
      </c>
      <c r="E34" s="568">
        <v>0</v>
      </c>
      <c r="F34" s="568">
        <v>0</v>
      </c>
      <c r="G34" s="568">
        <v>0</v>
      </c>
      <c r="H34" s="568">
        <v>0</v>
      </c>
      <c r="I34" s="568">
        <v>0</v>
      </c>
      <c r="J34" s="568">
        <v>0</v>
      </c>
      <c r="K34" s="568">
        <v>0</v>
      </c>
      <c r="L34" s="568">
        <v>0</v>
      </c>
      <c r="M34" s="568">
        <v>0</v>
      </c>
      <c r="N34" s="568">
        <v>0</v>
      </c>
      <c r="O34" s="568">
        <v>0</v>
      </c>
      <c r="P34" s="568">
        <v>1</v>
      </c>
      <c r="Q34" s="568">
        <v>0</v>
      </c>
      <c r="R34" s="568">
        <v>0</v>
      </c>
    </row>
    <row r="35" spans="1:18" ht="12.75" customHeight="1">
      <c r="A35" s="221" t="s">
        <v>488</v>
      </c>
      <c r="B35" s="570">
        <v>6</v>
      </c>
      <c r="C35" s="570">
        <v>5</v>
      </c>
      <c r="D35" s="570">
        <v>5</v>
      </c>
      <c r="E35" s="570">
        <v>0</v>
      </c>
      <c r="F35" s="570">
        <v>0</v>
      </c>
      <c r="G35" s="570">
        <v>0</v>
      </c>
      <c r="H35" s="570">
        <v>0</v>
      </c>
      <c r="I35" s="570">
        <v>0</v>
      </c>
      <c r="J35" s="570">
        <v>0</v>
      </c>
      <c r="K35" s="570">
        <v>0</v>
      </c>
      <c r="L35" s="570">
        <v>0</v>
      </c>
      <c r="M35" s="570">
        <v>0</v>
      </c>
      <c r="N35" s="570">
        <v>0</v>
      </c>
      <c r="O35" s="570">
        <v>0</v>
      </c>
      <c r="P35" s="570">
        <v>1</v>
      </c>
      <c r="Q35" s="570">
        <v>0</v>
      </c>
      <c r="R35" s="570">
        <v>0</v>
      </c>
    </row>
    <row r="36" spans="1:18" ht="12.75" customHeight="1">
      <c r="A36" s="116"/>
      <c r="B36" s="117"/>
      <c r="C36" s="117"/>
      <c r="D36" s="117"/>
      <c r="E36" s="117"/>
      <c r="F36" s="117"/>
      <c r="G36" s="117"/>
      <c r="H36" s="117"/>
      <c r="I36" s="117"/>
      <c r="J36" s="117"/>
      <c r="K36" s="117"/>
      <c r="L36" s="117"/>
      <c r="M36" s="117"/>
      <c r="N36" s="117"/>
      <c r="O36" s="117"/>
      <c r="P36" s="117"/>
      <c r="Q36" s="117"/>
      <c r="R36" s="117"/>
    </row>
    <row r="37" spans="1:18" ht="18.75" customHeight="1">
      <c r="A37" s="786" t="s">
        <v>513</v>
      </c>
      <c r="B37" s="786"/>
      <c r="C37" s="786"/>
      <c r="D37" s="786"/>
      <c r="E37" s="786"/>
      <c r="F37" s="786"/>
      <c r="G37" s="786"/>
      <c r="H37" s="786"/>
      <c r="I37" s="786"/>
      <c r="J37" s="786"/>
      <c r="K37" s="786"/>
      <c r="L37" s="786"/>
      <c r="M37" s="786"/>
      <c r="N37" s="786"/>
      <c r="O37" s="188"/>
      <c r="P37" s="188"/>
      <c r="Q37" s="188"/>
      <c r="R37" s="188"/>
    </row>
    <row r="38" spans="1:18" ht="12.75" customHeight="1">
      <c r="A38" s="778" t="s">
        <v>538</v>
      </c>
      <c r="B38" s="778"/>
      <c r="C38" s="778"/>
      <c r="D38" s="565"/>
      <c r="E38" s="565"/>
      <c r="F38" s="565"/>
      <c r="G38" s="566"/>
      <c r="H38" s="566"/>
      <c r="I38" s="566"/>
      <c r="J38" s="566"/>
      <c r="K38" s="571"/>
      <c r="L38" s="571"/>
      <c r="M38" s="571"/>
      <c r="N38" s="571"/>
    </row>
    <row r="39" spans="1:18">
      <c r="A39" s="571"/>
      <c r="B39" s="571"/>
      <c r="C39" s="571"/>
      <c r="D39" s="571"/>
      <c r="E39" s="571"/>
      <c r="F39" s="571"/>
      <c r="G39" s="571"/>
      <c r="H39" s="571"/>
      <c r="I39" s="571"/>
      <c r="J39" s="571"/>
      <c r="K39" s="571"/>
      <c r="L39" s="571"/>
      <c r="M39" s="571"/>
      <c r="N39" s="571"/>
    </row>
  </sheetData>
  <mergeCells count="11">
    <mergeCell ref="A38:C38"/>
    <mergeCell ref="R3:R4"/>
    <mergeCell ref="A37:N37"/>
    <mergeCell ref="A1:R1"/>
    <mergeCell ref="A3:A4"/>
    <mergeCell ref="B3:B4"/>
    <mergeCell ref="C3:E3"/>
    <mergeCell ref="F3:M3"/>
    <mergeCell ref="N3:O3"/>
    <mergeCell ref="P3:P4"/>
    <mergeCell ref="Q3:Q4"/>
  </mergeCells>
  <hyperlinks>
    <hyperlink ref="S1" location="INDICE!A40" display="INDICE"/>
  </hyperlinks>
  <printOptions horizontalCentered="1"/>
  <pageMargins left="0.19685039370078741" right="0.19685039370078741" top="1.1023622047244095" bottom="0.51181102362204722" header="0.11811023622047245" footer="0.23622047244094491"/>
  <pageSetup paperSize="9" scale="61" firstPageNumber="62" orientation="landscape" useFirstPageNumber="1" r:id="rId1"/>
  <headerFooter scaleWithDoc="0">
    <oddHeader>&amp;C&amp;G</oddHeader>
    <oddFooter>&amp;C&amp;12 62</oddFooter>
  </headerFooter>
  <legacyDrawingHF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6"/>
  <dimension ref="A1:M40"/>
  <sheetViews>
    <sheetView showGridLines="0" zoomScaleNormal="100" workbookViewId="0">
      <selection sqref="A1:L1"/>
    </sheetView>
  </sheetViews>
  <sheetFormatPr baseColWidth="10" defaultColWidth="9.109375" defaultRowHeight="13.8"/>
  <cols>
    <col min="1" max="1" width="33.5546875" style="100" customWidth="1"/>
    <col min="2" max="2" width="10.5546875" style="100" customWidth="1"/>
    <col min="3" max="3" width="15.109375" style="100" customWidth="1"/>
    <col min="4" max="4" width="14" style="100" customWidth="1"/>
    <col min="5" max="5" width="10.5546875" style="100" customWidth="1"/>
    <col min="6" max="6" width="12.6640625" style="100" bestFit="1" customWidth="1"/>
    <col min="7" max="7" width="10.88671875" style="100" customWidth="1"/>
    <col min="8" max="8" width="10.5546875" style="100" customWidth="1"/>
    <col min="9" max="9" width="12.5546875" style="100" customWidth="1"/>
    <col min="10" max="10" width="15" style="100" bestFit="1" customWidth="1"/>
    <col min="11" max="12" width="11.5546875" style="100" customWidth="1"/>
    <col min="13" max="16384" width="9.109375" style="100"/>
  </cols>
  <sheetData>
    <row r="1" spans="1:13" s="118" customFormat="1" ht="44.25" customHeight="1">
      <c r="A1" s="757" t="s">
        <v>728</v>
      </c>
      <c r="B1" s="757"/>
      <c r="C1" s="757"/>
      <c r="D1" s="757"/>
      <c r="E1" s="757"/>
      <c r="F1" s="757"/>
      <c r="G1" s="757"/>
      <c r="H1" s="757"/>
      <c r="I1" s="757"/>
      <c r="J1" s="757"/>
      <c r="K1" s="757"/>
      <c r="L1" s="757"/>
      <c r="M1" s="73" t="s">
        <v>271</v>
      </c>
    </row>
    <row r="2" spans="1:13" s="136" customFormat="1" ht="3.75" customHeight="1">
      <c r="A2" s="109"/>
      <c r="B2" s="109"/>
      <c r="C2" s="109"/>
      <c r="D2" s="109"/>
      <c r="E2" s="109"/>
      <c r="F2" s="109"/>
      <c r="G2" s="109"/>
      <c r="H2" s="109"/>
      <c r="I2" s="109"/>
      <c r="J2" s="109"/>
      <c r="K2" s="132"/>
      <c r="L2" s="132"/>
    </row>
    <row r="3" spans="1:13" s="127" customFormat="1" ht="20.25" customHeight="1">
      <c r="A3" s="787" t="s">
        <v>330</v>
      </c>
      <c r="B3" s="787" t="s">
        <v>514</v>
      </c>
      <c r="C3" s="787" t="s">
        <v>383</v>
      </c>
      <c r="D3" s="787" t="s">
        <v>115</v>
      </c>
      <c r="E3" s="787" t="s">
        <v>114</v>
      </c>
      <c r="F3" s="787"/>
      <c r="G3" s="787"/>
      <c r="H3" s="787"/>
      <c r="I3" s="787"/>
      <c r="J3" s="787"/>
      <c r="K3" s="787"/>
      <c r="L3" s="787"/>
    </row>
    <row r="4" spans="1:13" s="127" customFormat="1" ht="46.5" customHeight="1">
      <c r="A4" s="787"/>
      <c r="B4" s="787"/>
      <c r="C4" s="787"/>
      <c r="D4" s="787"/>
      <c r="E4" s="524" t="s">
        <v>46</v>
      </c>
      <c r="F4" s="524" t="s">
        <v>384</v>
      </c>
      <c r="G4" s="524" t="s">
        <v>385</v>
      </c>
      <c r="H4" s="524" t="s">
        <v>113</v>
      </c>
      <c r="I4" s="524" t="s">
        <v>386</v>
      </c>
      <c r="J4" s="524" t="s">
        <v>112</v>
      </c>
      <c r="K4" s="524" t="s">
        <v>111</v>
      </c>
      <c r="L4" s="524" t="s">
        <v>41</v>
      </c>
    </row>
    <row r="5" spans="1:13" s="102" customFormat="1">
      <c r="A5" s="224" t="s">
        <v>601</v>
      </c>
      <c r="B5" s="223">
        <v>28540</v>
      </c>
      <c r="C5" s="223">
        <v>3554</v>
      </c>
      <c r="D5" s="223">
        <v>11337</v>
      </c>
      <c r="E5" s="223">
        <v>13649</v>
      </c>
      <c r="F5" s="223">
        <v>1699</v>
      </c>
      <c r="G5" s="223">
        <v>1438</v>
      </c>
      <c r="H5" s="223">
        <v>4295</v>
      </c>
      <c r="I5" s="223">
        <v>3115</v>
      </c>
      <c r="J5" s="223">
        <v>1475</v>
      </c>
      <c r="K5" s="223">
        <v>1051</v>
      </c>
      <c r="L5" s="223">
        <v>576</v>
      </c>
    </row>
    <row r="6" spans="1:13" s="102" customFormat="1">
      <c r="A6" s="219" t="s">
        <v>331</v>
      </c>
      <c r="B6" s="223">
        <v>14035</v>
      </c>
      <c r="C6" s="223">
        <v>1647</v>
      </c>
      <c r="D6" s="223">
        <v>5072</v>
      </c>
      <c r="E6" s="223">
        <v>7316</v>
      </c>
      <c r="F6" s="223">
        <v>1188</v>
      </c>
      <c r="G6" s="223">
        <v>838</v>
      </c>
      <c r="H6" s="223">
        <v>2173</v>
      </c>
      <c r="I6" s="223">
        <v>1521</v>
      </c>
      <c r="J6" s="223">
        <v>861</v>
      </c>
      <c r="K6" s="223">
        <v>513</v>
      </c>
      <c r="L6" s="223">
        <v>222</v>
      </c>
    </row>
    <row r="7" spans="1:13">
      <c r="A7" s="221" t="s">
        <v>186</v>
      </c>
      <c r="B7" s="556">
        <v>1573</v>
      </c>
      <c r="C7" s="556">
        <v>159</v>
      </c>
      <c r="D7" s="556">
        <v>613</v>
      </c>
      <c r="E7" s="556">
        <v>801</v>
      </c>
      <c r="F7" s="556">
        <v>200</v>
      </c>
      <c r="G7" s="556">
        <v>84</v>
      </c>
      <c r="H7" s="556">
        <v>238</v>
      </c>
      <c r="I7" s="556">
        <v>163</v>
      </c>
      <c r="J7" s="556">
        <v>85</v>
      </c>
      <c r="K7" s="556">
        <v>23</v>
      </c>
      <c r="L7" s="556">
        <v>8</v>
      </c>
    </row>
    <row r="8" spans="1:13">
      <c r="A8" s="221" t="s">
        <v>185</v>
      </c>
      <c r="B8" s="556">
        <v>204</v>
      </c>
      <c r="C8" s="556">
        <v>32</v>
      </c>
      <c r="D8" s="556">
        <v>54</v>
      </c>
      <c r="E8" s="556">
        <v>118</v>
      </c>
      <c r="F8" s="556">
        <v>25</v>
      </c>
      <c r="G8" s="556">
        <v>13</v>
      </c>
      <c r="H8" s="556">
        <v>18</v>
      </c>
      <c r="I8" s="556">
        <v>47</v>
      </c>
      <c r="J8" s="556">
        <v>12</v>
      </c>
      <c r="K8" s="556">
        <v>0</v>
      </c>
      <c r="L8" s="556">
        <v>3</v>
      </c>
    </row>
    <row r="9" spans="1:13">
      <c r="A9" s="221" t="s">
        <v>184</v>
      </c>
      <c r="B9" s="556">
        <v>314</v>
      </c>
      <c r="C9" s="556">
        <v>37</v>
      </c>
      <c r="D9" s="556">
        <v>87</v>
      </c>
      <c r="E9" s="556">
        <v>190</v>
      </c>
      <c r="F9" s="556">
        <v>40</v>
      </c>
      <c r="G9" s="556">
        <v>22</v>
      </c>
      <c r="H9" s="556">
        <v>25</v>
      </c>
      <c r="I9" s="556">
        <v>65</v>
      </c>
      <c r="J9" s="556">
        <v>21</v>
      </c>
      <c r="K9" s="556">
        <v>3</v>
      </c>
      <c r="L9" s="556">
        <v>14</v>
      </c>
    </row>
    <row r="10" spans="1:13">
      <c r="A10" s="221" t="s">
        <v>183</v>
      </c>
      <c r="B10" s="556">
        <v>137</v>
      </c>
      <c r="C10" s="556">
        <v>20</v>
      </c>
      <c r="D10" s="556">
        <v>30</v>
      </c>
      <c r="E10" s="556">
        <v>87</v>
      </c>
      <c r="F10" s="556">
        <v>6</v>
      </c>
      <c r="G10" s="556">
        <v>5</v>
      </c>
      <c r="H10" s="556">
        <v>11</v>
      </c>
      <c r="I10" s="556">
        <v>34</v>
      </c>
      <c r="J10" s="556">
        <v>19</v>
      </c>
      <c r="K10" s="556">
        <v>12</v>
      </c>
      <c r="L10" s="556">
        <v>0</v>
      </c>
    </row>
    <row r="11" spans="1:13">
      <c r="A11" s="221" t="s">
        <v>182</v>
      </c>
      <c r="B11" s="556">
        <v>499</v>
      </c>
      <c r="C11" s="556">
        <v>90</v>
      </c>
      <c r="D11" s="556">
        <v>128</v>
      </c>
      <c r="E11" s="556">
        <v>281</v>
      </c>
      <c r="F11" s="556">
        <v>41</v>
      </c>
      <c r="G11" s="556">
        <v>33</v>
      </c>
      <c r="H11" s="556">
        <v>104</v>
      </c>
      <c r="I11" s="556">
        <v>71</v>
      </c>
      <c r="J11" s="556">
        <v>26</v>
      </c>
      <c r="K11" s="556">
        <v>2</v>
      </c>
      <c r="L11" s="556">
        <v>4</v>
      </c>
    </row>
    <row r="12" spans="1:13">
      <c r="A12" s="221" t="s">
        <v>181</v>
      </c>
      <c r="B12" s="556">
        <v>706</v>
      </c>
      <c r="C12" s="556">
        <v>77</v>
      </c>
      <c r="D12" s="556">
        <v>246</v>
      </c>
      <c r="E12" s="556">
        <v>383</v>
      </c>
      <c r="F12" s="556">
        <v>63</v>
      </c>
      <c r="G12" s="556">
        <v>57</v>
      </c>
      <c r="H12" s="556">
        <v>67</v>
      </c>
      <c r="I12" s="556">
        <v>106</v>
      </c>
      <c r="J12" s="556">
        <v>39</v>
      </c>
      <c r="K12" s="556">
        <v>40</v>
      </c>
      <c r="L12" s="556">
        <v>11</v>
      </c>
    </row>
    <row r="13" spans="1:13">
      <c r="A13" s="221" t="s">
        <v>180</v>
      </c>
      <c r="B13" s="556">
        <v>485</v>
      </c>
      <c r="C13" s="556">
        <v>42</v>
      </c>
      <c r="D13" s="556">
        <v>119</v>
      </c>
      <c r="E13" s="556">
        <v>324</v>
      </c>
      <c r="F13" s="556">
        <v>56</v>
      </c>
      <c r="G13" s="556">
        <v>39</v>
      </c>
      <c r="H13" s="556">
        <v>88</v>
      </c>
      <c r="I13" s="556">
        <v>86</v>
      </c>
      <c r="J13" s="556">
        <v>31</v>
      </c>
      <c r="K13" s="556">
        <v>8</v>
      </c>
      <c r="L13" s="556">
        <v>16</v>
      </c>
    </row>
    <row r="14" spans="1:13">
      <c r="A14" s="221" t="s">
        <v>179</v>
      </c>
      <c r="B14" s="556">
        <v>971</v>
      </c>
      <c r="C14" s="556">
        <v>106</v>
      </c>
      <c r="D14" s="556">
        <v>325</v>
      </c>
      <c r="E14" s="556">
        <v>540</v>
      </c>
      <c r="F14" s="556">
        <v>114</v>
      </c>
      <c r="G14" s="556">
        <v>60</v>
      </c>
      <c r="H14" s="556">
        <v>116</v>
      </c>
      <c r="I14" s="556">
        <v>145</v>
      </c>
      <c r="J14" s="556">
        <v>66</v>
      </c>
      <c r="K14" s="556">
        <v>27</v>
      </c>
      <c r="L14" s="556">
        <v>12</v>
      </c>
    </row>
    <row r="15" spans="1:13">
      <c r="A15" s="221" t="s">
        <v>178</v>
      </c>
      <c r="B15" s="556">
        <v>7403</v>
      </c>
      <c r="C15" s="556">
        <v>887</v>
      </c>
      <c r="D15" s="556">
        <v>2804</v>
      </c>
      <c r="E15" s="556">
        <v>3712</v>
      </c>
      <c r="F15" s="556">
        <v>474</v>
      </c>
      <c r="G15" s="556">
        <v>442</v>
      </c>
      <c r="H15" s="556">
        <v>1338</v>
      </c>
      <c r="I15" s="556">
        <v>579</v>
      </c>
      <c r="J15" s="556">
        <v>405</v>
      </c>
      <c r="K15" s="556">
        <v>341</v>
      </c>
      <c r="L15" s="556">
        <v>133</v>
      </c>
    </row>
    <row r="16" spans="1:13">
      <c r="A16" s="221" t="s">
        <v>177</v>
      </c>
      <c r="B16" s="556">
        <v>822</v>
      </c>
      <c r="C16" s="556">
        <v>85</v>
      </c>
      <c r="D16" s="556">
        <v>292</v>
      </c>
      <c r="E16" s="556">
        <v>445</v>
      </c>
      <c r="F16" s="556">
        <v>94</v>
      </c>
      <c r="G16" s="556">
        <v>57</v>
      </c>
      <c r="H16" s="556">
        <v>86</v>
      </c>
      <c r="I16" s="556">
        <v>124</v>
      </c>
      <c r="J16" s="556">
        <v>47</v>
      </c>
      <c r="K16" s="556">
        <v>17</v>
      </c>
      <c r="L16" s="556">
        <v>20</v>
      </c>
    </row>
    <row r="17" spans="1:12" s="102" customFormat="1">
      <c r="A17" s="221" t="s">
        <v>176</v>
      </c>
      <c r="B17" s="556">
        <v>921</v>
      </c>
      <c r="C17" s="556">
        <v>112</v>
      </c>
      <c r="D17" s="556">
        <v>374</v>
      </c>
      <c r="E17" s="556">
        <v>435</v>
      </c>
      <c r="F17" s="556">
        <v>75</v>
      </c>
      <c r="G17" s="556">
        <v>26</v>
      </c>
      <c r="H17" s="556">
        <v>82</v>
      </c>
      <c r="I17" s="556">
        <v>101</v>
      </c>
      <c r="J17" s="556">
        <v>110</v>
      </c>
      <c r="K17" s="556">
        <v>40</v>
      </c>
      <c r="L17" s="556">
        <v>1</v>
      </c>
    </row>
    <row r="18" spans="1:12" s="102" customFormat="1">
      <c r="A18" s="219" t="s">
        <v>332</v>
      </c>
      <c r="B18" s="223">
        <v>13308</v>
      </c>
      <c r="C18" s="223">
        <v>1654</v>
      </c>
      <c r="D18" s="223">
        <v>5879</v>
      </c>
      <c r="E18" s="223">
        <v>5775</v>
      </c>
      <c r="F18" s="223">
        <v>450</v>
      </c>
      <c r="G18" s="223">
        <v>560</v>
      </c>
      <c r="H18" s="223">
        <v>2019</v>
      </c>
      <c r="I18" s="223">
        <v>1338</v>
      </c>
      <c r="J18" s="223">
        <v>564</v>
      </c>
      <c r="K18" s="223">
        <v>533</v>
      </c>
      <c r="L18" s="223">
        <v>311</v>
      </c>
    </row>
    <row r="19" spans="1:12">
      <c r="A19" s="221" t="s">
        <v>59</v>
      </c>
      <c r="B19" s="556">
        <v>991</v>
      </c>
      <c r="C19" s="556">
        <v>180</v>
      </c>
      <c r="D19" s="556">
        <v>297</v>
      </c>
      <c r="E19" s="556">
        <v>514</v>
      </c>
      <c r="F19" s="556">
        <v>57</v>
      </c>
      <c r="G19" s="556">
        <v>70</v>
      </c>
      <c r="H19" s="556">
        <v>138</v>
      </c>
      <c r="I19" s="556">
        <v>128</v>
      </c>
      <c r="J19" s="556">
        <v>77</v>
      </c>
      <c r="K19" s="556">
        <v>29</v>
      </c>
      <c r="L19" s="556">
        <v>15</v>
      </c>
    </row>
    <row r="20" spans="1:12">
      <c r="A20" s="221" t="s">
        <v>175</v>
      </c>
      <c r="B20" s="556">
        <v>592</v>
      </c>
      <c r="C20" s="556">
        <v>100</v>
      </c>
      <c r="D20" s="556">
        <v>163</v>
      </c>
      <c r="E20" s="556">
        <v>329</v>
      </c>
      <c r="F20" s="556">
        <v>22</v>
      </c>
      <c r="G20" s="556">
        <v>40</v>
      </c>
      <c r="H20" s="556">
        <v>127</v>
      </c>
      <c r="I20" s="556">
        <v>80</v>
      </c>
      <c r="J20" s="556">
        <v>39</v>
      </c>
      <c r="K20" s="556">
        <v>17</v>
      </c>
      <c r="L20" s="556">
        <v>4</v>
      </c>
    </row>
    <row r="21" spans="1:12">
      <c r="A21" s="221" t="s">
        <v>174</v>
      </c>
      <c r="B21" s="556">
        <v>8395</v>
      </c>
      <c r="C21" s="556">
        <v>812</v>
      </c>
      <c r="D21" s="556">
        <v>4320</v>
      </c>
      <c r="E21" s="556">
        <v>3263</v>
      </c>
      <c r="F21" s="556">
        <v>261</v>
      </c>
      <c r="G21" s="556">
        <v>273</v>
      </c>
      <c r="H21" s="556">
        <v>1203</v>
      </c>
      <c r="I21" s="556">
        <v>699</v>
      </c>
      <c r="J21" s="556">
        <v>286</v>
      </c>
      <c r="K21" s="556">
        <v>275</v>
      </c>
      <c r="L21" s="556">
        <v>266</v>
      </c>
    </row>
    <row r="22" spans="1:12">
      <c r="A22" s="221" t="s">
        <v>173</v>
      </c>
      <c r="B22" s="556">
        <v>860</v>
      </c>
      <c r="C22" s="556">
        <v>182</v>
      </c>
      <c r="D22" s="556">
        <v>251</v>
      </c>
      <c r="E22" s="556">
        <v>427</v>
      </c>
      <c r="F22" s="556">
        <v>22</v>
      </c>
      <c r="G22" s="556">
        <v>51</v>
      </c>
      <c r="H22" s="556">
        <v>151</v>
      </c>
      <c r="I22" s="556">
        <v>136</v>
      </c>
      <c r="J22" s="556">
        <v>40</v>
      </c>
      <c r="K22" s="556">
        <v>14</v>
      </c>
      <c r="L22" s="556">
        <v>13</v>
      </c>
    </row>
    <row r="23" spans="1:12">
      <c r="A23" s="221" t="s">
        <v>172</v>
      </c>
      <c r="B23" s="556">
        <v>2022</v>
      </c>
      <c r="C23" s="556">
        <v>297</v>
      </c>
      <c r="D23" s="556">
        <v>692</v>
      </c>
      <c r="E23" s="556">
        <v>1033</v>
      </c>
      <c r="F23" s="556">
        <v>70</v>
      </c>
      <c r="G23" s="556">
        <v>105</v>
      </c>
      <c r="H23" s="556">
        <v>359</v>
      </c>
      <c r="I23" s="556">
        <v>248</v>
      </c>
      <c r="J23" s="556">
        <v>95</v>
      </c>
      <c r="K23" s="556">
        <v>145</v>
      </c>
      <c r="L23" s="556">
        <v>11</v>
      </c>
    </row>
    <row r="24" spans="1:12" s="102" customFormat="1">
      <c r="A24" s="221" t="s">
        <v>27</v>
      </c>
      <c r="B24" s="556">
        <v>448</v>
      </c>
      <c r="C24" s="556">
        <v>83</v>
      </c>
      <c r="D24" s="556">
        <v>156</v>
      </c>
      <c r="E24" s="556">
        <v>209</v>
      </c>
      <c r="F24" s="556">
        <v>18</v>
      </c>
      <c r="G24" s="556">
        <v>21</v>
      </c>
      <c r="H24" s="556">
        <v>41</v>
      </c>
      <c r="I24" s="556">
        <v>47</v>
      </c>
      <c r="J24" s="556">
        <v>27</v>
      </c>
      <c r="K24" s="556">
        <v>53</v>
      </c>
      <c r="L24" s="556">
        <v>2</v>
      </c>
    </row>
    <row r="25" spans="1:12" s="102" customFormat="1">
      <c r="A25" s="219" t="s">
        <v>58</v>
      </c>
      <c r="B25" s="223">
        <v>1096</v>
      </c>
      <c r="C25" s="223">
        <v>233</v>
      </c>
      <c r="D25" s="223">
        <v>340</v>
      </c>
      <c r="E25" s="223">
        <v>523</v>
      </c>
      <c r="F25" s="223">
        <v>59</v>
      </c>
      <c r="G25" s="223">
        <v>39</v>
      </c>
      <c r="H25" s="223">
        <v>94</v>
      </c>
      <c r="I25" s="223">
        <v>243</v>
      </c>
      <c r="J25" s="223">
        <v>44</v>
      </c>
      <c r="K25" s="223">
        <v>5</v>
      </c>
      <c r="L25" s="223">
        <v>39</v>
      </c>
    </row>
    <row r="26" spans="1:12">
      <c r="A26" s="221" t="s">
        <v>29</v>
      </c>
      <c r="B26" s="556">
        <v>206</v>
      </c>
      <c r="C26" s="556">
        <v>56</v>
      </c>
      <c r="D26" s="556">
        <v>54</v>
      </c>
      <c r="E26" s="556">
        <v>96</v>
      </c>
      <c r="F26" s="556">
        <v>14</v>
      </c>
      <c r="G26" s="556">
        <v>7</v>
      </c>
      <c r="H26" s="556">
        <v>16</v>
      </c>
      <c r="I26" s="556">
        <v>38</v>
      </c>
      <c r="J26" s="556">
        <v>7</v>
      </c>
      <c r="K26" s="556">
        <v>0</v>
      </c>
      <c r="L26" s="556">
        <v>14</v>
      </c>
    </row>
    <row r="27" spans="1:12">
      <c r="A27" s="221" t="s">
        <v>30</v>
      </c>
      <c r="B27" s="556">
        <v>145</v>
      </c>
      <c r="C27" s="556">
        <v>52</v>
      </c>
      <c r="D27" s="556">
        <v>37</v>
      </c>
      <c r="E27" s="556">
        <v>56</v>
      </c>
      <c r="F27" s="556">
        <v>5</v>
      </c>
      <c r="G27" s="556">
        <v>2</v>
      </c>
      <c r="H27" s="556">
        <v>22</v>
      </c>
      <c r="I27" s="556">
        <v>14</v>
      </c>
      <c r="J27" s="556">
        <v>10</v>
      </c>
      <c r="K27" s="556">
        <v>0</v>
      </c>
      <c r="L27" s="556">
        <v>3</v>
      </c>
    </row>
    <row r="28" spans="1:12">
      <c r="A28" s="221" t="s">
        <v>31</v>
      </c>
      <c r="B28" s="556">
        <v>125</v>
      </c>
      <c r="C28" s="556">
        <v>27</v>
      </c>
      <c r="D28" s="556">
        <v>40</v>
      </c>
      <c r="E28" s="556">
        <v>58</v>
      </c>
      <c r="F28" s="556">
        <v>9</v>
      </c>
      <c r="G28" s="556">
        <v>5</v>
      </c>
      <c r="H28" s="556">
        <v>6</v>
      </c>
      <c r="I28" s="556">
        <v>21</v>
      </c>
      <c r="J28" s="556">
        <v>7</v>
      </c>
      <c r="K28" s="556">
        <v>2</v>
      </c>
      <c r="L28" s="556">
        <v>8</v>
      </c>
    </row>
    <row r="29" spans="1:12">
      <c r="A29" s="221" t="s">
        <v>32</v>
      </c>
      <c r="B29" s="556">
        <v>205</v>
      </c>
      <c r="C29" s="556">
        <v>19</v>
      </c>
      <c r="D29" s="556">
        <v>29</v>
      </c>
      <c r="E29" s="556">
        <v>157</v>
      </c>
      <c r="F29" s="556">
        <v>14</v>
      </c>
      <c r="G29" s="556">
        <v>10</v>
      </c>
      <c r="H29" s="556">
        <v>22</v>
      </c>
      <c r="I29" s="556">
        <v>97</v>
      </c>
      <c r="J29" s="556">
        <v>11</v>
      </c>
      <c r="K29" s="556">
        <v>0</v>
      </c>
      <c r="L29" s="556">
        <v>3</v>
      </c>
    </row>
    <row r="30" spans="1:12">
      <c r="A30" s="221" t="s">
        <v>33</v>
      </c>
      <c r="B30" s="556">
        <v>227</v>
      </c>
      <c r="C30" s="556">
        <v>44</v>
      </c>
      <c r="D30" s="556">
        <v>77</v>
      </c>
      <c r="E30" s="556">
        <v>106</v>
      </c>
      <c r="F30" s="556">
        <v>16</v>
      </c>
      <c r="G30" s="556">
        <v>11</v>
      </c>
      <c r="H30" s="556">
        <v>13</v>
      </c>
      <c r="I30" s="556">
        <v>50</v>
      </c>
      <c r="J30" s="556">
        <v>7</v>
      </c>
      <c r="K30" s="556">
        <v>2</v>
      </c>
      <c r="L30" s="556">
        <v>7</v>
      </c>
    </row>
    <row r="31" spans="1:12" s="102" customFormat="1">
      <c r="A31" s="221" t="s">
        <v>34</v>
      </c>
      <c r="B31" s="556">
        <v>188</v>
      </c>
      <c r="C31" s="556">
        <v>35</v>
      </c>
      <c r="D31" s="556">
        <v>103</v>
      </c>
      <c r="E31" s="556">
        <v>50</v>
      </c>
      <c r="F31" s="556">
        <v>1</v>
      </c>
      <c r="G31" s="556">
        <v>4</v>
      </c>
      <c r="H31" s="556">
        <v>15</v>
      </c>
      <c r="I31" s="556">
        <v>23</v>
      </c>
      <c r="J31" s="556">
        <v>2</v>
      </c>
      <c r="K31" s="556">
        <v>1</v>
      </c>
      <c r="L31" s="556">
        <v>4</v>
      </c>
    </row>
    <row r="32" spans="1:12" s="102" customFormat="1">
      <c r="A32" s="219" t="s">
        <v>57</v>
      </c>
      <c r="B32" s="223">
        <v>98</v>
      </c>
      <c r="C32" s="223">
        <v>20</v>
      </c>
      <c r="D32" s="223">
        <v>46</v>
      </c>
      <c r="E32" s="223">
        <v>32</v>
      </c>
      <c r="F32" s="223">
        <v>2</v>
      </c>
      <c r="G32" s="223">
        <v>1</v>
      </c>
      <c r="H32" s="223">
        <v>7</v>
      </c>
      <c r="I32" s="223">
        <v>12</v>
      </c>
      <c r="J32" s="223">
        <v>6</v>
      </c>
      <c r="K32" s="223">
        <v>0</v>
      </c>
      <c r="L32" s="223">
        <v>4</v>
      </c>
    </row>
    <row r="33" spans="1:12">
      <c r="A33" s="221" t="s">
        <v>37</v>
      </c>
      <c r="B33" s="556">
        <v>98</v>
      </c>
      <c r="C33" s="556">
        <v>20</v>
      </c>
      <c r="D33" s="556">
        <v>46</v>
      </c>
      <c r="E33" s="556">
        <v>32</v>
      </c>
      <c r="F33" s="556">
        <v>2</v>
      </c>
      <c r="G33" s="556">
        <v>1</v>
      </c>
      <c r="H33" s="556">
        <v>7</v>
      </c>
      <c r="I33" s="556">
        <v>12</v>
      </c>
      <c r="J33" s="556">
        <v>6</v>
      </c>
      <c r="K33" s="556">
        <v>0</v>
      </c>
      <c r="L33" s="556">
        <v>4</v>
      </c>
    </row>
    <row r="34" spans="1:12" s="102" customFormat="1">
      <c r="A34" s="224" t="s">
        <v>38</v>
      </c>
      <c r="B34" s="572">
        <v>3</v>
      </c>
      <c r="C34" s="572">
        <v>0</v>
      </c>
      <c r="D34" s="572">
        <v>0</v>
      </c>
      <c r="E34" s="572">
        <v>3</v>
      </c>
      <c r="F34" s="572">
        <v>0</v>
      </c>
      <c r="G34" s="572">
        <v>0</v>
      </c>
      <c r="H34" s="572">
        <v>2</v>
      </c>
      <c r="I34" s="572">
        <v>1</v>
      </c>
      <c r="J34" s="572">
        <v>0</v>
      </c>
      <c r="K34" s="572">
        <v>0</v>
      </c>
      <c r="L34" s="572">
        <v>0</v>
      </c>
    </row>
    <row r="35" spans="1:12">
      <c r="A35" s="221" t="s">
        <v>488</v>
      </c>
      <c r="B35" s="560">
        <v>3</v>
      </c>
      <c r="C35" s="560">
        <v>0</v>
      </c>
      <c r="D35" s="560">
        <v>0</v>
      </c>
      <c r="E35" s="560">
        <v>3</v>
      </c>
      <c r="F35" s="560">
        <v>0</v>
      </c>
      <c r="G35" s="560">
        <v>0</v>
      </c>
      <c r="H35" s="560">
        <v>2</v>
      </c>
      <c r="I35" s="560">
        <v>1</v>
      </c>
      <c r="J35" s="560">
        <v>0</v>
      </c>
      <c r="K35" s="560">
        <v>0</v>
      </c>
      <c r="L35" s="560">
        <v>0</v>
      </c>
    </row>
    <row r="36" spans="1:12" ht="4.5" customHeight="1">
      <c r="A36" s="137"/>
      <c r="B36" s="121"/>
      <c r="C36" s="121"/>
      <c r="D36" s="121"/>
      <c r="E36" s="121"/>
      <c r="F36" s="121"/>
      <c r="G36" s="121"/>
      <c r="H36" s="121"/>
      <c r="I36" s="121"/>
      <c r="J36" s="121"/>
      <c r="K36" s="121"/>
      <c r="L36" s="121"/>
    </row>
    <row r="37" spans="1:12" ht="7.5" customHeight="1">
      <c r="H37" s="188"/>
      <c r="I37" s="188"/>
      <c r="J37" s="188"/>
      <c r="K37" s="188"/>
      <c r="L37" s="188"/>
    </row>
    <row r="38" spans="1:12" ht="16.5" customHeight="1">
      <c r="A38" s="573" t="s">
        <v>528</v>
      </c>
      <c r="B38" s="573"/>
      <c r="C38" s="573"/>
      <c r="D38" s="188"/>
      <c r="E38" s="188"/>
      <c r="F38" s="188"/>
      <c r="G38" s="188"/>
      <c r="H38" s="113"/>
      <c r="I38" s="113"/>
      <c r="J38" s="113"/>
      <c r="K38" s="113"/>
      <c r="L38" s="113"/>
    </row>
    <row r="39" spans="1:12" ht="12.75" customHeight="1">
      <c r="A39" s="756" t="s">
        <v>538</v>
      </c>
      <c r="B39" s="756"/>
      <c r="C39" s="756"/>
      <c r="D39" s="345"/>
      <c r="E39" s="345"/>
      <c r="F39" s="345"/>
      <c r="G39" s="158"/>
      <c r="H39" s="158"/>
      <c r="I39" s="158"/>
      <c r="J39" s="158"/>
    </row>
    <row r="40" spans="1:12">
      <c r="A40" s="574"/>
      <c r="B40" s="574"/>
      <c r="C40" s="574"/>
    </row>
  </sheetData>
  <mergeCells count="7">
    <mergeCell ref="A39:C39"/>
    <mergeCell ref="A1:L1"/>
    <mergeCell ref="A3:A4"/>
    <mergeCell ref="B3:B4"/>
    <mergeCell ref="C3:C4"/>
    <mergeCell ref="D3:D4"/>
    <mergeCell ref="E3:L3"/>
  </mergeCells>
  <hyperlinks>
    <hyperlink ref="M1" location="INDICE!A41" display="INDICE"/>
  </hyperlinks>
  <printOptions horizontalCentered="1"/>
  <pageMargins left="0.19685039370078741" right="0.19685039370078741" top="1.1023622047244095" bottom="0.51181102362204722" header="0.11811023622047245" footer="0.23622047244094491"/>
  <pageSetup paperSize="9" scale="83" firstPageNumber="63" orientation="landscape" useFirstPageNumber="1" r:id="rId1"/>
  <headerFooter scaleWithDoc="0">
    <oddHeader>&amp;C&amp;G</oddHeader>
    <oddFooter>&amp;C&amp;12 63</oddFooter>
  </headerFooter>
  <legacyDrawingHF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7"/>
  <dimension ref="A1:V39"/>
  <sheetViews>
    <sheetView showGridLines="0" zoomScaleNormal="100" zoomScalePageLayoutView="70" workbookViewId="0">
      <selection sqref="A1:U1"/>
    </sheetView>
  </sheetViews>
  <sheetFormatPr baseColWidth="10" defaultColWidth="9.109375" defaultRowHeight="13.8"/>
  <cols>
    <col min="1" max="1" width="33.109375" style="8" customWidth="1"/>
    <col min="2" max="2" width="11" style="8" customWidth="1"/>
    <col min="3" max="3" width="9.5546875" style="8" customWidth="1"/>
    <col min="4" max="4" width="10.5546875" style="8" customWidth="1"/>
    <col min="5" max="5" width="6.88671875" style="8" bestFit="1" customWidth="1"/>
    <col min="6" max="6" width="11.109375" style="8" customWidth="1"/>
    <col min="7" max="7" width="9" style="8" bestFit="1" customWidth="1"/>
    <col min="8" max="8" width="10.44140625" style="8" customWidth="1"/>
    <col min="9" max="9" width="11.88671875" style="8" customWidth="1"/>
    <col min="10" max="10" width="13.6640625" style="8" customWidth="1"/>
    <col min="11" max="11" width="9" style="8" customWidth="1"/>
    <col min="12" max="12" width="7.88671875" style="8" bestFit="1" customWidth="1"/>
    <col min="13" max="13" width="12.6640625" style="8" bestFit="1" customWidth="1"/>
    <col min="14" max="14" width="8.5546875" style="8" bestFit="1" customWidth="1"/>
    <col min="15" max="15" width="11.33203125" style="8" customWidth="1"/>
    <col min="16" max="16" width="8.6640625" style="8" customWidth="1"/>
    <col min="17" max="17" width="10.6640625" style="8" customWidth="1"/>
    <col min="18" max="18" width="11.33203125" style="8" customWidth="1"/>
    <col min="19" max="19" width="11.5546875" style="8" customWidth="1"/>
    <col min="20" max="20" width="14.88671875" style="8" customWidth="1"/>
    <col min="21" max="21" width="8.6640625" style="8" customWidth="1"/>
    <col min="22" max="16384" width="9.109375" style="6"/>
  </cols>
  <sheetData>
    <row r="1" spans="1:22" s="7" customFormat="1" ht="45.75" customHeight="1">
      <c r="A1" s="757" t="s">
        <v>729</v>
      </c>
      <c r="B1" s="757"/>
      <c r="C1" s="757"/>
      <c r="D1" s="757"/>
      <c r="E1" s="757"/>
      <c r="F1" s="757"/>
      <c r="G1" s="757"/>
      <c r="H1" s="757"/>
      <c r="I1" s="757"/>
      <c r="J1" s="757"/>
      <c r="K1" s="757"/>
      <c r="L1" s="757"/>
      <c r="M1" s="757"/>
      <c r="N1" s="757"/>
      <c r="O1" s="757"/>
      <c r="P1" s="757"/>
      <c r="Q1" s="757"/>
      <c r="R1" s="757"/>
      <c r="S1" s="757"/>
      <c r="T1" s="757"/>
      <c r="U1" s="757"/>
      <c r="V1" s="73" t="s">
        <v>271</v>
      </c>
    </row>
    <row r="2" spans="1:22" s="7" customFormat="1" ht="26.25" customHeight="1">
      <c r="A2" s="788" t="s">
        <v>330</v>
      </c>
      <c r="B2" s="788" t="s">
        <v>305</v>
      </c>
      <c r="C2" s="788"/>
      <c r="D2" s="788"/>
      <c r="E2" s="788"/>
      <c r="F2" s="788" t="s">
        <v>306</v>
      </c>
      <c r="G2" s="788"/>
      <c r="H2" s="788"/>
      <c r="I2" s="788"/>
      <c r="J2" s="788"/>
      <c r="K2" s="788"/>
      <c r="L2" s="788"/>
      <c r="M2" s="788"/>
      <c r="N2" s="788"/>
      <c r="O2" s="788"/>
      <c r="P2" s="788"/>
      <c r="Q2" s="788"/>
      <c r="R2" s="788"/>
      <c r="S2" s="788"/>
      <c r="T2" s="788"/>
      <c r="U2" s="788"/>
    </row>
    <row r="3" spans="1:22" s="13" customFormat="1" ht="39.75" customHeight="1">
      <c r="A3" s="788"/>
      <c r="B3" s="525" t="s">
        <v>387</v>
      </c>
      <c r="C3" s="525" t="s">
        <v>388</v>
      </c>
      <c r="D3" s="525" t="s">
        <v>389</v>
      </c>
      <c r="E3" s="525" t="s">
        <v>390</v>
      </c>
      <c r="F3" s="525" t="s">
        <v>391</v>
      </c>
      <c r="G3" s="525" t="s">
        <v>392</v>
      </c>
      <c r="H3" s="525" t="s">
        <v>120</v>
      </c>
      <c r="I3" s="525" t="s">
        <v>119</v>
      </c>
      <c r="J3" s="525" t="s">
        <v>118</v>
      </c>
      <c r="K3" s="525" t="s">
        <v>393</v>
      </c>
      <c r="L3" s="525" t="s">
        <v>394</v>
      </c>
      <c r="M3" s="525" t="s">
        <v>395</v>
      </c>
      <c r="N3" s="525" t="s">
        <v>396</v>
      </c>
      <c r="O3" s="525" t="s">
        <v>397</v>
      </c>
      <c r="P3" s="525" t="s">
        <v>398</v>
      </c>
      <c r="Q3" s="525" t="s">
        <v>117</v>
      </c>
      <c r="R3" s="525" t="s">
        <v>116</v>
      </c>
      <c r="S3" s="525" t="s">
        <v>399</v>
      </c>
      <c r="T3" s="525" t="s">
        <v>400</v>
      </c>
      <c r="U3" s="525" t="s">
        <v>61</v>
      </c>
    </row>
    <row r="4" spans="1:22" s="7" customFormat="1" ht="18.75" customHeight="1">
      <c r="A4" s="215" t="s">
        <v>601</v>
      </c>
      <c r="B4" s="196">
        <v>1331</v>
      </c>
      <c r="C4" s="196">
        <v>297</v>
      </c>
      <c r="D4" s="196">
        <v>321</v>
      </c>
      <c r="E4" s="196">
        <v>754</v>
      </c>
      <c r="F4" s="196">
        <v>1498</v>
      </c>
      <c r="G4" s="196">
        <v>1583</v>
      </c>
      <c r="H4" s="196">
        <v>5752</v>
      </c>
      <c r="I4" s="196">
        <v>1615</v>
      </c>
      <c r="J4" s="196">
        <v>1062</v>
      </c>
      <c r="K4" s="196">
        <v>1873</v>
      </c>
      <c r="L4" s="196">
        <v>1546</v>
      </c>
      <c r="M4" s="196">
        <v>461</v>
      </c>
      <c r="N4" s="196">
        <v>1030</v>
      </c>
      <c r="O4" s="196">
        <v>555</v>
      </c>
      <c r="P4" s="196">
        <v>131</v>
      </c>
      <c r="Q4" s="196">
        <v>1666</v>
      </c>
      <c r="R4" s="196">
        <v>2984</v>
      </c>
      <c r="S4" s="196">
        <v>3401</v>
      </c>
      <c r="T4" s="196">
        <v>3279</v>
      </c>
      <c r="U4" s="196">
        <v>651</v>
      </c>
    </row>
    <row r="5" spans="1:22" s="7" customFormat="1" ht="18.75" customHeight="1">
      <c r="A5" s="178" t="s">
        <v>331</v>
      </c>
      <c r="B5" s="196">
        <v>637</v>
      </c>
      <c r="C5" s="196">
        <v>150</v>
      </c>
      <c r="D5" s="196">
        <v>147</v>
      </c>
      <c r="E5" s="196">
        <v>350</v>
      </c>
      <c r="F5" s="196">
        <v>727</v>
      </c>
      <c r="G5" s="196">
        <v>754</v>
      </c>
      <c r="H5" s="196">
        <v>2837</v>
      </c>
      <c r="I5" s="196">
        <v>780</v>
      </c>
      <c r="J5" s="196">
        <v>502</v>
      </c>
      <c r="K5" s="196">
        <v>902</v>
      </c>
      <c r="L5" s="196">
        <v>761</v>
      </c>
      <c r="M5" s="196">
        <v>184</v>
      </c>
      <c r="N5" s="196">
        <v>529</v>
      </c>
      <c r="O5" s="196">
        <v>348</v>
      </c>
      <c r="P5" s="196">
        <v>89</v>
      </c>
      <c r="Q5" s="196">
        <v>750</v>
      </c>
      <c r="R5" s="196">
        <v>1479</v>
      </c>
      <c r="S5" s="196">
        <v>1738</v>
      </c>
      <c r="T5" s="196">
        <v>1686</v>
      </c>
      <c r="U5" s="196">
        <v>247</v>
      </c>
    </row>
    <row r="6" spans="1:22" ht="18.75" customHeight="1">
      <c r="A6" s="211" t="s">
        <v>186</v>
      </c>
      <c r="B6" s="197">
        <v>93</v>
      </c>
      <c r="C6" s="197">
        <v>26</v>
      </c>
      <c r="D6" s="197">
        <v>19</v>
      </c>
      <c r="E6" s="197">
        <v>41</v>
      </c>
      <c r="F6" s="197">
        <v>111</v>
      </c>
      <c r="G6" s="197">
        <v>115</v>
      </c>
      <c r="H6" s="197">
        <v>397</v>
      </c>
      <c r="I6" s="197">
        <v>115</v>
      </c>
      <c r="J6" s="197">
        <v>76</v>
      </c>
      <c r="K6" s="197">
        <v>114</v>
      </c>
      <c r="L6" s="197">
        <v>75</v>
      </c>
      <c r="M6" s="197">
        <v>27</v>
      </c>
      <c r="N6" s="197">
        <v>68</v>
      </c>
      <c r="O6" s="197">
        <v>49</v>
      </c>
      <c r="P6" s="197">
        <v>11</v>
      </c>
      <c r="Q6" s="197">
        <v>166</v>
      </c>
      <c r="R6" s="197">
        <v>178</v>
      </c>
      <c r="S6" s="197">
        <v>202</v>
      </c>
      <c r="T6" s="197">
        <v>241</v>
      </c>
      <c r="U6" s="197">
        <v>23</v>
      </c>
    </row>
    <row r="7" spans="1:22" ht="18.75" customHeight="1">
      <c r="A7" s="211" t="s">
        <v>185</v>
      </c>
      <c r="B7" s="197">
        <v>5</v>
      </c>
      <c r="C7" s="197">
        <v>0</v>
      </c>
      <c r="D7" s="197">
        <v>2</v>
      </c>
      <c r="E7" s="197">
        <v>13</v>
      </c>
      <c r="F7" s="197">
        <v>7</v>
      </c>
      <c r="G7" s="197">
        <v>9</v>
      </c>
      <c r="H7" s="197">
        <v>14</v>
      </c>
      <c r="I7" s="197">
        <v>10</v>
      </c>
      <c r="J7" s="197">
        <v>11</v>
      </c>
      <c r="K7" s="197">
        <v>15</v>
      </c>
      <c r="L7" s="197">
        <v>14</v>
      </c>
      <c r="M7" s="197">
        <v>1</v>
      </c>
      <c r="N7" s="197">
        <v>3</v>
      </c>
      <c r="O7" s="197">
        <v>2</v>
      </c>
      <c r="P7" s="197">
        <v>0</v>
      </c>
      <c r="Q7" s="197">
        <v>3</v>
      </c>
      <c r="R7" s="197">
        <v>17</v>
      </c>
      <c r="S7" s="197">
        <v>73</v>
      </c>
      <c r="T7" s="197">
        <v>20</v>
      </c>
      <c r="U7" s="197">
        <v>8</v>
      </c>
    </row>
    <row r="8" spans="1:22" ht="18.75" customHeight="1">
      <c r="A8" s="211" t="s">
        <v>184</v>
      </c>
      <c r="B8" s="197">
        <v>19</v>
      </c>
      <c r="C8" s="197">
        <v>1</v>
      </c>
      <c r="D8" s="197">
        <v>4</v>
      </c>
      <c r="E8" s="197">
        <v>12</v>
      </c>
      <c r="F8" s="197">
        <v>31</v>
      </c>
      <c r="G8" s="197">
        <v>17</v>
      </c>
      <c r="H8" s="197">
        <v>43</v>
      </c>
      <c r="I8" s="197">
        <v>24</v>
      </c>
      <c r="J8" s="197">
        <v>14</v>
      </c>
      <c r="K8" s="197">
        <v>27</v>
      </c>
      <c r="L8" s="197">
        <v>8</v>
      </c>
      <c r="M8" s="197">
        <v>4</v>
      </c>
      <c r="N8" s="197">
        <v>9</v>
      </c>
      <c r="O8" s="197">
        <v>8</v>
      </c>
      <c r="P8" s="197">
        <v>1</v>
      </c>
      <c r="Q8" s="197">
        <v>7</v>
      </c>
      <c r="R8" s="197">
        <v>23</v>
      </c>
      <c r="S8" s="197">
        <v>107</v>
      </c>
      <c r="T8" s="197">
        <v>35</v>
      </c>
      <c r="U8" s="197">
        <v>0</v>
      </c>
    </row>
    <row r="9" spans="1:22" ht="18.75" customHeight="1">
      <c r="A9" s="211" t="s">
        <v>183</v>
      </c>
      <c r="B9" s="197">
        <v>10</v>
      </c>
      <c r="C9" s="197">
        <v>1</v>
      </c>
      <c r="D9" s="197">
        <v>1</v>
      </c>
      <c r="E9" s="197">
        <v>8</v>
      </c>
      <c r="F9" s="197">
        <v>9</v>
      </c>
      <c r="G9" s="197">
        <v>10</v>
      </c>
      <c r="H9" s="197">
        <v>20</v>
      </c>
      <c r="I9" s="197">
        <v>13</v>
      </c>
      <c r="J9" s="197">
        <v>7</v>
      </c>
      <c r="K9" s="197">
        <v>11</v>
      </c>
      <c r="L9" s="197">
        <v>12</v>
      </c>
      <c r="M9" s="197">
        <v>1</v>
      </c>
      <c r="N9" s="197">
        <v>3</v>
      </c>
      <c r="O9" s="197">
        <v>4</v>
      </c>
      <c r="P9" s="197">
        <v>0</v>
      </c>
      <c r="Q9" s="197">
        <v>3</v>
      </c>
      <c r="R9" s="197">
        <v>12</v>
      </c>
      <c r="S9" s="197">
        <v>45</v>
      </c>
      <c r="T9" s="197">
        <v>33</v>
      </c>
      <c r="U9" s="197">
        <v>3</v>
      </c>
    </row>
    <row r="10" spans="1:22" ht="18.75" customHeight="1">
      <c r="A10" s="211" t="s">
        <v>182</v>
      </c>
      <c r="B10" s="197">
        <v>31</v>
      </c>
      <c r="C10" s="197">
        <v>0</v>
      </c>
      <c r="D10" s="197">
        <v>6</v>
      </c>
      <c r="E10" s="197">
        <v>27</v>
      </c>
      <c r="F10" s="197">
        <v>31</v>
      </c>
      <c r="G10" s="197">
        <v>32</v>
      </c>
      <c r="H10" s="197">
        <v>86</v>
      </c>
      <c r="I10" s="197">
        <v>36</v>
      </c>
      <c r="J10" s="197">
        <v>15</v>
      </c>
      <c r="K10" s="197">
        <v>40</v>
      </c>
      <c r="L10" s="197">
        <v>46</v>
      </c>
      <c r="M10" s="197">
        <v>11</v>
      </c>
      <c r="N10" s="197">
        <v>20</v>
      </c>
      <c r="O10" s="197">
        <v>14</v>
      </c>
      <c r="P10" s="197">
        <v>1</v>
      </c>
      <c r="Q10" s="197">
        <v>24</v>
      </c>
      <c r="R10" s="197">
        <v>66</v>
      </c>
      <c r="S10" s="197">
        <v>109</v>
      </c>
      <c r="T10" s="197">
        <v>76</v>
      </c>
      <c r="U10" s="197">
        <v>0</v>
      </c>
    </row>
    <row r="11" spans="1:22" ht="18.75" customHeight="1">
      <c r="A11" s="211" t="s">
        <v>181</v>
      </c>
      <c r="B11" s="197">
        <v>27</v>
      </c>
      <c r="C11" s="197">
        <v>7</v>
      </c>
      <c r="D11" s="197">
        <v>6</v>
      </c>
      <c r="E11" s="197">
        <v>16</v>
      </c>
      <c r="F11" s="197">
        <v>33</v>
      </c>
      <c r="G11" s="197">
        <v>36</v>
      </c>
      <c r="H11" s="197">
        <v>114</v>
      </c>
      <c r="I11" s="197">
        <v>30</v>
      </c>
      <c r="J11" s="197">
        <v>21</v>
      </c>
      <c r="K11" s="197">
        <v>42</v>
      </c>
      <c r="L11" s="197">
        <v>25</v>
      </c>
      <c r="M11" s="197">
        <v>6</v>
      </c>
      <c r="N11" s="197">
        <v>16</v>
      </c>
      <c r="O11" s="197">
        <v>15</v>
      </c>
      <c r="P11" s="197">
        <v>5</v>
      </c>
      <c r="Q11" s="197">
        <v>22</v>
      </c>
      <c r="R11" s="197">
        <v>64</v>
      </c>
      <c r="S11" s="197">
        <v>161</v>
      </c>
      <c r="T11" s="197">
        <v>66</v>
      </c>
      <c r="U11" s="197">
        <v>8</v>
      </c>
    </row>
    <row r="12" spans="1:22" ht="18.75" customHeight="1">
      <c r="A12" s="211" t="s">
        <v>180</v>
      </c>
      <c r="B12" s="197">
        <v>21</v>
      </c>
      <c r="C12" s="197">
        <v>4</v>
      </c>
      <c r="D12" s="197">
        <v>3</v>
      </c>
      <c r="E12" s="197">
        <v>21</v>
      </c>
      <c r="F12" s="197">
        <v>23</v>
      </c>
      <c r="G12" s="197">
        <v>26</v>
      </c>
      <c r="H12" s="197">
        <v>107</v>
      </c>
      <c r="I12" s="197">
        <v>33</v>
      </c>
      <c r="J12" s="197">
        <v>29</v>
      </c>
      <c r="K12" s="197">
        <v>33</v>
      </c>
      <c r="L12" s="197">
        <v>32</v>
      </c>
      <c r="M12" s="197">
        <v>6</v>
      </c>
      <c r="N12" s="197">
        <v>19</v>
      </c>
      <c r="O12" s="197">
        <v>9</v>
      </c>
      <c r="P12" s="197">
        <v>0</v>
      </c>
      <c r="Q12" s="197">
        <v>17</v>
      </c>
      <c r="R12" s="197">
        <v>50</v>
      </c>
      <c r="S12" s="197">
        <v>131</v>
      </c>
      <c r="T12" s="197">
        <v>71</v>
      </c>
      <c r="U12" s="197">
        <v>4</v>
      </c>
    </row>
    <row r="13" spans="1:22" ht="18.75" customHeight="1">
      <c r="A13" s="211" t="s">
        <v>179</v>
      </c>
      <c r="B13" s="197">
        <v>53</v>
      </c>
      <c r="C13" s="197">
        <v>17</v>
      </c>
      <c r="D13" s="197">
        <v>11</v>
      </c>
      <c r="E13" s="197">
        <v>38</v>
      </c>
      <c r="F13" s="197">
        <v>54</v>
      </c>
      <c r="G13" s="197">
        <v>62</v>
      </c>
      <c r="H13" s="197">
        <v>149</v>
      </c>
      <c r="I13" s="197">
        <v>64</v>
      </c>
      <c r="J13" s="197">
        <v>38</v>
      </c>
      <c r="K13" s="197">
        <v>71</v>
      </c>
      <c r="L13" s="197">
        <v>45</v>
      </c>
      <c r="M13" s="197">
        <v>20</v>
      </c>
      <c r="N13" s="197">
        <v>35</v>
      </c>
      <c r="O13" s="197">
        <v>27</v>
      </c>
      <c r="P13" s="197">
        <v>3</v>
      </c>
      <c r="Q13" s="197">
        <v>29</v>
      </c>
      <c r="R13" s="197">
        <v>86</v>
      </c>
      <c r="S13" s="197">
        <v>165</v>
      </c>
      <c r="T13" s="197">
        <v>146</v>
      </c>
      <c r="U13" s="197">
        <v>14</v>
      </c>
    </row>
    <row r="14" spans="1:22" ht="18.75" customHeight="1">
      <c r="A14" s="211" t="s">
        <v>178</v>
      </c>
      <c r="B14" s="197">
        <v>280</v>
      </c>
      <c r="C14" s="197">
        <v>73</v>
      </c>
      <c r="D14" s="197">
        <v>60</v>
      </c>
      <c r="E14" s="197">
        <v>111</v>
      </c>
      <c r="F14" s="197">
        <v>315</v>
      </c>
      <c r="G14" s="197">
        <v>329</v>
      </c>
      <c r="H14" s="197">
        <v>1574</v>
      </c>
      <c r="I14" s="197">
        <v>325</v>
      </c>
      <c r="J14" s="197">
        <v>222</v>
      </c>
      <c r="K14" s="197">
        <v>410</v>
      </c>
      <c r="L14" s="197">
        <v>368</v>
      </c>
      <c r="M14" s="197">
        <v>73</v>
      </c>
      <c r="N14" s="197">
        <v>285</v>
      </c>
      <c r="O14" s="197">
        <v>177</v>
      </c>
      <c r="P14" s="197">
        <v>60</v>
      </c>
      <c r="Q14" s="197">
        <v>383</v>
      </c>
      <c r="R14" s="197">
        <v>746</v>
      </c>
      <c r="S14" s="197">
        <v>494</v>
      </c>
      <c r="T14" s="197">
        <v>638</v>
      </c>
      <c r="U14" s="197">
        <v>171</v>
      </c>
    </row>
    <row r="15" spans="1:22" ht="18.75" customHeight="1">
      <c r="A15" s="211" t="s">
        <v>177</v>
      </c>
      <c r="B15" s="197">
        <v>50</v>
      </c>
      <c r="C15" s="197">
        <v>13</v>
      </c>
      <c r="D15" s="197">
        <v>11</v>
      </c>
      <c r="E15" s="197">
        <v>27</v>
      </c>
      <c r="F15" s="197">
        <v>60</v>
      </c>
      <c r="G15" s="197">
        <v>62</v>
      </c>
      <c r="H15" s="197">
        <v>176</v>
      </c>
      <c r="I15" s="197">
        <v>81</v>
      </c>
      <c r="J15" s="197">
        <v>35</v>
      </c>
      <c r="K15" s="197">
        <v>67</v>
      </c>
      <c r="L15" s="197">
        <v>57</v>
      </c>
      <c r="M15" s="197">
        <v>13</v>
      </c>
      <c r="N15" s="197">
        <v>36</v>
      </c>
      <c r="O15" s="197">
        <v>26</v>
      </c>
      <c r="P15" s="197">
        <v>4</v>
      </c>
      <c r="Q15" s="197">
        <v>60</v>
      </c>
      <c r="R15" s="197">
        <v>155</v>
      </c>
      <c r="S15" s="197">
        <v>145</v>
      </c>
      <c r="T15" s="197">
        <v>144</v>
      </c>
      <c r="U15" s="197">
        <v>11</v>
      </c>
    </row>
    <row r="16" spans="1:22" ht="18.75" customHeight="1">
      <c r="A16" s="211" t="s">
        <v>176</v>
      </c>
      <c r="B16" s="197">
        <v>48</v>
      </c>
      <c r="C16" s="197">
        <v>8</v>
      </c>
      <c r="D16" s="197">
        <v>24</v>
      </c>
      <c r="E16" s="197">
        <v>36</v>
      </c>
      <c r="F16" s="197">
        <v>53</v>
      </c>
      <c r="G16" s="197">
        <v>56</v>
      </c>
      <c r="H16" s="197">
        <v>157</v>
      </c>
      <c r="I16" s="197">
        <v>49</v>
      </c>
      <c r="J16" s="197">
        <v>34</v>
      </c>
      <c r="K16" s="197">
        <v>72</v>
      </c>
      <c r="L16" s="197">
        <v>79</v>
      </c>
      <c r="M16" s="197">
        <v>22</v>
      </c>
      <c r="N16" s="197">
        <v>35</v>
      </c>
      <c r="O16" s="197">
        <v>17</v>
      </c>
      <c r="P16" s="197">
        <v>4</v>
      </c>
      <c r="Q16" s="197">
        <v>36</v>
      </c>
      <c r="R16" s="197">
        <v>82</v>
      </c>
      <c r="S16" s="197">
        <v>106</v>
      </c>
      <c r="T16" s="197">
        <v>216</v>
      </c>
      <c r="U16" s="197">
        <v>5</v>
      </c>
    </row>
    <row r="17" spans="1:22" s="7" customFormat="1" ht="18.75" customHeight="1">
      <c r="A17" s="178" t="s">
        <v>332</v>
      </c>
      <c r="B17" s="196">
        <v>650</v>
      </c>
      <c r="C17" s="196">
        <v>145</v>
      </c>
      <c r="D17" s="196">
        <v>160</v>
      </c>
      <c r="E17" s="196">
        <v>345</v>
      </c>
      <c r="F17" s="196">
        <v>721</v>
      </c>
      <c r="G17" s="196">
        <v>777</v>
      </c>
      <c r="H17" s="196">
        <v>2703</v>
      </c>
      <c r="I17" s="196">
        <v>753</v>
      </c>
      <c r="J17" s="196">
        <v>513</v>
      </c>
      <c r="K17" s="196">
        <v>897</v>
      </c>
      <c r="L17" s="196">
        <v>711</v>
      </c>
      <c r="M17" s="196">
        <v>231</v>
      </c>
      <c r="N17" s="196">
        <v>456</v>
      </c>
      <c r="O17" s="196">
        <v>191</v>
      </c>
      <c r="P17" s="196">
        <v>40</v>
      </c>
      <c r="Q17" s="196">
        <v>870</v>
      </c>
      <c r="R17" s="196">
        <v>1395</v>
      </c>
      <c r="S17" s="196">
        <v>1391</v>
      </c>
      <c r="T17" s="196">
        <v>1436</v>
      </c>
      <c r="U17" s="196">
        <v>387</v>
      </c>
    </row>
    <row r="18" spans="1:22" ht="18.75" customHeight="1">
      <c r="A18" s="211" t="s">
        <v>59</v>
      </c>
      <c r="B18" s="197">
        <v>83</v>
      </c>
      <c r="C18" s="197">
        <v>18</v>
      </c>
      <c r="D18" s="197">
        <v>28</v>
      </c>
      <c r="E18" s="197">
        <v>47</v>
      </c>
      <c r="F18" s="197">
        <v>89</v>
      </c>
      <c r="G18" s="197">
        <v>102</v>
      </c>
      <c r="H18" s="197">
        <v>327</v>
      </c>
      <c r="I18" s="197">
        <v>103</v>
      </c>
      <c r="J18" s="197">
        <v>60</v>
      </c>
      <c r="K18" s="197">
        <v>106</v>
      </c>
      <c r="L18" s="197">
        <v>98</v>
      </c>
      <c r="M18" s="197">
        <v>34</v>
      </c>
      <c r="N18" s="197">
        <v>49</v>
      </c>
      <c r="O18" s="197">
        <v>31</v>
      </c>
      <c r="P18" s="197">
        <v>3</v>
      </c>
      <c r="Q18" s="197">
        <v>78</v>
      </c>
      <c r="R18" s="197">
        <v>203</v>
      </c>
      <c r="S18" s="197">
        <v>186</v>
      </c>
      <c r="T18" s="197">
        <v>234</v>
      </c>
      <c r="U18" s="197">
        <v>104</v>
      </c>
      <c r="V18" s="8"/>
    </row>
    <row r="19" spans="1:22" ht="18.75" customHeight="1">
      <c r="A19" s="211" t="s">
        <v>175</v>
      </c>
      <c r="B19" s="197">
        <v>26</v>
      </c>
      <c r="C19" s="197">
        <v>1</v>
      </c>
      <c r="D19" s="197">
        <v>7</v>
      </c>
      <c r="E19" s="197">
        <v>27</v>
      </c>
      <c r="F19" s="197">
        <v>30</v>
      </c>
      <c r="G19" s="197">
        <v>25</v>
      </c>
      <c r="H19" s="197">
        <v>152</v>
      </c>
      <c r="I19" s="197">
        <v>29</v>
      </c>
      <c r="J19" s="197">
        <v>21</v>
      </c>
      <c r="K19" s="197">
        <v>42</v>
      </c>
      <c r="L19" s="197">
        <v>36</v>
      </c>
      <c r="M19" s="197">
        <v>12</v>
      </c>
      <c r="N19" s="197">
        <v>35</v>
      </c>
      <c r="O19" s="197">
        <v>6</v>
      </c>
      <c r="P19" s="197">
        <v>1</v>
      </c>
      <c r="Q19" s="197">
        <v>44</v>
      </c>
      <c r="R19" s="197">
        <v>68</v>
      </c>
      <c r="S19" s="197">
        <v>142</v>
      </c>
      <c r="T19" s="197">
        <v>82</v>
      </c>
      <c r="U19" s="197">
        <v>1</v>
      </c>
    </row>
    <row r="20" spans="1:22" ht="18.75" customHeight="1">
      <c r="A20" s="211" t="s">
        <v>174</v>
      </c>
      <c r="B20" s="197">
        <v>349</v>
      </c>
      <c r="C20" s="197">
        <v>98</v>
      </c>
      <c r="D20" s="197">
        <v>82</v>
      </c>
      <c r="E20" s="197">
        <v>137</v>
      </c>
      <c r="F20" s="197">
        <v>377</v>
      </c>
      <c r="G20" s="197">
        <v>435</v>
      </c>
      <c r="H20" s="197">
        <v>1669</v>
      </c>
      <c r="I20" s="197">
        <v>395</v>
      </c>
      <c r="J20" s="197">
        <v>284</v>
      </c>
      <c r="K20" s="197">
        <v>499</v>
      </c>
      <c r="L20" s="197">
        <v>348</v>
      </c>
      <c r="M20" s="197">
        <v>122</v>
      </c>
      <c r="N20" s="197">
        <v>253</v>
      </c>
      <c r="O20" s="197">
        <v>108</v>
      </c>
      <c r="P20" s="197">
        <v>26</v>
      </c>
      <c r="Q20" s="197">
        <v>622</v>
      </c>
      <c r="R20" s="197">
        <v>755</v>
      </c>
      <c r="S20" s="197">
        <v>515</v>
      </c>
      <c r="T20" s="197">
        <v>682</v>
      </c>
      <c r="U20" s="197">
        <v>234</v>
      </c>
    </row>
    <row r="21" spans="1:22" ht="18.75" customHeight="1">
      <c r="A21" s="211" t="s">
        <v>173</v>
      </c>
      <c r="B21" s="197">
        <v>77</v>
      </c>
      <c r="C21" s="197">
        <v>9</v>
      </c>
      <c r="D21" s="197">
        <v>22</v>
      </c>
      <c r="E21" s="197">
        <v>58</v>
      </c>
      <c r="F21" s="197">
        <v>83</v>
      </c>
      <c r="G21" s="197">
        <v>83</v>
      </c>
      <c r="H21" s="197">
        <v>207</v>
      </c>
      <c r="I21" s="197">
        <v>93</v>
      </c>
      <c r="J21" s="197">
        <v>53</v>
      </c>
      <c r="K21" s="197">
        <v>99</v>
      </c>
      <c r="L21" s="197">
        <v>84</v>
      </c>
      <c r="M21" s="197">
        <v>24</v>
      </c>
      <c r="N21" s="197">
        <v>31</v>
      </c>
      <c r="O21" s="197">
        <v>9</v>
      </c>
      <c r="P21" s="197">
        <v>3</v>
      </c>
      <c r="Q21" s="197">
        <v>34</v>
      </c>
      <c r="R21" s="197">
        <v>143</v>
      </c>
      <c r="S21" s="197">
        <v>162</v>
      </c>
      <c r="T21" s="197">
        <v>189</v>
      </c>
      <c r="U21" s="197">
        <v>14</v>
      </c>
    </row>
    <row r="22" spans="1:22" ht="18.75" customHeight="1">
      <c r="A22" s="211" t="s">
        <v>172</v>
      </c>
      <c r="B22" s="197">
        <v>90</v>
      </c>
      <c r="C22" s="197">
        <v>16</v>
      </c>
      <c r="D22" s="197">
        <v>16</v>
      </c>
      <c r="E22" s="197">
        <v>59</v>
      </c>
      <c r="F22" s="197">
        <v>109</v>
      </c>
      <c r="G22" s="197">
        <v>103</v>
      </c>
      <c r="H22" s="197">
        <v>263</v>
      </c>
      <c r="I22" s="197">
        <v>104</v>
      </c>
      <c r="J22" s="197">
        <v>77</v>
      </c>
      <c r="K22" s="197">
        <v>117</v>
      </c>
      <c r="L22" s="197">
        <v>124</v>
      </c>
      <c r="M22" s="197">
        <v>33</v>
      </c>
      <c r="N22" s="197">
        <v>70</v>
      </c>
      <c r="O22" s="197">
        <v>28</v>
      </c>
      <c r="P22" s="197">
        <v>3</v>
      </c>
      <c r="Q22" s="197">
        <v>80</v>
      </c>
      <c r="R22" s="197">
        <v>179</v>
      </c>
      <c r="S22" s="197">
        <v>311</v>
      </c>
      <c r="T22" s="197">
        <v>203</v>
      </c>
      <c r="U22" s="197">
        <v>33</v>
      </c>
    </row>
    <row r="23" spans="1:22" ht="18.75" customHeight="1">
      <c r="A23" s="211" t="s">
        <v>27</v>
      </c>
      <c r="B23" s="197">
        <v>25</v>
      </c>
      <c r="C23" s="197">
        <v>3</v>
      </c>
      <c r="D23" s="197">
        <v>5</v>
      </c>
      <c r="E23" s="197">
        <v>17</v>
      </c>
      <c r="F23" s="197">
        <v>33</v>
      </c>
      <c r="G23" s="197">
        <v>29</v>
      </c>
      <c r="H23" s="197">
        <v>85</v>
      </c>
      <c r="I23" s="197">
        <v>29</v>
      </c>
      <c r="J23" s="197">
        <v>18</v>
      </c>
      <c r="K23" s="197">
        <v>34</v>
      </c>
      <c r="L23" s="197">
        <v>21</v>
      </c>
      <c r="M23" s="197">
        <v>6</v>
      </c>
      <c r="N23" s="197">
        <v>18</v>
      </c>
      <c r="O23" s="197">
        <v>9</v>
      </c>
      <c r="P23" s="197">
        <v>4</v>
      </c>
      <c r="Q23" s="197">
        <v>12</v>
      </c>
      <c r="R23" s="197">
        <v>47</v>
      </c>
      <c r="S23" s="197">
        <v>75</v>
      </c>
      <c r="T23" s="197">
        <v>46</v>
      </c>
      <c r="U23" s="197">
        <v>1</v>
      </c>
    </row>
    <row r="24" spans="1:22" s="7" customFormat="1" ht="18.75" customHeight="1">
      <c r="A24" s="178" t="s">
        <v>58</v>
      </c>
      <c r="B24" s="196">
        <v>39</v>
      </c>
      <c r="C24" s="196">
        <v>2</v>
      </c>
      <c r="D24" s="196">
        <v>13</v>
      </c>
      <c r="E24" s="196">
        <v>54</v>
      </c>
      <c r="F24" s="196">
        <v>43</v>
      </c>
      <c r="G24" s="196">
        <v>47</v>
      </c>
      <c r="H24" s="196">
        <v>188</v>
      </c>
      <c r="I24" s="196">
        <v>76</v>
      </c>
      <c r="J24" s="196">
        <v>46</v>
      </c>
      <c r="K24" s="196">
        <v>68</v>
      </c>
      <c r="L24" s="196">
        <v>63</v>
      </c>
      <c r="M24" s="196">
        <v>46</v>
      </c>
      <c r="N24" s="196">
        <v>42</v>
      </c>
      <c r="O24" s="196">
        <v>14</v>
      </c>
      <c r="P24" s="196">
        <v>2</v>
      </c>
      <c r="Q24" s="196">
        <v>40</v>
      </c>
      <c r="R24" s="196">
        <v>105</v>
      </c>
      <c r="S24" s="196">
        <v>261</v>
      </c>
      <c r="T24" s="196">
        <v>142</v>
      </c>
      <c r="U24" s="196">
        <v>17</v>
      </c>
    </row>
    <row r="25" spans="1:22" ht="18.75" customHeight="1">
      <c r="A25" s="211" t="s">
        <v>29</v>
      </c>
      <c r="B25" s="197">
        <v>6</v>
      </c>
      <c r="C25" s="197">
        <v>0</v>
      </c>
      <c r="D25" s="197">
        <v>2</v>
      </c>
      <c r="E25" s="197">
        <v>12</v>
      </c>
      <c r="F25" s="197">
        <v>9</v>
      </c>
      <c r="G25" s="197">
        <v>7</v>
      </c>
      <c r="H25" s="197">
        <v>22</v>
      </c>
      <c r="I25" s="197">
        <v>8</v>
      </c>
      <c r="J25" s="197">
        <v>8</v>
      </c>
      <c r="K25" s="197">
        <v>12</v>
      </c>
      <c r="L25" s="197">
        <v>11</v>
      </c>
      <c r="M25" s="197">
        <v>16</v>
      </c>
      <c r="N25" s="197">
        <v>7</v>
      </c>
      <c r="O25" s="197">
        <v>2</v>
      </c>
      <c r="P25" s="197">
        <v>1</v>
      </c>
      <c r="Q25" s="197">
        <v>11</v>
      </c>
      <c r="R25" s="197">
        <v>16</v>
      </c>
      <c r="S25" s="197">
        <v>53</v>
      </c>
      <c r="T25" s="197">
        <v>25</v>
      </c>
      <c r="U25" s="197">
        <v>2</v>
      </c>
    </row>
    <row r="26" spans="1:22" ht="18.75" customHeight="1">
      <c r="A26" s="211" t="s">
        <v>30</v>
      </c>
      <c r="B26" s="197">
        <v>5</v>
      </c>
      <c r="C26" s="197">
        <v>0</v>
      </c>
      <c r="D26" s="197">
        <v>1</v>
      </c>
      <c r="E26" s="197">
        <v>3</v>
      </c>
      <c r="F26" s="197">
        <v>6</v>
      </c>
      <c r="G26" s="197">
        <v>6</v>
      </c>
      <c r="H26" s="197">
        <v>15</v>
      </c>
      <c r="I26" s="197">
        <v>6</v>
      </c>
      <c r="J26" s="197">
        <v>5</v>
      </c>
      <c r="K26" s="197">
        <v>8</v>
      </c>
      <c r="L26" s="197">
        <v>5</v>
      </c>
      <c r="M26" s="197">
        <v>3</v>
      </c>
      <c r="N26" s="197">
        <v>2</v>
      </c>
      <c r="O26" s="197">
        <v>3</v>
      </c>
      <c r="P26" s="197">
        <v>0</v>
      </c>
      <c r="Q26" s="197">
        <v>1</v>
      </c>
      <c r="R26" s="197">
        <v>9</v>
      </c>
      <c r="S26" s="197">
        <v>46</v>
      </c>
      <c r="T26" s="197">
        <v>12</v>
      </c>
      <c r="U26" s="197">
        <v>0</v>
      </c>
    </row>
    <row r="27" spans="1:22" ht="18.75" customHeight="1">
      <c r="A27" s="211" t="s">
        <v>31</v>
      </c>
      <c r="B27" s="197">
        <v>8</v>
      </c>
      <c r="C27" s="197">
        <v>1</v>
      </c>
      <c r="D27" s="197">
        <v>0</v>
      </c>
      <c r="E27" s="197">
        <v>9</v>
      </c>
      <c r="F27" s="197">
        <v>8</v>
      </c>
      <c r="G27" s="197">
        <v>9</v>
      </c>
      <c r="H27" s="197">
        <v>24</v>
      </c>
      <c r="I27" s="197">
        <v>33</v>
      </c>
      <c r="J27" s="197">
        <v>6</v>
      </c>
      <c r="K27" s="197">
        <v>9</v>
      </c>
      <c r="L27" s="197">
        <v>7</v>
      </c>
      <c r="M27" s="197">
        <v>7</v>
      </c>
      <c r="N27" s="197">
        <v>8</v>
      </c>
      <c r="O27" s="197">
        <v>2</v>
      </c>
      <c r="P27" s="197">
        <v>0</v>
      </c>
      <c r="Q27" s="197">
        <v>5</v>
      </c>
      <c r="R27" s="197">
        <v>12</v>
      </c>
      <c r="S27" s="197">
        <v>25</v>
      </c>
      <c r="T27" s="197">
        <v>13</v>
      </c>
      <c r="U27" s="197">
        <v>0</v>
      </c>
    </row>
    <row r="28" spans="1:22" ht="18.75" customHeight="1">
      <c r="A28" s="211" t="s">
        <v>32</v>
      </c>
      <c r="B28" s="197">
        <v>5</v>
      </c>
      <c r="C28" s="197">
        <v>0</v>
      </c>
      <c r="D28" s="197">
        <v>2</v>
      </c>
      <c r="E28" s="197">
        <v>4</v>
      </c>
      <c r="F28" s="197">
        <v>5</v>
      </c>
      <c r="G28" s="197">
        <v>7</v>
      </c>
      <c r="H28" s="197">
        <v>31</v>
      </c>
      <c r="I28" s="197">
        <v>6</v>
      </c>
      <c r="J28" s="197">
        <v>5</v>
      </c>
      <c r="K28" s="197">
        <v>11</v>
      </c>
      <c r="L28" s="197">
        <v>9</v>
      </c>
      <c r="M28" s="197">
        <v>4</v>
      </c>
      <c r="N28" s="197">
        <v>7</v>
      </c>
      <c r="O28" s="197">
        <v>4</v>
      </c>
      <c r="P28" s="197">
        <v>1</v>
      </c>
      <c r="Q28" s="197">
        <v>3</v>
      </c>
      <c r="R28" s="197">
        <v>18</v>
      </c>
      <c r="S28" s="197">
        <v>45</v>
      </c>
      <c r="T28" s="197">
        <v>18</v>
      </c>
      <c r="U28" s="197">
        <v>1</v>
      </c>
    </row>
    <row r="29" spans="1:22" ht="18.75" customHeight="1">
      <c r="A29" s="211" t="s">
        <v>33</v>
      </c>
      <c r="B29" s="197">
        <v>12</v>
      </c>
      <c r="C29" s="197">
        <v>0</v>
      </c>
      <c r="D29" s="197">
        <v>6</v>
      </c>
      <c r="E29" s="197">
        <v>12</v>
      </c>
      <c r="F29" s="197">
        <v>12</v>
      </c>
      <c r="G29" s="197">
        <v>14</v>
      </c>
      <c r="H29" s="197">
        <v>65</v>
      </c>
      <c r="I29" s="197">
        <v>18</v>
      </c>
      <c r="J29" s="197">
        <v>17</v>
      </c>
      <c r="K29" s="197">
        <v>24</v>
      </c>
      <c r="L29" s="197">
        <v>20</v>
      </c>
      <c r="M29" s="197">
        <v>12</v>
      </c>
      <c r="N29" s="197">
        <v>14</v>
      </c>
      <c r="O29" s="197">
        <v>2</v>
      </c>
      <c r="P29" s="197">
        <v>0</v>
      </c>
      <c r="Q29" s="197">
        <v>17</v>
      </c>
      <c r="R29" s="197">
        <v>40</v>
      </c>
      <c r="S29" s="197">
        <v>48</v>
      </c>
      <c r="T29" s="197">
        <v>54</v>
      </c>
      <c r="U29" s="197">
        <v>0</v>
      </c>
    </row>
    <row r="30" spans="1:22" ht="18.75" customHeight="1">
      <c r="A30" s="211" t="s">
        <v>34</v>
      </c>
      <c r="B30" s="197">
        <v>3</v>
      </c>
      <c r="C30" s="197">
        <v>1</v>
      </c>
      <c r="D30" s="197">
        <v>2</v>
      </c>
      <c r="E30" s="197">
        <v>14</v>
      </c>
      <c r="F30" s="197">
        <v>3</v>
      </c>
      <c r="G30" s="197">
        <v>4</v>
      </c>
      <c r="H30" s="197">
        <v>31</v>
      </c>
      <c r="I30" s="197">
        <v>5</v>
      </c>
      <c r="J30" s="197">
        <v>5</v>
      </c>
      <c r="K30" s="197">
        <v>4</v>
      </c>
      <c r="L30" s="197">
        <v>11</v>
      </c>
      <c r="M30" s="197">
        <v>4</v>
      </c>
      <c r="N30" s="197">
        <v>4</v>
      </c>
      <c r="O30" s="197">
        <v>1</v>
      </c>
      <c r="P30" s="197">
        <v>0</v>
      </c>
      <c r="Q30" s="197">
        <v>3</v>
      </c>
      <c r="R30" s="197">
        <v>10</v>
      </c>
      <c r="S30" s="197">
        <v>44</v>
      </c>
      <c r="T30" s="197">
        <v>20</v>
      </c>
      <c r="U30" s="197">
        <v>14</v>
      </c>
    </row>
    <row r="31" spans="1:22" s="7" customFormat="1" ht="18.75" customHeight="1">
      <c r="A31" s="178" t="s">
        <v>57</v>
      </c>
      <c r="B31" s="196">
        <v>5</v>
      </c>
      <c r="C31" s="196">
        <v>0</v>
      </c>
      <c r="D31" s="196">
        <v>1</v>
      </c>
      <c r="E31" s="196">
        <v>4</v>
      </c>
      <c r="F31" s="196">
        <v>5</v>
      </c>
      <c r="G31" s="196">
        <v>5</v>
      </c>
      <c r="H31" s="196">
        <v>24</v>
      </c>
      <c r="I31" s="196">
        <v>6</v>
      </c>
      <c r="J31" s="196">
        <v>1</v>
      </c>
      <c r="K31" s="196">
        <v>6</v>
      </c>
      <c r="L31" s="196">
        <v>11</v>
      </c>
      <c r="M31" s="196">
        <v>0</v>
      </c>
      <c r="N31" s="196">
        <v>3</v>
      </c>
      <c r="O31" s="196">
        <v>2</v>
      </c>
      <c r="P31" s="196">
        <v>0</v>
      </c>
      <c r="Q31" s="196">
        <v>6</v>
      </c>
      <c r="R31" s="196">
        <v>5</v>
      </c>
      <c r="S31" s="196">
        <v>10</v>
      </c>
      <c r="T31" s="196">
        <v>15</v>
      </c>
      <c r="U31" s="196">
        <v>0</v>
      </c>
    </row>
    <row r="32" spans="1:22" ht="18.75" customHeight="1">
      <c r="A32" s="211" t="s">
        <v>37</v>
      </c>
      <c r="B32" s="197">
        <v>5</v>
      </c>
      <c r="C32" s="197">
        <v>0</v>
      </c>
      <c r="D32" s="197">
        <v>1</v>
      </c>
      <c r="E32" s="197">
        <v>4</v>
      </c>
      <c r="F32" s="197">
        <v>5</v>
      </c>
      <c r="G32" s="197">
        <v>5</v>
      </c>
      <c r="H32" s="197">
        <v>24</v>
      </c>
      <c r="I32" s="197">
        <v>6</v>
      </c>
      <c r="J32" s="197">
        <v>1</v>
      </c>
      <c r="K32" s="197">
        <v>6</v>
      </c>
      <c r="L32" s="197">
        <v>11</v>
      </c>
      <c r="M32" s="197">
        <v>0</v>
      </c>
      <c r="N32" s="197">
        <v>3</v>
      </c>
      <c r="O32" s="197">
        <v>2</v>
      </c>
      <c r="P32" s="197">
        <v>0</v>
      </c>
      <c r="Q32" s="197">
        <v>6</v>
      </c>
      <c r="R32" s="197">
        <v>5</v>
      </c>
      <c r="S32" s="197">
        <v>10</v>
      </c>
      <c r="T32" s="197">
        <v>15</v>
      </c>
      <c r="U32" s="197">
        <v>0</v>
      </c>
    </row>
    <row r="33" spans="1:21" s="7" customFormat="1" ht="18.75" customHeight="1">
      <c r="A33" s="215" t="s">
        <v>38</v>
      </c>
      <c r="B33" s="196">
        <v>0</v>
      </c>
      <c r="C33" s="196">
        <v>0</v>
      </c>
      <c r="D33" s="196">
        <v>0</v>
      </c>
      <c r="E33" s="196">
        <v>1</v>
      </c>
      <c r="F33" s="196">
        <v>2</v>
      </c>
      <c r="G33" s="196">
        <v>0</v>
      </c>
      <c r="H33" s="196">
        <v>0</v>
      </c>
      <c r="I33" s="196">
        <v>0</v>
      </c>
      <c r="J33" s="196">
        <v>0</v>
      </c>
      <c r="K33" s="196">
        <v>0</v>
      </c>
      <c r="L33" s="196">
        <v>0</v>
      </c>
      <c r="M33" s="196">
        <v>0</v>
      </c>
      <c r="N33" s="196">
        <v>0</v>
      </c>
      <c r="O33" s="196">
        <v>0</v>
      </c>
      <c r="P33" s="196">
        <v>0</v>
      </c>
      <c r="Q33" s="196">
        <v>0</v>
      </c>
      <c r="R33" s="196">
        <v>0</v>
      </c>
      <c r="S33" s="196">
        <v>1</v>
      </c>
      <c r="T33" s="196">
        <v>0</v>
      </c>
      <c r="U33" s="196">
        <v>0</v>
      </c>
    </row>
    <row r="34" spans="1:21" ht="18.75" customHeight="1">
      <c r="A34" s="211" t="s">
        <v>488</v>
      </c>
      <c r="B34" s="197">
        <v>0</v>
      </c>
      <c r="C34" s="197">
        <v>0</v>
      </c>
      <c r="D34" s="197">
        <v>0</v>
      </c>
      <c r="E34" s="197">
        <v>1</v>
      </c>
      <c r="F34" s="197">
        <v>2</v>
      </c>
      <c r="G34" s="197">
        <v>0</v>
      </c>
      <c r="H34" s="197">
        <v>0</v>
      </c>
      <c r="I34" s="197">
        <v>0</v>
      </c>
      <c r="J34" s="197">
        <v>0</v>
      </c>
      <c r="K34" s="197">
        <v>0</v>
      </c>
      <c r="L34" s="197">
        <v>0</v>
      </c>
      <c r="M34" s="197">
        <v>0</v>
      </c>
      <c r="N34" s="197">
        <v>0</v>
      </c>
      <c r="O34" s="197">
        <v>0</v>
      </c>
      <c r="P34" s="197">
        <v>0</v>
      </c>
      <c r="Q34" s="197">
        <v>0</v>
      </c>
      <c r="R34" s="197">
        <v>0</v>
      </c>
      <c r="S34" s="197">
        <v>1</v>
      </c>
      <c r="T34" s="197">
        <v>0</v>
      </c>
      <c r="U34" s="197">
        <v>0</v>
      </c>
    </row>
    <row r="35" spans="1:21">
      <c r="A35" s="522"/>
      <c r="B35" s="575"/>
      <c r="C35" s="575"/>
      <c r="D35" s="575"/>
      <c r="E35" s="575"/>
      <c r="F35" s="575"/>
      <c r="G35" s="575"/>
      <c r="H35" s="575"/>
      <c r="I35" s="575"/>
      <c r="J35" s="575"/>
      <c r="K35" s="575"/>
      <c r="L35" s="575"/>
      <c r="M35" s="575"/>
      <c r="N35" s="575"/>
      <c r="O35" s="575"/>
      <c r="P35" s="575"/>
      <c r="Q35" s="23"/>
      <c r="R35" s="23"/>
      <c r="S35" s="23"/>
      <c r="T35" s="23"/>
      <c r="U35" s="23"/>
    </row>
    <row r="36" spans="1:21" ht="27.75" customHeight="1">
      <c r="A36" s="789" t="s">
        <v>515</v>
      </c>
      <c r="B36" s="789"/>
      <c r="C36" s="789"/>
      <c r="D36" s="789"/>
      <c r="E36" s="789"/>
      <c r="F36" s="789"/>
      <c r="G36" s="789"/>
      <c r="H36" s="789"/>
      <c r="I36" s="789"/>
      <c r="J36" s="789"/>
      <c r="K36" s="789"/>
      <c r="L36" s="789"/>
      <c r="M36" s="789"/>
      <c r="N36" s="789"/>
      <c r="O36" s="789"/>
      <c r="P36" s="789"/>
      <c r="Q36" s="191"/>
      <c r="R36" s="191"/>
      <c r="S36" s="191"/>
      <c r="T36" s="191"/>
      <c r="U36" s="191"/>
    </row>
    <row r="37" spans="1:21" ht="12.75" customHeight="1">
      <c r="A37" s="778" t="s">
        <v>538</v>
      </c>
      <c r="B37" s="778"/>
      <c r="C37" s="778"/>
      <c r="D37" s="778"/>
      <c r="E37" s="778"/>
      <c r="F37" s="778"/>
      <c r="G37" s="565"/>
      <c r="H37" s="565"/>
      <c r="I37" s="565"/>
      <c r="J37" s="566"/>
      <c r="K37" s="458"/>
      <c r="L37" s="458"/>
      <c r="M37" s="458"/>
      <c r="N37" s="458"/>
      <c r="O37" s="458"/>
      <c r="P37" s="458"/>
    </row>
    <row r="38" spans="1:21">
      <c r="A38" s="458"/>
      <c r="B38" s="458"/>
      <c r="C38" s="458"/>
      <c r="D38" s="458"/>
      <c r="E38" s="458"/>
      <c r="F38" s="458"/>
      <c r="G38" s="458"/>
      <c r="H38" s="458"/>
      <c r="I38" s="458"/>
      <c r="J38" s="458"/>
      <c r="K38" s="458"/>
      <c r="L38" s="458"/>
      <c r="M38" s="458"/>
      <c r="N38" s="458"/>
      <c r="O38" s="458"/>
      <c r="P38" s="458"/>
    </row>
    <row r="39" spans="1:21">
      <c r="A39" s="458"/>
      <c r="B39" s="458"/>
      <c r="C39" s="458"/>
      <c r="D39" s="458"/>
      <c r="E39" s="458"/>
      <c r="F39" s="458"/>
      <c r="G39" s="458"/>
      <c r="H39" s="458"/>
      <c r="I39" s="458"/>
      <c r="J39" s="458"/>
      <c r="K39" s="458"/>
      <c r="L39" s="458"/>
      <c r="M39" s="458"/>
      <c r="N39" s="458"/>
      <c r="O39" s="458"/>
      <c r="P39" s="458"/>
    </row>
  </sheetData>
  <mergeCells count="6">
    <mergeCell ref="A37:F37"/>
    <mergeCell ref="A1:U1"/>
    <mergeCell ref="A2:A3"/>
    <mergeCell ref="B2:E2"/>
    <mergeCell ref="F2:U2"/>
    <mergeCell ref="A36:P36"/>
  </mergeCells>
  <hyperlinks>
    <hyperlink ref="V1" location="INDICE!A42" display="INDICE"/>
  </hyperlinks>
  <printOptions horizontalCentered="1"/>
  <pageMargins left="0.19685039370078741" right="0.19685039370078741" top="1.1023622047244095" bottom="0.51181102362204722" header="0.11811023622047245" footer="0.23622047244094491"/>
  <pageSetup paperSize="9" scale="62" firstPageNumber="64" orientation="landscape" useFirstPageNumber="1" r:id="rId1"/>
  <headerFooter scaleWithDoc="0">
    <oddHeader>&amp;C&amp;G</oddHeader>
    <oddFooter>&amp;C&amp;12 64</oddFooter>
  </headerFooter>
  <legacyDrawingHF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8"/>
  <dimension ref="A1:AA38"/>
  <sheetViews>
    <sheetView showGridLines="0" zoomScale="96" zoomScaleNormal="96" workbookViewId="0">
      <selection sqref="A1:Z1"/>
    </sheetView>
  </sheetViews>
  <sheetFormatPr baseColWidth="10" defaultColWidth="9.109375" defaultRowHeight="13.8"/>
  <cols>
    <col min="1" max="1" width="30.33203125" style="5" customWidth="1"/>
    <col min="2" max="2" width="12.33203125" style="5" bestFit="1" customWidth="1"/>
    <col min="3" max="3" width="15.44140625" style="5" bestFit="1" customWidth="1"/>
    <col min="4" max="4" width="12.33203125" style="5" bestFit="1" customWidth="1"/>
    <col min="5" max="5" width="10.6640625" style="5" bestFit="1" customWidth="1"/>
    <col min="6" max="6" width="14.33203125" style="5" bestFit="1" customWidth="1"/>
    <col min="7" max="7" width="12.5546875" style="5" bestFit="1" customWidth="1"/>
    <col min="8" max="8" width="12.109375" style="5" customWidth="1"/>
    <col min="9" max="9" width="8.33203125" style="5" bestFit="1" customWidth="1"/>
    <col min="10" max="10" width="19" style="3" customWidth="1"/>
    <col min="11" max="11" width="15.88671875" style="3" customWidth="1"/>
    <col min="12" max="12" width="13.88671875" style="3" customWidth="1"/>
    <col min="13" max="13" width="14.109375" style="3" customWidth="1"/>
    <col min="14" max="14" width="12.33203125" style="3" customWidth="1"/>
    <col min="15" max="15" width="12.109375" style="3" customWidth="1"/>
    <col min="16" max="16" width="12.44140625" style="3" customWidth="1"/>
    <col min="17" max="17" width="13.33203125" style="3" customWidth="1"/>
    <col min="18" max="18" width="12.33203125" style="3" customWidth="1"/>
    <col min="19" max="19" width="11.5546875" style="3" customWidth="1"/>
    <col min="20" max="20" width="14.5546875" style="3" customWidth="1"/>
    <col min="21" max="21" width="13.88671875" style="3" customWidth="1"/>
    <col min="22" max="22" width="10.6640625" style="3" customWidth="1"/>
    <col min="23" max="23" width="11.88671875" style="3" customWidth="1"/>
    <col min="24" max="24" width="12" style="3" customWidth="1"/>
    <col min="25" max="25" width="12.6640625" style="3" customWidth="1"/>
    <col min="26" max="16384" width="9.109375" style="3"/>
  </cols>
  <sheetData>
    <row r="1" spans="1:27" s="11" customFormat="1" ht="44.25" customHeight="1">
      <c r="A1" s="764" t="s">
        <v>814</v>
      </c>
      <c r="B1" s="764"/>
      <c r="C1" s="764"/>
      <c r="D1" s="764"/>
      <c r="E1" s="764"/>
      <c r="F1" s="764"/>
      <c r="G1" s="764"/>
      <c r="H1" s="764"/>
      <c r="I1" s="764"/>
      <c r="J1" s="764"/>
      <c r="K1" s="764"/>
      <c r="L1" s="764"/>
      <c r="M1" s="764"/>
      <c r="N1" s="764"/>
      <c r="O1" s="764"/>
      <c r="P1" s="764"/>
      <c r="Q1" s="764"/>
      <c r="R1" s="764"/>
      <c r="S1" s="764"/>
      <c r="T1" s="764"/>
      <c r="U1" s="764"/>
      <c r="V1" s="764"/>
      <c r="W1" s="764"/>
      <c r="X1" s="764"/>
      <c r="Y1" s="764"/>
      <c r="Z1" s="764"/>
      <c r="AA1" s="73" t="s">
        <v>271</v>
      </c>
    </row>
    <row r="2" spans="1:27" s="14" customFormat="1" ht="19.5" customHeight="1">
      <c r="A2" s="765" t="s">
        <v>330</v>
      </c>
      <c r="B2" s="788" t="s">
        <v>124</v>
      </c>
      <c r="C2" s="788"/>
      <c r="D2" s="788"/>
      <c r="E2" s="788"/>
      <c r="F2" s="788"/>
      <c r="G2" s="788"/>
      <c r="H2" s="788"/>
      <c r="I2" s="788"/>
      <c r="J2" s="779" t="s">
        <v>307</v>
      </c>
      <c r="K2" s="780"/>
      <c r="L2" s="780"/>
      <c r="M2" s="780"/>
      <c r="N2" s="780"/>
      <c r="O2" s="780"/>
      <c r="P2" s="780"/>
      <c r="Q2" s="780"/>
      <c r="R2" s="780"/>
      <c r="S2" s="780"/>
      <c r="T2" s="780"/>
      <c r="U2" s="780"/>
      <c r="V2" s="780"/>
      <c r="W2" s="779" t="s">
        <v>308</v>
      </c>
      <c r="X2" s="780"/>
      <c r="Y2" s="780"/>
      <c r="Z2" s="781"/>
    </row>
    <row r="3" spans="1:27" s="14" customFormat="1" ht="27.6">
      <c r="A3" s="766"/>
      <c r="B3" s="525" t="s">
        <v>516</v>
      </c>
      <c r="C3" s="525" t="s">
        <v>517</v>
      </c>
      <c r="D3" s="525" t="s">
        <v>123</v>
      </c>
      <c r="E3" s="525" t="s">
        <v>122</v>
      </c>
      <c r="F3" s="525" t="s">
        <v>518</v>
      </c>
      <c r="G3" s="525" t="s">
        <v>121</v>
      </c>
      <c r="H3" s="525" t="s">
        <v>519</v>
      </c>
      <c r="I3" s="525" t="s">
        <v>41</v>
      </c>
      <c r="J3" s="527" t="s">
        <v>401</v>
      </c>
      <c r="K3" s="527" t="s">
        <v>402</v>
      </c>
      <c r="L3" s="527" t="s">
        <v>135</v>
      </c>
      <c r="M3" s="527" t="s">
        <v>134</v>
      </c>
      <c r="N3" s="527" t="s">
        <v>133</v>
      </c>
      <c r="O3" s="527" t="s">
        <v>132</v>
      </c>
      <c r="P3" s="527" t="s">
        <v>131</v>
      </c>
      <c r="Q3" s="527" t="s">
        <v>130</v>
      </c>
      <c r="R3" s="527" t="s">
        <v>403</v>
      </c>
      <c r="S3" s="527" t="s">
        <v>129</v>
      </c>
      <c r="T3" s="527" t="s">
        <v>128</v>
      </c>
      <c r="U3" s="527" t="s">
        <v>127</v>
      </c>
      <c r="V3" s="527" t="s">
        <v>61</v>
      </c>
      <c r="W3" s="527" t="s">
        <v>106</v>
      </c>
      <c r="X3" s="527" t="s">
        <v>126</v>
      </c>
      <c r="Y3" s="527" t="s">
        <v>404</v>
      </c>
      <c r="Z3" s="527" t="s">
        <v>125</v>
      </c>
    </row>
    <row r="4" spans="1:27" s="4" customFormat="1" ht="20.100000000000001" customHeight="1">
      <c r="A4" s="215" t="s">
        <v>601</v>
      </c>
      <c r="B4" s="196">
        <v>10544</v>
      </c>
      <c r="C4" s="196">
        <v>276</v>
      </c>
      <c r="D4" s="196">
        <v>139</v>
      </c>
      <c r="E4" s="196">
        <v>2848</v>
      </c>
      <c r="F4" s="196">
        <v>75</v>
      </c>
      <c r="G4" s="196">
        <v>132</v>
      </c>
      <c r="H4" s="196">
        <v>45</v>
      </c>
      <c r="I4" s="196">
        <v>96</v>
      </c>
      <c r="J4" s="576">
        <v>1329</v>
      </c>
      <c r="K4" s="576">
        <v>2247</v>
      </c>
      <c r="L4" s="576">
        <v>1417</v>
      </c>
      <c r="M4" s="576">
        <v>1298</v>
      </c>
      <c r="N4" s="576">
        <v>1396</v>
      </c>
      <c r="O4" s="576">
        <v>1324</v>
      </c>
      <c r="P4" s="576">
        <v>1534</v>
      </c>
      <c r="Q4" s="576">
        <v>1436</v>
      </c>
      <c r="R4" s="576">
        <v>1773</v>
      </c>
      <c r="S4" s="576">
        <v>1604</v>
      </c>
      <c r="T4" s="576">
        <v>1293</v>
      </c>
      <c r="U4" s="576">
        <v>1289</v>
      </c>
      <c r="V4" s="576">
        <v>1502</v>
      </c>
      <c r="W4" s="576">
        <v>5677</v>
      </c>
      <c r="X4" s="576">
        <v>1495</v>
      </c>
      <c r="Y4" s="576">
        <v>1841</v>
      </c>
      <c r="Z4" s="576">
        <v>1382</v>
      </c>
    </row>
    <row r="5" spans="1:27" s="4" customFormat="1" ht="20.100000000000001" customHeight="1">
      <c r="A5" s="178" t="s">
        <v>331</v>
      </c>
      <c r="B5" s="196">
        <v>10281</v>
      </c>
      <c r="C5" s="196">
        <v>157</v>
      </c>
      <c r="D5" s="196">
        <v>76</v>
      </c>
      <c r="E5" s="196">
        <v>2322</v>
      </c>
      <c r="F5" s="196">
        <v>46</v>
      </c>
      <c r="G5" s="196">
        <v>75</v>
      </c>
      <c r="H5" s="196">
        <v>24</v>
      </c>
      <c r="I5" s="196">
        <v>54</v>
      </c>
      <c r="J5" s="576">
        <v>38</v>
      </c>
      <c r="K5" s="576">
        <v>473</v>
      </c>
      <c r="L5" s="576">
        <v>67</v>
      </c>
      <c r="M5" s="576">
        <v>16</v>
      </c>
      <c r="N5" s="576">
        <v>70</v>
      </c>
      <c r="O5" s="576">
        <v>32</v>
      </c>
      <c r="P5" s="576">
        <v>148</v>
      </c>
      <c r="Q5" s="576">
        <v>96</v>
      </c>
      <c r="R5" s="576">
        <v>213</v>
      </c>
      <c r="S5" s="576">
        <v>183</v>
      </c>
      <c r="T5" s="576">
        <v>14</v>
      </c>
      <c r="U5" s="576">
        <v>9</v>
      </c>
      <c r="V5" s="576">
        <v>130</v>
      </c>
      <c r="W5" s="576">
        <v>3173</v>
      </c>
      <c r="X5" s="576">
        <v>72</v>
      </c>
      <c r="Y5" s="576">
        <v>300</v>
      </c>
      <c r="Z5" s="576">
        <v>21</v>
      </c>
    </row>
    <row r="6" spans="1:27" ht="20.100000000000001" customHeight="1">
      <c r="A6" s="211" t="s">
        <v>186</v>
      </c>
      <c r="B6" s="197">
        <v>34</v>
      </c>
      <c r="C6" s="197">
        <v>22</v>
      </c>
      <c r="D6" s="197">
        <v>10</v>
      </c>
      <c r="E6" s="197">
        <v>56</v>
      </c>
      <c r="F6" s="197">
        <v>9</v>
      </c>
      <c r="G6" s="197">
        <v>13</v>
      </c>
      <c r="H6" s="197">
        <v>3</v>
      </c>
      <c r="I6" s="197">
        <v>7</v>
      </c>
      <c r="J6" s="577">
        <v>6</v>
      </c>
      <c r="K6" s="577">
        <v>66</v>
      </c>
      <c r="L6" s="577">
        <v>10</v>
      </c>
      <c r="M6" s="577">
        <v>3</v>
      </c>
      <c r="N6" s="577">
        <v>12</v>
      </c>
      <c r="O6" s="577">
        <v>4</v>
      </c>
      <c r="P6" s="577">
        <v>20</v>
      </c>
      <c r="Q6" s="577">
        <v>15</v>
      </c>
      <c r="R6" s="577">
        <v>30</v>
      </c>
      <c r="S6" s="577">
        <v>16</v>
      </c>
      <c r="T6" s="577">
        <v>2</v>
      </c>
      <c r="U6" s="577">
        <v>1</v>
      </c>
      <c r="V6" s="577">
        <v>47</v>
      </c>
      <c r="W6" s="577">
        <v>171</v>
      </c>
      <c r="X6" s="577">
        <v>8</v>
      </c>
      <c r="Y6" s="577">
        <v>12</v>
      </c>
      <c r="Z6" s="577">
        <v>2</v>
      </c>
    </row>
    <row r="7" spans="1:27" ht="20.100000000000001" customHeight="1">
      <c r="A7" s="211" t="s">
        <v>185</v>
      </c>
      <c r="B7" s="197">
        <v>5</v>
      </c>
      <c r="C7" s="197">
        <v>3</v>
      </c>
      <c r="D7" s="197">
        <v>1</v>
      </c>
      <c r="E7" s="197">
        <v>14</v>
      </c>
      <c r="F7" s="197">
        <v>0</v>
      </c>
      <c r="G7" s="197">
        <v>1</v>
      </c>
      <c r="H7" s="197">
        <v>0</v>
      </c>
      <c r="I7" s="197">
        <v>2</v>
      </c>
      <c r="J7" s="577" t="s">
        <v>36</v>
      </c>
      <c r="K7" s="577">
        <v>3</v>
      </c>
      <c r="L7" s="577">
        <v>2</v>
      </c>
      <c r="M7" s="577" t="s">
        <v>36</v>
      </c>
      <c r="N7" s="577" t="s">
        <v>36</v>
      </c>
      <c r="O7" s="577" t="s">
        <v>36</v>
      </c>
      <c r="P7" s="577">
        <v>1</v>
      </c>
      <c r="Q7" s="577">
        <v>1</v>
      </c>
      <c r="R7" s="577">
        <v>3</v>
      </c>
      <c r="S7" s="577" t="s">
        <v>36</v>
      </c>
      <c r="T7" s="577" t="s">
        <v>36</v>
      </c>
      <c r="U7" s="577" t="s">
        <v>36</v>
      </c>
      <c r="V7" s="577">
        <v>1</v>
      </c>
      <c r="W7" s="577">
        <v>2</v>
      </c>
      <c r="X7" s="577">
        <v>1</v>
      </c>
      <c r="Y7" s="577" t="s">
        <v>36</v>
      </c>
      <c r="Z7" s="577" t="s">
        <v>36</v>
      </c>
    </row>
    <row r="8" spans="1:27" ht="20.100000000000001" customHeight="1">
      <c r="A8" s="211" t="s">
        <v>184</v>
      </c>
      <c r="B8" s="197">
        <v>15</v>
      </c>
      <c r="C8" s="197">
        <v>6</v>
      </c>
      <c r="D8" s="197">
        <v>1</v>
      </c>
      <c r="E8" s="197">
        <v>15</v>
      </c>
      <c r="F8" s="197">
        <v>1</v>
      </c>
      <c r="G8" s="197">
        <v>2</v>
      </c>
      <c r="H8" s="197">
        <v>0</v>
      </c>
      <c r="I8" s="197">
        <v>2</v>
      </c>
      <c r="J8" s="577">
        <v>2</v>
      </c>
      <c r="K8" s="577">
        <v>10</v>
      </c>
      <c r="L8" s="577" t="s">
        <v>36</v>
      </c>
      <c r="M8" s="577" t="s">
        <v>36</v>
      </c>
      <c r="N8" s="577">
        <v>1</v>
      </c>
      <c r="O8" s="577">
        <v>1</v>
      </c>
      <c r="P8" s="577">
        <v>4</v>
      </c>
      <c r="Q8" s="577">
        <v>2</v>
      </c>
      <c r="R8" s="577">
        <v>7</v>
      </c>
      <c r="S8" s="577">
        <v>4</v>
      </c>
      <c r="T8" s="577" t="s">
        <v>36</v>
      </c>
      <c r="U8" s="577" t="s">
        <v>36</v>
      </c>
      <c r="V8" s="577">
        <v>2</v>
      </c>
      <c r="W8" s="577">
        <v>31</v>
      </c>
      <c r="X8" s="577" t="s">
        <v>36</v>
      </c>
      <c r="Y8" s="577">
        <v>3</v>
      </c>
      <c r="Z8" s="577" t="s">
        <v>36</v>
      </c>
    </row>
    <row r="9" spans="1:27" ht="20.100000000000001" customHeight="1">
      <c r="A9" s="211" t="s">
        <v>183</v>
      </c>
      <c r="B9" s="197">
        <v>6</v>
      </c>
      <c r="C9" s="197">
        <v>2</v>
      </c>
      <c r="D9" s="197">
        <v>1</v>
      </c>
      <c r="E9" s="197">
        <v>9</v>
      </c>
      <c r="F9" s="197">
        <v>0</v>
      </c>
      <c r="G9" s="197">
        <v>1</v>
      </c>
      <c r="H9" s="197">
        <v>0</v>
      </c>
      <c r="I9" s="197">
        <v>4</v>
      </c>
      <c r="J9" s="577" t="s">
        <v>36</v>
      </c>
      <c r="K9" s="577">
        <v>4</v>
      </c>
      <c r="L9" s="577" t="s">
        <v>36</v>
      </c>
      <c r="M9" s="577" t="s">
        <v>36</v>
      </c>
      <c r="N9" s="577" t="s">
        <v>36</v>
      </c>
      <c r="O9" s="577" t="s">
        <v>36</v>
      </c>
      <c r="P9" s="577">
        <v>2</v>
      </c>
      <c r="Q9" s="577" t="s">
        <v>36</v>
      </c>
      <c r="R9" s="577">
        <v>2</v>
      </c>
      <c r="S9" s="577">
        <v>7</v>
      </c>
      <c r="T9" s="577" t="s">
        <v>36</v>
      </c>
      <c r="U9" s="577" t="s">
        <v>36</v>
      </c>
      <c r="V9" s="577">
        <v>1</v>
      </c>
      <c r="W9" s="577">
        <v>80</v>
      </c>
      <c r="X9" s="577" t="s">
        <v>36</v>
      </c>
      <c r="Y9" s="577" t="s">
        <v>36</v>
      </c>
      <c r="Z9" s="577" t="s">
        <v>36</v>
      </c>
    </row>
    <row r="10" spans="1:27" ht="20.100000000000001" customHeight="1">
      <c r="A10" s="211" t="s">
        <v>182</v>
      </c>
      <c r="B10" s="197">
        <v>10017</v>
      </c>
      <c r="C10" s="197">
        <v>6</v>
      </c>
      <c r="D10" s="197">
        <v>2</v>
      </c>
      <c r="E10" s="197">
        <v>700</v>
      </c>
      <c r="F10" s="197">
        <v>1</v>
      </c>
      <c r="G10" s="197">
        <v>2</v>
      </c>
      <c r="H10" s="197">
        <v>0</v>
      </c>
      <c r="I10" s="197">
        <v>1</v>
      </c>
      <c r="J10" s="577" t="s">
        <v>36</v>
      </c>
      <c r="K10" s="577">
        <v>15</v>
      </c>
      <c r="L10" s="577">
        <v>2</v>
      </c>
      <c r="M10" s="577" t="s">
        <v>36</v>
      </c>
      <c r="N10" s="577">
        <v>4</v>
      </c>
      <c r="O10" s="577" t="s">
        <v>36</v>
      </c>
      <c r="P10" s="577">
        <v>3</v>
      </c>
      <c r="Q10" s="577">
        <v>3</v>
      </c>
      <c r="R10" s="577">
        <v>10</v>
      </c>
      <c r="S10" s="577">
        <v>20</v>
      </c>
      <c r="T10" s="577" t="s">
        <v>36</v>
      </c>
      <c r="U10" s="577" t="s">
        <v>36</v>
      </c>
      <c r="V10" s="577">
        <v>5</v>
      </c>
      <c r="W10" s="577">
        <v>19</v>
      </c>
      <c r="X10" s="577">
        <v>3</v>
      </c>
      <c r="Y10" s="577" t="s">
        <v>36</v>
      </c>
      <c r="Z10" s="577" t="s">
        <v>36</v>
      </c>
    </row>
    <row r="11" spans="1:27" ht="20.100000000000001" customHeight="1">
      <c r="A11" s="211" t="s">
        <v>181</v>
      </c>
      <c r="B11" s="197">
        <v>16</v>
      </c>
      <c r="C11" s="197">
        <v>8</v>
      </c>
      <c r="D11" s="197">
        <v>4</v>
      </c>
      <c r="E11" s="197">
        <v>22</v>
      </c>
      <c r="F11" s="197">
        <v>4</v>
      </c>
      <c r="G11" s="197">
        <v>4</v>
      </c>
      <c r="H11" s="197">
        <v>2</v>
      </c>
      <c r="I11" s="197">
        <v>0</v>
      </c>
      <c r="J11" s="577">
        <v>1</v>
      </c>
      <c r="K11" s="577">
        <v>27</v>
      </c>
      <c r="L11" s="577">
        <v>2</v>
      </c>
      <c r="M11" s="577">
        <v>1</v>
      </c>
      <c r="N11" s="577">
        <v>4</v>
      </c>
      <c r="O11" s="577">
        <v>1</v>
      </c>
      <c r="P11" s="577">
        <v>8</v>
      </c>
      <c r="Q11" s="577">
        <v>4</v>
      </c>
      <c r="R11" s="577">
        <v>5</v>
      </c>
      <c r="S11" s="577">
        <v>9</v>
      </c>
      <c r="T11" s="577" t="s">
        <v>36</v>
      </c>
      <c r="U11" s="577" t="s">
        <v>36</v>
      </c>
      <c r="V11" s="577">
        <v>2</v>
      </c>
      <c r="W11" s="577">
        <v>120</v>
      </c>
      <c r="X11" s="577">
        <v>2</v>
      </c>
      <c r="Y11" s="577" t="s">
        <v>36</v>
      </c>
      <c r="Z11" s="577" t="s">
        <v>36</v>
      </c>
    </row>
    <row r="12" spans="1:27" ht="20.100000000000001" customHeight="1">
      <c r="A12" s="211" t="s">
        <v>180</v>
      </c>
      <c r="B12" s="197">
        <v>8</v>
      </c>
      <c r="C12" s="197">
        <v>5</v>
      </c>
      <c r="D12" s="197">
        <v>1</v>
      </c>
      <c r="E12" s="197">
        <v>14</v>
      </c>
      <c r="F12" s="197">
        <v>0</v>
      </c>
      <c r="G12" s="197">
        <v>4</v>
      </c>
      <c r="H12" s="197">
        <v>0</v>
      </c>
      <c r="I12" s="197">
        <v>1</v>
      </c>
      <c r="J12" s="577" t="s">
        <v>36</v>
      </c>
      <c r="K12" s="577">
        <v>18</v>
      </c>
      <c r="L12" s="577">
        <v>1</v>
      </c>
      <c r="M12" s="577" t="s">
        <v>36</v>
      </c>
      <c r="N12" s="577">
        <v>1</v>
      </c>
      <c r="O12" s="577" t="s">
        <v>36</v>
      </c>
      <c r="P12" s="577">
        <v>4</v>
      </c>
      <c r="Q12" s="577" t="s">
        <v>36</v>
      </c>
      <c r="R12" s="577">
        <v>3</v>
      </c>
      <c r="S12" s="577">
        <v>6</v>
      </c>
      <c r="T12" s="577" t="s">
        <v>36</v>
      </c>
      <c r="U12" s="577" t="s">
        <v>36</v>
      </c>
      <c r="V12" s="577">
        <v>5</v>
      </c>
      <c r="W12" s="577">
        <v>41</v>
      </c>
      <c r="X12" s="577" t="s">
        <v>36</v>
      </c>
      <c r="Y12" s="577">
        <v>42</v>
      </c>
      <c r="Z12" s="577" t="s">
        <v>36</v>
      </c>
    </row>
    <row r="13" spans="1:27" ht="20.100000000000001" customHeight="1">
      <c r="A13" s="211" t="s">
        <v>179</v>
      </c>
      <c r="B13" s="197">
        <v>24</v>
      </c>
      <c r="C13" s="197">
        <v>10</v>
      </c>
      <c r="D13" s="197">
        <v>7</v>
      </c>
      <c r="E13" s="197">
        <v>53</v>
      </c>
      <c r="F13" s="197">
        <v>2</v>
      </c>
      <c r="G13" s="197">
        <v>7</v>
      </c>
      <c r="H13" s="197">
        <v>2</v>
      </c>
      <c r="I13" s="197">
        <v>9</v>
      </c>
      <c r="J13" s="577">
        <v>4</v>
      </c>
      <c r="K13" s="577">
        <v>30</v>
      </c>
      <c r="L13" s="577">
        <v>10</v>
      </c>
      <c r="M13" s="577" t="s">
        <v>36</v>
      </c>
      <c r="N13" s="577">
        <v>2</v>
      </c>
      <c r="O13" s="577" t="s">
        <v>36</v>
      </c>
      <c r="P13" s="577">
        <v>13</v>
      </c>
      <c r="Q13" s="577">
        <v>8</v>
      </c>
      <c r="R13" s="577">
        <v>20</v>
      </c>
      <c r="S13" s="577">
        <v>16</v>
      </c>
      <c r="T13" s="577">
        <v>2</v>
      </c>
      <c r="U13" s="577">
        <v>1</v>
      </c>
      <c r="V13" s="577">
        <v>16</v>
      </c>
      <c r="W13" s="577">
        <v>73</v>
      </c>
      <c r="X13" s="577">
        <v>3</v>
      </c>
      <c r="Y13" s="577">
        <v>12</v>
      </c>
      <c r="Z13" s="577">
        <v>1</v>
      </c>
    </row>
    <row r="14" spans="1:27" ht="20.100000000000001" customHeight="1">
      <c r="A14" s="211" t="s">
        <v>178</v>
      </c>
      <c r="B14" s="197">
        <v>132</v>
      </c>
      <c r="C14" s="197">
        <v>79</v>
      </c>
      <c r="D14" s="197">
        <v>39</v>
      </c>
      <c r="E14" s="197">
        <v>191</v>
      </c>
      <c r="F14" s="197">
        <v>19</v>
      </c>
      <c r="G14" s="197">
        <v>33</v>
      </c>
      <c r="H14" s="197">
        <v>14</v>
      </c>
      <c r="I14" s="197">
        <v>26</v>
      </c>
      <c r="J14" s="577">
        <v>22</v>
      </c>
      <c r="K14" s="577">
        <v>226</v>
      </c>
      <c r="L14" s="577">
        <v>33</v>
      </c>
      <c r="M14" s="577">
        <v>11</v>
      </c>
      <c r="N14" s="577">
        <v>41</v>
      </c>
      <c r="O14" s="577">
        <v>24</v>
      </c>
      <c r="P14" s="577">
        <v>74</v>
      </c>
      <c r="Q14" s="577">
        <v>52</v>
      </c>
      <c r="R14" s="577">
        <v>110</v>
      </c>
      <c r="S14" s="577">
        <v>76</v>
      </c>
      <c r="T14" s="577">
        <v>9</v>
      </c>
      <c r="U14" s="577">
        <v>7</v>
      </c>
      <c r="V14" s="577">
        <v>40</v>
      </c>
      <c r="W14" s="577">
        <v>1041</v>
      </c>
      <c r="X14" s="577">
        <v>39</v>
      </c>
      <c r="Y14" s="577">
        <v>220</v>
      </c>
      <c r="Z14" s="577">
        <v>17</v>
      </c>
    </row>
    <row r="15" spans="1:27" ht="20.100000000000001" customHeight="1">
      <c r="A15" s="211" t="s">
        <v>177</v>
      </c>
      <c r="B15" s="197">
        <v>15</v>
      </c>
      <c r="C15" s="197">
        <v>11</v>
      </c>
      <c r="D15" s="197">
        <v>4</v>
      </c>
      <c r="E15" s="197">
        <v>26</v>
      </c>
      <c r="F15" s="197">
        <v>6</v>
      </c>
      <c r="G15" s="197">
        <v>5</v>
      </c>
      <c r="H15" s="197">
        <v>1</v>
      </c>
      <c r="I15" s="197">
        <v>0</v>
      </c>
      <c r="J15" s="577">
        <v>2</v>
      </c>
      <c r="K15" s="577">
        <v>46</v>
      </c>
      <c r="L15" s="577">
        <v>2</v>
      </c>
      <c r="M15" s="577">
        <v>1</v>
      </c>
      <c r="N15" s="577">
        <v>3</v>
      </c>
      <c r="O15" s="577">
        <v>1</v>
      </c>
      <c r="P15" s="577">
        <v>11</v>
      </c>
      <c r="Q15" s="577">
        <v>5</v>
      </c>
      <c r="R15" s="577">
        <v>15</v>
      </c>
      <c r="S15" s="577">
        <v>9</v>
      </c>
      <c r="T15" s="577">
        <v>1</v>
      </c>
      <c r="U15" s="577" t="s">
        <v>36</v>
      </c>
      <c r="V15" s="577">
        <v>7</v>
      </c>
      <c r="W15" s="577">
        <v>1565</v>
      </c>
      <c r="X15" s="577">
        <v>8</v>
      </c>
      <c r="Y15" s="577">
        <v>11</v>
      </c>
      <c r="Z15" s="577" t="s">
        <v>36</v>
      </c>
    </row>
    <row r="16" spans="1:27" s="4" customFormat="1" ht="20.100000000000001" customHeight="1">
      <c r="A16" s="211" t="s">
        <v>176</v>
      </c>
      <c r="B16" s="197">
        <v>9</v>
      </c>
      <c r="C16" s="197">
        <v>5</v>
      </c>
      <c r="D16" s="197">
        <v>6</v>
      </c>
      <c r="E16" s="197">
        <v>1222</v>
      </c>
      <c r="F16" s="197">
        <v>4</v>
      </c>
      <c r="G16" s="197">
        <v>3</v>
      </c>
      <c r="H16" s="197">
        <v>2</v>
      </c>
      <c r="I16" s="197">
        <v>2</v>
      </c>
      <c r="J16" s="577">
        <v>1</v>
      </c>
      <c r="K16" s="577">
        <v>28</v>
      </c>
      <c r="L16" s="577">
        <v>5</v>
      </c>
      <c r="M16" s="577" t="s">
        <v>36</v>
      </c>
      <c r="N16" s="577">
        <v>2</v>
      </c>
      <c r="O16" s="577">
        <v>1</v>
      </c>
      <c r="P16" s="577">
        <v>8</v>
      </c>
      <c r="Q16" s="577">
        <v>6</v>
      </c>
      <c r="R16" s="577">
        <v>8</v>
      </c>
      <c r="S16" s="577">
        <v>20</v>
      </c>
      <c r="T16" s="577" t="s">
        <v>36</v>
      </c>
      <c r="U16" s="577" t="s">
        <v>36</v>
      </c>
      <c r="V16" s="577">
        <v>4</v>
      </c>
      <c r="W16" s="577">
        <v>30</v>
      </c>
      <c r="X16" s="577">
        <v>8</v>
      </c>
      <c r="Y16" s="577" t="s">
        <v>36</v>
      </c>
      <c r="Z16" s="577">
        <v>1</v>
      </c>
    </row>
    <row r="17" spans="1:26" s="4" customFormat="1" ht="20.100000000000001" customHeight="1">
      <c r="A17" s="178" t="s">
        <v>332</v>
      </c>
      <c r="B17" s="196">
        <v>230</v>
      </c>
      <c r="C17" s="196">
        <v>109</v>
      </c>
      <c r="D17" s="196">
        <v>56</v>
      </c>
      <c r="E17" s="196">
        <v>482</v>
      </c>
      <c r="F17" s="196">
        <v>26</v>
      </c>
      <c r="G17" s="196">
        <v>48</v>
      </c>
      <c r="H17" s="196">
        <v>19</v>
      </c>
      <c r="I17" s="196">
        <v>33</v>
      </c>
      <c r="J17" s="576">
        <v>1290</v>
      </c>
      <c r="K17" s="576">
        <v>1723</v>
      </c>
      <c r="L17" s="576">
        <v>1347</v>
      </c>
      <c r="M17" s="576">
        <v>1281</v>
      </c>
      <c r="N17" s="576">
        <v>1322</v>
      </c>
      <c r="O17" s="576">
        <v>1291</v>
      </c>
      <c r="P17" s="576">
        <v>1375</v>
      </c>
      <c r="Q17" s="576">
        <v>1338</v>
      </c>
      <c r="R17" s="576">
        <v>1474</v>
      </c>
      <c r="S17" s="576">
        <v>1385</v>
      </c>
      <c r="T17" s="576">
        <v>1279</v>
      </c>
      <c r="U17" s="576">
        <v>1280</v>
      </c>
      <c r="V17" s="576">
        <v>1366</v>
      </c>
      <c r="W17" s="576">
        <v>2344</v>
      </c>
      <c r="X17" s="576">
        <v>1418</v>
      </c>
      <c r="Y17" s="576">
        <v>1532</v>
      </c>
      <c r="Z17" s="576">
        <v>1361</v>
      </c>
    </row>
    <row r="18" spans="1:26" ht="20.100000000000001" customHeight="1">
      <c r="A18" s="211" t="s">
        <v>59</v>
      </c>
      <c r="B18" s="197">
        <v>32</v>
      </c>
      <c r="C18" s="197">
        <v>13</v>
      </c>
      <c r="D18" s="197">
        <v>5</v>
      </c>
      <c r="E18" s="197">
        <v>55</v>
      </c>
      <c r="F18" s="197">
        <v>1</v>
      </c>
      <c r="G18" s="197">
        <v>4</v>
      </c>
      <c r="H18" s="197">
        <v>1</v>
      </c>
      <c r="I18" s="197">
        <v>3</v>
      </c>
      <c r="J18" s="577">
        <v>1</v>
      </c>
      <c r="K18" s="577">
        <v>44</v>
      </c>
      <c r="L18" s="577">
        <v>3</v>
      </c>
      <c r="M18" s="577" t="s">
        <v>36</v>
      </c>
      <c r="N18" s="577">
        <v>1</v>
      </c>
      <c r="O18" s="577" t="s">
        <v>36</v>
      </c>
      <c r="P18" s="577">
        <v>3</v>
      </c>
      <c r="Q18" s="577">
        <v>4</v>
      </c>
      <c r="R18" s="577">
        <v>20</v>
      </c>
      <c r="S18" s="577">
        <v>8</v>
      </c>
      <c r="T18" s="577" t="s">
        <v>36</v>
      </c>
      <c r="U18" s="577" t="s">
        <v>36</v>
      </c>
      <c r="V18" s="577">
        <v>29</v>
      </c>
      <c r="W18" s="577">
        <v>131</v>
      </c>
      <c r="X18" s="577">
        <v>15</v>
      </c>
      <c r="Y18" s="577">
        <v>13</v>
      </c>
      <c r="Z18" s="577" t="s">
        <v>36</v>
      </c>
    </row>
    <row r="19" spans="1:26" ht="20.100000000000001" customHeight="1">
      <c r="A19" s="211" t="s">
        <v>175</v>
      </c>
      <c r="B19" s="197">
        <v>11</v>
      </c>
      <c r="C19" s="197">
        <v>4</v>
      </c>
      <c r="D19" s="197">
        <v>1</v>
      </c>
      <c r="E19" s="197">
        <v>20</v>
      </c>
      <c r="F19" s="197">
        <v>1</v>
      </c>
      <c r="G19" s="197">
        <v>2</v>
      </c>
      <c r="H19" s="197">
        <v>0</v>
      </c>
      <c r="I19" s="197">
        <v>1</v>
      </c>
      <c r="J19" s="577">
        <v>1</v>
      </c>
      <c r="K19" s="577">
        <v>14</v>
      </c>
      <c r="L19" s="577">
        <v>11</v>
      </c>
      <c r="M19" s="577" t="s">
        <v>36</v>
      </c>
      <c r="N19" s="577">
        <v>7</v>
      </c>
      <c r="O19" s="577" t="s">
        <v>36</v>
      </c>
      <c r="P19" s="577">
        <v>3</v>
      </c>
      <c r="Q19" s="577">
        <v>1</v>
      </c>
      <c r="R19" s="577">
        <v>9</v>
      </c>
      <c r="S19" s="577">
        <v>9</v>
      </c>
      <c r="T19" s="577" t="s">
        <v>36</v>
      </c>
      <c r="U19" s="577" t="s">
        <v>36</v>
      </c>
      <c r="V19" s="577">
        <v>1</v>
      </c>
      <c r="W19" s="577">
        <v>110</v>
      </c>
      <c r="X19" s="577">
        <v>12</v>
      </c>
      <c r="Y19" s="577">
        <v>15</v>
      </c>
      <c r="Z19" s="577">
        <v>1</v>
      </c>
    </row>
    <row r="20" spans="1:26" ht="20.100000000000001" customHeight="1">
      <c r="A20" s="211" t="s">
        <v>174</v>
      </c>
      <c r="B20" s="197">
        <v>116</v>
      </c>
      <c r="C20" s="197">
        <v>63</v>
      </c>
      <c r="D20" s="197">
        <v>32</v>
      </c>
      <c r="E20" s="197">
        <v>256</v>
      </c>
      <c r="F20" s="197">
        <v>20</v>
      </c>
      <c r="G20" s="197">
        <v>27</v>
      </c>
      <c r="H20" s="197">
        <v>14</v>
      </c>
      <c r="I20" s="197">
        <v>21</v>
      </c>
      <c r="J20" s="577">
        <v>21</v>
      </c>
      <c r="K20" s="577">
        <v>272</v>
      </c>
      <c r="L20" s="577">
        <v>43</v>
      </c>
      <c r="M20" s="577">
        <v>10</v>
      </c>
      <c r="N20" s="577">
        <v>34</v>
      </c>
      <c r="O20" s="577">
        <v>19</v>
      </c>
      <c r="P20" s="577">
        <v>71</v>
      </c>
      <c r="Q20" s="577">
        <v>44</v>
      </c>
      <c r="R20" s="577">
        <v>97</v>
      </c>
      <c r="S20" s="577">
        <v>64</v>
      </c>
      <c r="T20" s="577">
        <v>4</v>
      </c>
      <c r="U20" s="577">
        <v>4</v>
      </c>
      <c r="V20" s="577">
        <v>29</v>
      </c>
      <c r="W20" s="577">
        <v>546</v>
      </c>
      <c r="X20" s="577">
        <v>28</v>
      </c>
      <c r="Y20" s="577">
        <v>106</v>
      </c>
      <c r="Z20" s="577">
        <v>10</v>
      </c>
    </row>
    <row r="21" spans="1:26" ht="20.100000000000001" customHeight="1">
      <c r="A21" s="211" t="s">
        <v>173</v>
      </c>
      <c r="B21" s="197">
        <v>19</v>
      </c>
      <c r="C21" s="197">
        <v>8</v>
      </c>
      <c r="D21" s="197">
        <v>5</v>
      </c>
      <c r="E21" s="197">
        <v>66</v>
      </c>
      <c r="F21" s="197">
        <v>1</v>
      </c>
      <c r="G21" s="197">
        <v>5</v>
      </c>
      <c r="H21" s="197">
        <v>1</v>
      </c>
      <c r="I21" s="197">
        <v>2</v>
      </c>
      <c r="J21" s="577" t="s">
        <v>36</v>
      </c>
      <c r="K21" s="577">
        <v>34</v>
      </c>
      <c r="L21" s="577">
        <v>1</v>
      </c>
      <c r="M21" s="577" t="s">
        <v>36</v>
      </c>
      <c r="N21" s="577" t="s">
        <v>36</v>
      </c>
      <c r="O21" s="577" t="s">
        <v>36</v>
      </c>
      <c r="P21" s="577">
        <v>2</v>
      </c>
      <c r="Q21" s="577">
        <v>1</v>
      </c>
      <c r="R21" s="577">
        <v>21</v>
      </c>
      <c r="S21" s="577">
        <v>8</v>
      </c>
      <c r="T21" s="577" t="s">
        <v>36</v>
      </c>
      <c r="U21" s="577" t="s">
        <v>36</v>
      </c>
      <c r="V21" s="577">
        <v>7</v>
      </c>
      <c r="W21" s="577">
        <v>52</v>
      </c>
      <c r="X21" s="577">
        <v>3</v>
      </c>
      <c r="Y21" s="577">
        <v>48</v>
      </c>
      <c r="Z21" s="577" t="s">
        <v>36</v>
      </c>
    </row>
    <row r="22" spans="1:26" ht="20.100000000000001" customHeight="1">
      <c r="A22" s="211" t="s">
        <v>172</v>
      </c>
      <c r="B22" s="197">
        <v>36</v>
      </c>
      <c r="C22" s="197">
        <v>15</v>
      </c>
      <c r="D22" s="197">
        <v>11</v>
      </c>
      <c r="E22" s="197">
        <v>67</v>
      </c>
      <c r="F22" s="197">
        <v>2</v>
      </c>
      <c r="G22" s="197">
        <v>9</v>
      </c>
      <c r="H22" s="197">
        <v>3</v>
      </c>
      <c r="I22" s="197">
        <v>6</v>
      </c>
      <c r="J22" s="577">
        <v>1266</v>
      </c>
      <c r="K22" s="577">
        <v>1338</v>
      </c>
      <c r="L22" s="577">
        <v>1284</v>
      </c>
      <c r="M22" s="577">
        <v>1271</v>
      </c>
      <c r="N22" s="577">
        <v>1276</v>
      </c>
      <c r="O22" s="577">
        <v>1272</v>
      </c>
      <c r="P22" s="577">
        <v>1294</v>
      </c>
      <c r="Q22" s="577">
        <v>1286</v>
      </c>
      <c r="R22" s="577">
        <v>1323</v>
      </c>
      <c r="S22" s="577">
        <v>1288</v>
      </c>
      <c r="T22" s="577">
        <v>1275</v>
      </c>
      <c r="U22" s="577">
        <v>1276</v>
      </c>
      <c r="V22" s="577">
        <v>1298</v>
      </c>
      <c r="W22" s="577">
        <v>1494</v>
      </c>
      <c r="X22" s="577">
        <v>1358</v>
      </c>
      <c r="Y22" s="577">
        <v>1349</v>
      </c>
      <c r="Z22" s="577">
        <v>1349</v>
      </c>
    </row>
    <row r="23" spans="1:26" s="4" customFormat="1" ht="20.100000000000001" customHeight="1">
      <c r="A23" s="211" t="s">
        <v>27</v>
      </c>
      <c r="B23" s="197">
        <v>16</v>
      </c>
      <c r="C23" s="197">
        <v>6</v>
      </c>
      <c r="D23" s="197">
        <v>2</v>
      </c>
      <c r="E23" s="197">
        <v>18</v>
      </c>
      <c r="F23" s="197">
        <v>1</v>
      </c>
      <c r="G23" s="197">
        <v>1</v>
      </c>
      <c r="H23" s="197">
        <v>0</v>
      </c>
      <c r="I23" s="197">
        <v>0</v>
      </c>
      <c r="J23" s="577">
        <v>1</v>
      </c>
      <c r="K23" s="577">
        <v>21</v>
      </c>
      <c r="L23" s="577">
        <v>5</v>
      </c>
      <c r="M23" s="577" t="s">
        <v>36</v>
      </c>
      <c r="N23" s="577">
        <v>4</v>
      </c>
      <c r="O23" s="577" t="s">
        <v>36</v>
      </c>
      <c r="P23" s="577">
        <v>2</v>
      </c>
      <c r="Q23" s="577">
        <v>2</v>
      </c>
      <c r="R23" s="577">
        <v>4</v>
      </c>
      <c r="S23" s="577">
        <v>8</v>
      </c>
      <c r="T23" s="577" t="s">
        <v>36</v>
      </c>
      <c r="U23" s="577" t="s">
        <v>36</v>
      </c>
      <c r="V23" s="577">
        <v>2</v>
      </c>
      <c r="W23" s="577">
        <v>11</v>
      </c>
      <c r="X23" s="577">
        <v>2</v>
      </c>
      <c r="Y23" s="577">
        <v>1</v>
      </c>
      <c r="Z23" s="577">
        <v>1</v>
      </c>
    </row>
    <row r="24" spans="1:26" s="4" customFormat="1" ht="20.100000000000001" customHeight="1">
      <c r="A24" s="178" t="s">
        <v>58</v>
      </c>
      <c r="B24" s="196">
        <v>27</v>
      </c>
      <c r="C24" s="196">
        <v>8</v>
      </c>
      <c r="D24" s="196">
        <v>6</v>
      </c>
      <c r="E24" s="196">
        <v>38</v>
      </c>
      <c r="F24" s="196">
        <v>3</v>
      </c>
      <c r="G24" s="196">
        <v>8</v>
      </c>
      <c r="H24" s="196">
        <v>2</v>
      </c>
      <c r="I24" s="196">
        <v>9</v>
      </c>
      <c r="J24" s="576">
        <v>1</v>
      </c>
      <c r="K24" s="576">
        <v>46</v>
      </c>
      <c r="L24" s="576">
        <v>3</v>
      </c>
      <c r="M24" s="576">
        <v>1</v>
      </c>
      <c r="N24" s="576">
        <v>4</v>
      </c>
      <c r="O24" s="576">
        <v>1</v>
      </c>
      <c r="P24" s="576">
        <v>11</v>
      </c>
      <c r="Q24" s="576">
        <v>2</v>
      </c>
      <c r="R24" s="576">
        <v>84</v>
      </c>
      <c r="S24" s="576">
        <v>35</v>
      </c>
      <c r="T24" s="576" t="s">
        <v>36</v>
      </c>
      <c r="U24" s="576" t="s">
        <v>36</v>
      </c>
      <c r="V24" s="576">
        <v>5</v>
      </c>
      <c r="W24" s="576">
        <v>151</v>
      </c>
      <c r="X24" s="576">
        <v>5</v>
      </c>
      <c r="Y24" s="576">
        <v>9</v>
      </c>
      <c r="Z24" s="576" t="s">
        <v>36</v>
      </c>
    </row>
    <row r="25" spans="1:26" ht="20.100000000000001" customHeight="1">
      <c r="A25" s="211" t="s">
        <v>29</v>
      </c>
      <c r="B25" s="197">
        <v>5</v>
      </c>
      <c r="C25" s="197">
        <v>1</v>
      </c>
      <c r="D25" s="197">
        <v>0</v>
      </c>
      <c r="E25" s="197">
        <v>8</v>
      </c>
      <c r="F25" s="197">
        <v>0</v>
      </c>
      <c r="G25" s="197">
        <v>2</v>
      </c>
      <c r="H25" s="197">
        <v>1</v>
      </c>
      <c r="I25" s="197">
        <v>1</v>
      </c>
      <c r="J25" s="577" t="s">
        <v>36</v>
      </c>
      <c r="K25" s="577">
        <v>9</v>
      </c>
      <c r="L25" s="577">
        <v>2</v>
      </c>
      <c r="M25" s="577">
        <v>1</v>
      </c>
      <c r="N25" s="577" t="s">
        <v>36</v>
      </c>
      <c r="O25" s="577" t="s">
        <v>36</v>
      </c>
      <c r="P25" s="577">
        <v>3</v>
      </c>
      <c r="Q25" s="577" t="s">
        <v>36</v>
      </c>
      <c r="R25" s="577">
        <v>18</v>
      </c>
      <c r="S25" s="577">
        <v>1</v>
      </c>
      <c r="T25" s="577" t="s">
        <v>36</v>
      </c>
      <c r="U25" s="577" t="s">
        <v>36</v>
      </c>
      <c r="V25" s="577">
        <v>2</v>
      </c>
      <c r="W25" s="577">
        <v>34</v>
      </c>
      <c r="X25" s="577" t="s">
        <v>36</v>
      </c>
      <c r="Y25" s="577" t="s">
        <v>36</v>
      </c>
      <c r="Z25" s="577" t="s">
        <v>36</v>
      </c>
    </row>
    <row r="26" spans="1:26" ht="20.100000000000001" customHeight="1">
      <c r="A26" s="211" t="s">
        <v>30</v>
      </c>
      <c r="B26" s="197">
        <v>3</v>
      </c>
      <c r="C26" s="197">
        <v>1</v>
      </c>
      <c r="D26" s="197">
        <v>2</v>
      </c>
      <c r="E26" s="197">
        <v>2</v>
      </c>
      <c r="F26" s="197">
        <v>0</v>
      </c>
      <c r="G26" s="197">
        <v>0</v>
      </c>
      <c r="H26" s="197">
        <v>0</v>
      </c>
      <c r="I26" s="197">
        <v>1</v>
      </c>
      <c r="J26" s="577" t="s">
        <v>36</v>
      </c>
      <c r="K26" s="577">
        <v>3</v>
      </c>
      <c r="L26" s="577" t="s">
        <v>36</v>
      </c>
      <c r="M26" s="577" t="s">
        <v>36</v>
      </c>
      <c r="N26" s="577" t="s">
        <v>36</v>
      </c>
      <c r="O26" s="577" t="s">
        <v>36</v>
      </c>
      <c r="P26" s="577">
        <v>5</v>
      </c>
      <c r="Q26" s="577">
        <v>1</v>
      </c>
      <c r="R26" s="577">
        <v>2</v>
      </c>
      <c r="S26" s="577" t="s">
        <v>36</v>
      </c>
      <c r="T26" s="577" t="s">
        <v>36</v>
      </c>
      <c r="U26" s="577" t="s">
        <v>36</v>
      </c>
      <c r="V26" s="577">
        <v>1</v>
      </c>
      <c r="W26" s="577">
        <v>13</v>
      </c>
      <c r="X26" s="577" t="s">
        <v>36</v>
      </c>
      <c r="Y26" s="577" t="s">
        <v>36</v>
      </c>
      <c r="Z26" s="577" t="s">
        <v>36</v>
      </c>
    </row>
    <row r="27" spans="1:26" ht="20.100000000000001" customHeight="1">
      <c r="A27" s="211" t="s">
        <v>31</v>
      </c>
      <c r="B27" s="197">
        <v>4</v>
      </c>
      <c r="C27" s="197">
        <v>1</v>
      </c>
      <c r="D27" s="197">
        <v>1</v>
      </c>
      <c r="E27" s="197">
        <v>5</v>
      </c>
      <c r="F27" s="197">
        <v>1</v>
      </c>
      <c r="G27" s="197">
        <v>1</v>
      </c>
      <c r="H27" s="197">
        <v>1</v>
      </c>
      <c r="I27" s="197">
        <v>2</v>
      </c>
      <c r="J27" s="577">
        <v>1</v>
      </c>
      <c r="K27" s="577">
        <v>16</v>
      </c>
      <c r="L27" s="577">
        <v>1</v>
      </c>
      <c r="M27" s="577" t="s">
        <v>36</v>
      </c>
      <c r="N27" s="577">
        <v>1</v>
      </c>
      <c r="O27" s="577">
        <v>1</v>
      </c>
      <c r="P27" s="577">
        <v>1</v>
      </c>
      <c r="Q27" s="577">
        <v>1</v>
      </c>
      <c r="R27" s="577">
        <v>11</v>
      </c>
      <c r="S27" s="577">
        <v>4</v>
      </c>
      <c r="T27" s="577" t="s">
        <v>36</v>
      </c>
      <c r="U27" s="577" t="s">
        <v>36</v>
      </c>
      <c r="V27" s="577">
        <v>1</v>
      </c>
      <c r="W27" s="577">
        <v>63</v>
      </c>
      <c r="X27" s="577">
        <v>1</v>
      </c>
      <c r="Y27" s="577">
        <v>9</v>
      </c>
      <c r="Z27" s="577" t="s">
        <v>36</v>
      </c>
    </row>
    <row r="28" spans="1:26" ht="20.100000000000001" customHeight="1">
      <c r="A28" s="211" t="s">
        <v>32</v>
      </c>
      <c r="B28" s="197">
        <v>7</v>
      </c>
      <c r="C28" s="197">
        <v>2</v>
      </c>
      <c r="D28" s="197">
        <v>0</v>
      </c>
      <c r="E28" s="197">
        <v>7</v>
      </c>
      <c r="F28" s="197">
        <v>2</v>
      </c>
      <c r="G28" s="197">
        <v>2</v>
      </c>
      <c r="H28" s="197">
        <v>0</v>
      </c>
      <c r="I28" s="197">
        <v>2</v>
      </c>
      <c r="J28" s="577" t="s">
        <v>36</v>
      </c>
      <c r="K28" s="577">
        <v>5</v>
      </c>
      <c r="L28" s="577" t="s">
        <v>36</v>
      </c>
      <c r="M28" s="577" t="s">
        <v>36</v>
      </c>
      <c r="N28" s="577" t="s">
        <v>36</v>
      </c>
      <c r="O28" s="577" t="s">
        <v>36</v>
      </c>
      <c r="P28" s="577">
        <v>1</v>
      </c>
      <c r="Q28" s="577" t="s">
        <v>36</v>
      </c>
      <c r="R28" s="577">
        <v>4</v>
      </c>
      <c r="S28" s="577">
        <v>9</v>
      </c>
      <c r="T28" s="577" t="s">
        <v>36</v>
      </c>
      <c r="U28" s="577" t="s">
        <v>36</v>
      </c>
      <c r="V28" s="577">
        <v>1</v>
      </c>
      <c r="W28" s="577">
        <v>24</v>
      </c>
      <c r="X28" s="577" t="s">
        <v>36</v>
      </c>
      <c r="Y28" s="577" t="s">
        <v>36</v>
      </c>
      <c r="Z28" s="577" t="s">
        <v>36</v>
      </c>
    </row>
    <row r="29" spans="1:26" ht="20.100000000000001" customHeight="1">
      <c r="A29" s="211" t="s">
        <v>33</v>
      </c>
      <c r="B29" s="197">
        <v>5</v>
      </c>
      <c r="C29" s="197">
        <v>2</v>
      </c>
      <c r="D29" s="197">
        <v>2</v>
      </c>
      <c r="E29" s="197">
        <v>10</v>
      </c>
      <c r="F29" s="197">
        <v>0</v>
      </c>
      <c r="G29" s="197">
        <v>2</v>
      </c>
      <c r="H29" s="197">
        <v>0</v>
      </c>
      <c r="I29" s="197">
        <v>3</v>
      </c>
      <c r="J29" s="577" t="s">
        <v>36</v>
      </c>
      <c r="K29" s="577">
        <v>8</v>
      </c>
      <c r="L29" s="577" t="s">
        <v>36</v>
      </c>
      <c r="M29" s="577" t="s">
        <v>36</v>
      </c>
      <c r="N29" s="577">
        <v>3</v>
      </c>
      <c r="O29" s="577" t="s">
        <v>36</v>
      </c>
      <c r="P29" s="577">
        <v>1</v>
      </c>
      <c r="Q29" s="577" t="s">
        <v>36</v>
      </c>
      <c r="R29" s="577">
        <v>49</v>
      </c>
      <c r="S29" s="577">
        <v>20</v>
      </c>
      <c r="T29" s="577" t="s">
        <v>36</v>
      </c>
      <c r="U29" s="577" t="s">
        <v>36</v>
      </c>
      <c r="V29" s="577" t="s">
        <v>36</v>
      </c>
      <c r="W29" s="577">
        <v>15</v>
      </c>
      <c r="X29" s="577">
        <v>4</v>
      </c>
      <c r="Y29" s="577" t="s">
        <v>36</v>
      </c>
      <c r="Z29" s="577" t="s">
        <v>36</v>
      </c>
    </row>
    <row r="30" spans="1:26" s="4" customFormat="1" ht="20.100000000000001" customHeight="1">
      <c r="A30" s="211" t="s">
        <v>34</v>
      </c>
      <c r="B30" s="197">
        <v>3</v>
      </c>
      <c r="C30" s="197">
        <v>1</v>
      </c>
      <c r="D30" s="197">
        <v>1</v>
      </c>
      <c r="E30" s="197">
        <v>6</v>
      </c>
      <c r="F30" s="197">
        <v>0</v>
      </c>
      <c r="G30" s="197">
        <v>1</v>
      </c>
      <c r="H30" s="197">
        <v>0</v>
      </c>
      <c r="I30" s="197">
        <v>0</v>
      </c>
      <c r="J30" s="577" t="s">
        <v>36</v>
      </c>
      <c r="K30" s="577">
        <v>5</v>
      </c>
      <c r="L30" s="577" t="s">
        <v>36</v>
      </c>
      <c r="M30" s="577" t="s">
        <v>36</v>
      </c>
      <c r="N30" s="577" t="s">
        <v>36</v>
      </c>
      <c r="O30" s="577" t="s">
        <v>36</v>
      </c>
      <c r="P30" s="577" t="s">
        <v>36</v>
      </c>
      <c r="Q30" s="577" t="s">
        <v>36</v>
      </c>
      <c r="R30" s="577" t="s">
        <v>36</v>
      </c>
      <c r="S30" s="577">
        <v>1</v>
      </c>
      <c r="T30" s="577" t="s">
        <v>36</v>
      </c>
      <c r="U30" s="577" t="s">
        <v>36</v>
      </c>
      <c r="V30" s="577" t="s">
        <v>36</v>
      </c>
      <c r="W30" s="577">
        <v>2</v>
      </c>
      <c r="X30" s="577" t="s">
        <v>36</v>
      </c>
      <c r="Y30" s="577" t="s">
        <v>36</v>
      </c>
      <c r="Z30" s="577" t="s">
        <v>36</v>
      </c>
    </row>
    <row r="31" spans="1:26" s="4" customFormat="1" ht="20.100000000000001" customHeight="1">
      <c r="A31" s="178" t="s">
        <v>57</v>
      </c>
      <c r="B31" s="196">
        <v>6</v>
      </c>
      <c r="C31" s="196">
        <v>2</v>
      </c>
      <c r="D31" s="196">
        <v>1</v>
      </c>
      <c r="E31" s="196">
        <v>6</v>
      </c>
      <c r="F31" s="196">
        <v>0</v>
      </c>
      <c r="G31" s="196">
        <v>1</v>
      </c>
      <c r="H31" s="196">
        <v>0</v>
      </c>
      <c r="I31" s="196">
        <v>0</v>
      </c>
      <c r="J31" s="576" t="s">
        <v>36</v>
      </c>
      <c r="K31" s="576">
        <v>5</v>
      </c>
      <c r="L31" s="576" t="s">
        <v>36</v>
      </c>
      <c r="M31" s="576" t="s">
        <v>36</v>
      </c>
      <c r="N31" s="576" t="s">
        <v>36</v>
      </c>
      <c r="O31" s="576" t="s">
        <v>36</v>
      </c>
      <c r="P31" s="576" t="s">
        <v>36</v>
      </c>
      <c r="Q31" s="576" t="s">
        <v>36</v>
      </c>
      <c r="R31" s="576">
        <v>2</v>
      </c>
      <c r="S31" s="576">
        <v>1</v>
      </c>
      <c r="T31" s="576" t="s">
        <v>36</v>
      </c>
      <c r="U31" s="576" t="s">
        <v>36</v>
      </c>
      <c r="V31" s="576">
        <v>1</v>
      </c>
      <c r="W31" s="576">
        <v>9</v>
      </c>
      <c r="X31" s="576" t="s">
        <v>36</v>
      </c>
      <c r="Y31" s="576" t="s">
        <v>36</v>
      </c>
      <c r="Z31" s="576" t="s">
        <v>36</v>
      </c>
    </row>
    <row r="32" spans="1:26" ht="20.100000000000001" customHeight="1">
      <c r="A32" s="211" t="s">
        <v>37</v>
      </c>
      <c r="B32" s="197">
        <v>6</v>
      </c>
      <c r="C32" s="197">
        <v>2</v>
      </c>
      <c r="D32" s="197">
        <v>1</v>
      </c>
      <c r="E32" s="197">
        <v>6</v>
      </c>
      <c r="F32" s="197">
        <v>0</v>
      </c>
      <c r="G32" s="197">
        <v>1</v>
      </c>
      <c r="H32" s="197">
        <v>0</v>
      </c>
      <c r="I32" s="197">
        <v>0</v>
      </c>
      <c r="J32" s="577" t="s">
        <v>36</v>
      </c>
      <c r="K32" s="577">
        <v>5</v>
      </c>
      <c r="L32" s="577" t="s">
        <v>36</v>
      </c>
      <c r="M32" s="577" t="s">
        <v>36</v>
      </c>
      <c r="N32" s="577" t="s">
        <v>36</v>
      </c>
      <c r="O32" s="577" t="s">
        <v>36</v>
      </c>
      <c r="P32" s="577" t="s">
        <v>36</v>
      </c>
      <c r="Q32" s="577" t="s">
        <v>36</v>
      </c>
      <c r="R32" s="577">
        <v>2</v>
      </c>
      <c r="S32" s="577">
        <v>1</v>
      </c>
      <c r="T32" s="577" t="s">
        <v>36</v>
      </c>
      <c r="U32" s="577" t="s">
        <v>36</v>
      </c>
      <c r="V32" s="577">
        <v>1</v>
      </c>
      <c r="W32" s="577">
        <v>9</v>
      </c>
      <c r="X32" s="577" t="s">
        <v>36</v>
      </c>
      <c r="Y32" s="577" t="s">
        <v>36</v>
      </c>
      <c r="Z32" s="577" t="s">
        <v>36</v>
      </c>
    </row>
    <row r="33" spans="1:26" s="4" customFormat="1" ht="20.100000000000001" customHeight="1">
      <c r="A33" s="215" t="s">
        <v>38</v>
      </c>
      <c r="B33" s="196">
        <v>0</v>
      </c>
      <c r="C33" s="196">
        <v>0</v>
      </c>
      <c r="D33" s="196">
        <v>0</v>
      </c>
      <c r="E33" s="196">
        <v>0</v>
      </c>
      <c r="F33" s="196">
        <v>0</v>
      </c>
      <c r="G33" s="196">
        <v>0</v>
      </c>
      <c r="H33" s="196">
        <v>0</v>
      </c>
      <c r="I33" s="196">
        <v>0</v>
      </c>
      <c r="J33" s="576" t="s">
        <v>36</v>
      </c>
      <c r="K33" s="576" t="s">
        <v>36</v>
      </c>
      <c r="L33" s="576" t="s">
        <v>36</v>
      </c>
      <c r="M33" s="576" t="s">
        <v>36</v>
      </c>
      <c r="N33" s="576" t="s">
        <v>36</v>
      </c>
      <c r="O33" s="576" t="s">
        <v>36</v>
      </c>
      <c r="P33" s="576" t="s">
        <v>36</v>
      </c>
      <c r="Q33" s="576" t="s">
        <v>36</v>
      </c>
      <c r="R33" s="576" t="s">
        <v>36</v>
      </c>
      <c r="S33" s="576" t="s">
        <v>36</v>
      </c>
      <c r="T33" s="576" t="s">
        <v>36</v>
      </c>
      <c r="U33" s="576" t="s">
        <v>36</v>
      </c>
      <c r="V33" s="576" t="s">
        <v>36</v>
      </c>
      <c r="W33" s="576" t="s">
        <v>36</v>
      </c>
      <c r="X33" s="576" t="s">
        <v>36</v>
      </c>
      <c r="Y33" s="576" t="s">
        <v>36</v>
      </c>
      <c r="Z33" s="576" t="s">
        <v>36</v>
      </c>
    </row>
    <row r="34" spans="1:26" ht="20.100000000000001" customHeight="1">
      <c r="A34" s="211" t="s">
        <v>488</v>
      </c>
      <c r="B34" s="197">
        <v>0</v>
      </c>
      <c r="C34" s="197">
        <v>0</v>
      </c>
      <c r="D34" s="197">
        <v>0</v>
      </c>
      <c r="E34" s="197">
        <v>0</v>
      </c>
      <c r="F34" s="197">
        <v>0</v>
      </c>
      <c r="G34" s="197">
        <v>0</v>
      </c>
      <c r="H34" s="197">
        <v>0</v>
      </c>
      <c r="I34" s="197">
        <v>0</v>
      </c>
      <c r="J34" s="577" t="s">
        <v>36</v>
      </c>
      <c r="K34" s="577" t="s">
        <v>36</v>
      </c>
      <c r="L34" s="577" t="s">
        <v>36</v>
      </c>
      <c r="M34" s="577" t="s">
        <v>36</v>
      </c>
      <c r="N34" s="577" t="s">
        <v>36</v>
      </c>
      <c r="O34" s="577" t="s">
        <v>36</v>
      </c>
      <c r="P34" s="577" t="s">
        <v>36</v>
      </c>
      <c r="Q34" s="577" t="s">
        <v>36</v>
      </c>
      <c r="R34" s="577" t="s">
        <v>36</v>
      </c>
      <c r="S34" s="577" t="s">
        <v>36</v>
      </c>
      <c r="T34" s="577" t="s">
        <v>36</v>
      </c>
      <c r="U34" s="577" t="s">
        <v>36</v>
      </c>
      <c r="V34" s="577" t="s">
        <v>36</v>
      </c>
      <c r="W34" s="577" t="s">
        <v>36</v>
      </c>
      <c r="X34" s="577" t="s">
        <v>36</v>
      </c>
      <c r="Y34" s="577" t="s">
        <v>36</v>
      </c>
      <c r="Z34" s="577" t="s">
        <v>36</v>
      </c>
    </row>
    <row r="35" spans="1:26">
      <c r="A35" s="88"/>
      <c r="B35" s="38"/>
      <c r="C35" s="38"/>
      <c r="D35" s="38"/>
      <c r="E35" s="38"/>
      <c r="F35" s="38"/>
      <c r="G35" s="38"/>
      <c r="H35" s="38"/>
      <c r="I35" s="38"/>
    </row>
    <row r="36" spans="1:26" ht="21" customHeight="1">
      <c r="A36" s="790" t="s">
        <v>529</v>
      </c>
      <c r="B36" s="790"/>
      <c r="C36" s="790"/>
      <c r="D36" s="790"/>
      <c r="E36" s="790"/>
      <c r="F36" s="790"/>
      <c r="G36" s="790"/>
      <c r="H36" s="790"/>
      <c r="I36" s="790"/>
      <c r="J36" s="790"/>
    </row>
    <row r="37" spans="1:26">
      <c r="A37" s="347" t="s">
        <v>598</v>
      </c>
      <c r="B37" s="347"/>
      <c r="C37" s="347"/>
      <c r="D37" s="347"/>
      <c r="E37" s="347"/>
      <c r="F37" s="347"/>
      <c r="G37" s="347"/>
      <c r="H37" s="347"/>
      <c r="I37" s="347"/>
      <c r="J37" s="348"/>
    </row>
    <row r="38" spans="1:26" ht="22.5" customHeight="1">
      <c r="A38" s="778" t="s">
        <v>538</v>
      </c>
      <c r="B38" s="778"/>
      <c r="C38" s="778"/>
      <c r="D38" s="778"/>
      <c r="E38" s="778"/>
      <c r="F38" s="347"/>
      <c r="G38" s="347"/>
      <c r="H38" s="347"/>
      <c r="I38" s="347"/>
      <c r="J38" s="348"/>
    </row>
  </sheetData>
  <mergeCells count="7">
    <mergeCell ref="A38:E38"/>
    <mergeCell ref="A1:Z1"/>
    <mergeCell ref="A36:J36"/>
    <mergeCell ref="B2:I2"/>
    <mergeCell ref="J2:V2"/>
    <mergeCell ref="A2:A3"/>
    <mergeCell ref="W2:Z2"/>
  </mergeCells>
  <hyperlinks>
    <hyperlink ref="AA1" location="INDICE!A43" display="INDICE"/>
  </hyperlinks>
  <printOptions horizontalCentered="1"/>
  <pageMargins left="0.19685039370078741" right="0.19685039370078741" top="1.1023622047244095" bottom="0.51181102362204722" header="0.11811023622047245" footer="0.23622047244094491"/>
  <pageSetup paperSize="9" scale="90" firstPageNumber="65" orientation="landscape" useFirstPageNumber="1" r:id="rId1"/>
  <headerFooter scaleWithDoc="0">
    <oddHeader>&amp;C&amp;G</oddHeader>
    <oddFooter>&amp;C&amp;12 65</oddFooter>
  </headerFooter>
  <legacyDrawingHF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0"/>
  <dimension ref="A1:M38"/>
  <sheetViews>
    <sheetView showGridLines="0" zoomScale="90" zoomScaleNormal="90" zoomScalePageLayoutView="90" workbookViewId="0">
      <selection sqref="A1:L1"/>
    </sheetView>
  </sheetViews>
  <sheetFormatPr baseColWidth="10" defaultColWidth="9.109375" defaultRowHeight="13.8"/>
  <cols>
    <col min="1" max="1" width="34.6640625" style="108" customWidth="1"/>
    <col min="2" max="2" width="12.5546875" style="108" customWidth="1"/>
    <col min="3" max="3" width="11.109375" style="108" customWidth="1"/>
    <col min="4" max="4" width="10.5546875" style="108" customWidth="1"/>
    <col min="5" max="5" width="13.109375" style="108" customWidth="1"/>
    <col min="6" max="6" width="11.33203125" style="108" customWidth="1"/>
    <col min="7" max="7" width="12.44140625" style="108" customWidth="1"/>
    <col min="8" max="8" width="11.44140625" style="108" customWidth="1"/>
    <col min="9" max="9" width="11" style="108" customWidth="1"/>
    <col min="10" max="10" width="13.44140625" style="108" customWidth="1"/>
    <col min="11" max="11" width="13.6640625" style="108" customWidth="1"/>
    <col min="12" max="12" width="11.5546875" style="108" customWidth="1"/>
    <col min="13" max="16384" width="9.109375" style="113"/>
  </cols>
  <sheetData>
    <row r="1" spans="1:13" s="130" customFormat="1" ht="48" customHeight="1">
      <c r="A1" s="764" t="s">
        <v>730</v>
      </c>
      <c r="B1" s="764"/>
      <c r="C1" s="764"/>
      <c r="D1" s="764"/>
      <c r="E1" s="764"/>
      <c r="F1" s="764"/>
      <c r="G1" s="764"/>
      <c r="H1" s="764"/>
      <c r="I1" s="764"/>
      <c r="J1" s="764"/>
      <c r="K1" s="764"/>
      <c r="L1" s="764"/>
      <c r="M1" s="73" t="s">
        <v>271</v>
      </c>
    </row>
    <row r="2" spans="1:13" s="134" customFormat="1" ht="26.25" customHeight="1">
      <c r="A2" s="775" t="s">
        <v>330</v>
      </c>
      <c r="B2" s="775" t="s">
        <v>109</v>
      </c>
      <c r="C2" s="775" t="s">
        <v>139</v>
      </c>
      <c r="D2" s="772" t="s">
        <v>108</v>
      </c>
      <c r="E2" s="773"/>
      <c r="F2" s="774"/>
      <c r="G2" s="772" t="s">
        <v>278</v>
      </c>
      <c r="H2" s="773"/>
      <c r="I2" s="774"/>
      <c r="J2" s="772" t="s">
        <v>279</v>
      </c>
      <c r="K2" s="773"/>
      <c r="L2" s="774"/>
    </row>
    <row r="3" spans="1:13" s="134" customFormat="1" ht="36.75" customHeight="1">
      <c r="A3" s="776"/>
      <c r="B3" s="776"/>
      <c r="C3" s="776"/>
      <c r="D3" s="524" t="s">
        <v>138</v>
      </c>
      <c r="E3" s="524" t="s">
        <v>137</v>
      </c>
      <c r="F3" s="524" t="s">
        <v>41</v>
      </c>
      <c r="G3" s="524" t="s">
        <v>286</v>
      </c>
      <c r="H3" s="524" t="s">
        <v>405</v>
      </c>
      <c r="I3" s="524" t="s">
        <v>98</v>
      </c>
      <c r="J3" s="524" t="s">
        <v>136</v>
      </c>
      <c r="K3" s="524" t="s">
        <v>287</v>
      </c>
      <c r="L3" s="524" t="s">
        <v>98</v>
      </c>
    </row>
    <row r="4" spans="1:13" s="135" customFormat="1" ht="20.100000000000001" customHeight="1">
      <c r="A4" s="224" t="s">
        <v>601</v>
      </c>
      <c r="B4" s="578">
        <v>1971</v>
      </c>
      <c r="C4" s="579">
        <v>1966</v>
      </c>
      <c r="D4" s="578">
        <v>856</v>
      </c>
      <c r="E4" s="578">
        <v>96</v>
      </c>
      <c r="F4" s="578">
        <v>59</v>
      </c>
      <c r="G4" s="578">
        <v>3217</v>
      </c>
      <c r="H4" s="578">
        <v>2308</v>
      </c>
      <c r="I4" s="578">
        <v>158</v>
      </c>
      <c r="J4" s="578">
        <v>824</v>
      </c>
      <c r="K4" s="578">
        <v>682</v>
      </c>
      <c r="L4" s="578">
        <v>2058</v>
      </c>
    </row>
    <row r="5" spans="1:13" s="135" customFormat="1" ht="20.100000000000001" customHeight="1">
      <c r="A5" s="219" t="s">
        <v>331</v>
      </c>
      <c r="B5" s="578">
        <v>862</v>
      </c>
      <c r="C5" s="579">
        <v>1092</v>
      </c>
      <c r="D5" s="578">
        <v>443</v>
      </c>
      <c r="E5" s="578">
        <v>58</v>
      </c>
      <c r="F5" s="578">
        <v>26</v>
      </c>
      <c r="G5" s="578">
        <v>1719</v>
      </c>
      <c r="H5" s="578">
        <v>1187</v>
      </c>
      <c r="I5" s="578">
        <v>71</v>
      </c>
      <c r="J5" s="578">
        <v>384</v>
      </c>
      <c r="K5" s="578">
        <v>363</v>
      </c>
      <c r="L5" s="578">
        <v>194</v>
      </c>
    </row>
    <row r="6" spans="1:13" ht="20.100000000000001" customHeight="1">
      <c r="A6" s="221" t="s">
        <v>186</v>
      </c>
      <c r="B6" s="580">
        <v>98</v>
      </c>
      <c r="C6" s="581">
        <v>154</v>
      </c>
      <c r="D6" s="580">
        <v>65</v>
      </c>
      <c r="E6" s="580">
        <v>9</v>
      </c>
      <c r="F6" s="580">
        <v>2</v>
      </c>
      <c r="G6" s="580">
        <v>216</v>
      </c>
      <c r="H6" s="580">
        <v>157</v>
      </c>
      <c r="I6" s="580">
        <v>7</v>
      </c>
      <c r="J6" s="580">
        <v>38</v>
      </c>
      <c r="K6" s="580">
        <v>30</v>
      </c>
      <c r="L6" s="580">
        <v>6</v>
      </c>
    </row>
    <row r="7" spans="1:13" ht="20.100000000000001" customHeight="1">
      <c r="A7" s="221" t="s">
        <v>185</v>
      </c>
      <c r="B7" s="580">
        <v>35</v>
      </c>
      <c r="C7" s="581">
        <v>47</v>
      </c>
      <c r="D7" s="580">
        <v>14</v>
      </c>
      <c r="E7" s="580">
        <v>1</v>
      </c>
      <c r="F7" s="580">
        <v>1</v>
      </c>
      <c r="G7" s="580">
        <v>49</v>
      </c>
      <c r="H7" s="580">
        <v>58</v>
      </c>
      <c r="I7" s="580">
        <v>0</v>
      </c>
      <c r="J7" s="580">
        <v>19</v>
      </c>
      <c r="K7" s="580">
        <v>17</v>
      </c>
      <c r="L7" s="580">
        <v>2</v>
      </c>
    </row>
    <row r="8" spans="1:13" ht="20.100000000000001" customHeight="1">
      <c r="A8" s="221" t="s">
        <v>184</v>
      </c>
      <c r="B8" s="580">
        <v>47</v>
      </c>
      <c r="C8" s="581">
        <v>67</v>
      </c>
      <c r="D8" s="580">
        <v>11</v>
      </c>
      <c r="E8" s="580">
        <v>1</v>
      </c>
      <c r="F8" s="580">
        <v>2</v>
      </c>
      <c r="G8" s="580">
        <v>66</v>
      </c>
      <c r="H8" s="580">
        <v>72</v>
      </c>
      <c r="I8" s="580">
        <v>9</v>
      </c>
      <c r="J8" s="580">
        <v>14</v>
      </c>
      <c r="K8" s="580">
        <v>15</v>
      </c>
      <c r="L8" s="580">
        <v>1</v>
      </c>
    </row>
    <row r="9" spans="1:13" ht="20.100000000000001" customHeight="1">
      <c r="A9" s="221" t="s">
        <v>183</v>
      </c>
      <c r="B9" s="580">
        <v>55</v>
      </c>
      <c r="C9" s="581">
        <v>27</v>
      </c>
      <c r="D9" s="580">
        <v>7</v>
      </c>
      <c r="E9" s="580">
        <v>0</v>
      </c>
      <c r="F9" s="580">
        <v>0</v>
      </c>
      <c r="G9" s="580">
        <v>55</v>
      </c>
      <c r="H9" s="580">
        <v>31</v>
      </c>
      <c r="I9" s="580">
        <v>5</v>
      </c>
      <c r="J9" s="580">
        <v>7</v>
      </c>
      <c r="K9" s="580">
        <v>14</v>
      </c>
      <c r="L9" s="580">
        <v>6</v>
      </c>
    </row>
    <row r="10" spans="1:13" ht="20.100000000000001" customHeight="1">
      <c r="A10" s="221" t="s">
        <v>182</v>
      </c>
      <c r="B10" s="580">
        <v>49</v>
      </c>
      <c r="C10" s="581">
        <v>78</v>
      </c>
      <c r="D10" s="580">
        <v>25</v>
      </c>
      <c r="E10" s="580">
        <v>5</v>
      </c>
      <c r="F10" s="580">
        <v>1</v>
      </c>
      <c r="G10" s="580">
        <v>83</v>
      </c>
      <c r="H10" s="580">
        <v>65</v>
      </c>
      <c r="I10" s="580">
        <v>0</v>
      </c>
      <c r="J10" s="580">
        <v>28</v>
      </c>
      <c r="K10" s="580">
        <v>12</v>
      </c>
      <c r="L10" s="580">
        <v>6</v>
      </c>
    </row>
    <row r="11" spans="1:13" ht="20.100000000000001" customHeight="1">
      <c r="A11" s="221" t="s">
        <v>181</v>
      </c>
      <c r="B11" s="580">
        <v>58</v>
      </c>
      <c r="C11" s="581">
        <v>125</v>
      </c>
      <c r="D11" s="580">
        <v>26</v>
      </c>
      <c r="E11" s="580">
        <v>5</v>
      </c>
      <c r="F11" s="580">
        <v>4</v>
      </c>
      <c r="G11" s="580">
        <v>130</v>
      </c>
      <c r="H11" s="580">
        <v>103</v>
      </c>
      <c r="I11" s="580">
        <v>3</v>
      </c>
      <c r="J11" s="580">
        <v>38</v>
      </c>
      <c r="K11" s="580">
        <v>29</v>
      </c>
      <c r="L11" s="580">
        <v>6</v>
      </c>
    </row>
    <row r="12" spans="1:13" ht="20.100000000000001" customHeight="1">
      <c r="A12" s="221" t="s">
        <v>180</v>
      </c>
      <c r="B12" s="580">
        <v>45</v>
      </c>
      <c r="C12" s="581">
        <v>61</v>
      </c>
      <c r="D12" s="580">
        <v>17</v>
      </c>
      <c r="E12" s="580">
        <v>0</v>
      </c>
      <c r="F12" s="580">
        <v>0</v>
      </c>
      <c r="G12" s="580">
        <v>113</v>
      </c>
      <c r="H12" s="580">
        <v>56</v>
      </c>
      <c r="I12" s="580">
        <v>1</v>
      </c>
      <c r="J12" s="580">
        <v>28</v>
      </c>
      <c r="K12" s="580">
        <v>11</v>
      </c>
      <c r="L12" s="580">
        <v>11</v>
      </c>
    </row>
    <row r="13" spans="1:13" ht="20.100000000000001" customHeight="1">
      <c r="A13" s="221" t="s">
        <v>179</v>
      </c>
      <c r="B13" s="580">
        <v>102</v>
      </c>
      <c r="C13" s="581">
        <v>138</v>
      </c>
      <c r="D13" s="580">
        <v>42</v>
      </c>
      <c r="E13" s="580">
        <v>4</v>
      </c>
      <c r="F13" s="580">
        <v>2</v>
      </c>
      <c r="G13" s="580">
        <v>172</v>
      </c>
      <c r="H13" s="580">
        <v>138</v>
      </c>
      <c r="I13" s="580">
        <v>5</v>
      </c>
      <c r="J13" s="580">
        <v>50</v>
      </c>
      <c r="K13" s="580">
        <v>40</v>
      </c>
      <c r="L13" s="580">
        <v>15</v>
      </c>
    </row>
    <row r="14" spans="1:13" ht="20.100000000000001" customHeight="1">
      <c r="A14" s="221" t="s">
        <v>178</v>
      </c>
      <c r="B14" s="580">
        <v>255</v>
      </c>
      <c r="C14" s="581">
        <v>265</v>
      </c>
      <c r="D14" s="580">
        <v>162</v>
      </c>
      <c r="E14" s="580">
        <v>23</v>
      </c>
      <c r="F14" s="580">
        <v>8</v>
      </c>
      <c r="G14" s="580">
        <v>569</v>
      </c>
      <c r="H14" s="580">
        <v>387</v>
      </c>
      <c r="I14" s="580">
        <v>36</v>
      </c>
      <c r="J14" s="580">
        <v>110</v>
      </c>
      <c r="K14" s="580">
        <v>159</v>
      </c>
      <c r="L14" s="580">
        <v>135</v>
      </c>
    </row>
    <row r="15" spans="1:13" ht="20.100000000000001" customHeight="1">
      <c r="A15" s="221" t="s">
        <v>177</v>
      </c>
      <c r="B15" s="580">
        <v>66</v>
      </c>
      <c r="C15" s="581">
        <v>72</v>
      </c>
      <c r="D15" s="580">
        <v>42</v>
      </c>
      <c r="E15" s="580">
        <v>6</v>
      </c>
      <c r="F15" s="580">
        <v>4</v>
      </c>
      <c r="G15" s="580">
        <v>162</v>
      </c>
      <c r="H15" s="580">
        <v>72</v>
      </c>
      <c r="I15" s="580">
        <v>5</v>
      </c>
      <c r="J15" s="580">
        <v>37</v>
      </c>
      <c r="K15" s="580">
        <v>24</v>
      </c>
      <c r="L15" s="580">
        <v>4</v>
      </c>
    </row>
    <row r="16" spans="1:13" s="135" customFormat="1" ht="20.100000000000001" customHeight="1">
      <c r="A16" s="221" t="s">
        <v>176</v>
      </c>
      <c r="B16" s="580">
        <v>52</v>
      </c>
      <c r="C16" s="581">
        <v>58</v>
      </c>
      <c r="D16" s="580">
        <v>32</v>
      </c>
      <c r="E16" s="580">
        <v>4</v>
      </c>
      <c r="F16" s="580">
        <v>2</v>
      </c>
      <c r="G16" s="580">
        <v>104</v>
      </c>
      <c r="H16" s="580">
        <v>48</v>
      </c>
      <c r="I16" s="580">
        <v>0</v>
      </c>
      <c r="J16" s="580">
        <v>15</v>
      </c>
      <c r="K16" s="580">
        <v>12</v>
      </c>
      <c r="L16" s="580">
        <v>2</v>
      </c>
    </row>
    <row r="17" spans="1:12" s="135" customFormat="1" ht="20.100000000000001" customHeight="1">
      <c r="A17" s="219" t="s">
        <v>332</v>
      </c>
      <c r="B17" s="578">
        <v>835</v>
      </c>
      <c r="C17" s="579">
        <v>712</v>
      </c>
      <c r="D17" s="578">
        <v>351</v>
      </c>
      <c r="E17" s="578">
        <v>28</v>
      </c>
      <c r="F17" s="578">
        <v>20</v>
      </c>
      <c r="G17" s="578">
        <v>1128</v>
      </c>
      <c r="H17" s="578">
        <v>931</v>
      </c>
      <c r="I17" s="578">
        <v>82</v>
      </c>
      <c r="J17" s="578">
        <v>342</v>
      </c>
      <c r="K17" s="578">
        <v>251</v>
      </c>
      <c r="L17" s="578">
        <v>1843</v>
      </c>
    </row>
    <row r="18" spans="1:12" ht="20.100000000000001" customHeight="1">
      <c r="A18" s="221" t="s">
        <v>59</v>
      </c>
      <c r="B18" s="580">
        <v>96</v>
      </c>
      <c r="C18" s="581">
        <v>79</v>
      </c>
      <c r="D18" s="580">
        <v>56</v>
      </c>
      <c r="E18" s="580">
        <v>3</v>
      </c>
      <c r="F18" s="580">
        <v>2</v>
      </c>
      <c r="G18" s="580">
        <v>157</v>
      </c>
      <c r="H18" s="580">
        <v>74</v>
      </c>
      <c r="I18" s="580">
        <v>14</v>
      </c>
      <c r="J18" s="580">
        <v>50</v>
      </c>
      <c r="K18" s="580">
        <v>23</v>
      </c>
      <c r="L18" s="580">
        <v>6</v>
      </c>
    </row>
    <row r="19" spans="1:12" ht="20.100000000000001" customHeight="1">
      <c r="A19" s="221" t="s">
        <v>175</v>
      </c>
      <c r="B19" s="580">
        <v>79</v>
      </c>
      <c r="C19" s="581">
        <v>83</v>
      </c>
      <c r="D19" s="580">
        <v>31</v>
      </c>
      <c r="E19" s="580">
        <v>1</v>
      </c>
      <c r="F19" s="580">
        <v>0</v>
      </c>
      <c r="G19" s="580">
        <v>109</v>
      </c>
      <c r="H19" s="580">
        <v>86</v>
      </c>
      <c r="I19" s="580">
        <v>24</v>
      </c>
      <c r="J19" s="580">
        <v>27</v>
      </c>
      <c r="K19" s="580">
        <v>20</v>
      </c>
      <c r="L19" s="580">
        <v>0</v>
      </c>
    </row>
    <row r="20" spans="1:12" ht="20.100000000000001" customHeight="1">
      <c r="A20" s="221" t="s">
        <v>174</v>
      </c>
      <c r="B20" s="580">
        <v>304</v>
      </c>
      <c r="C20" s="581">
        <v>261</v>
      </c>
      <c r="D20" s="580">
        <v>148</v>
      </c>
      <c r="E20" s="580">
        <v>15</v>
      </c>
      <c r="F20" s="580">
        <v>10</v>
      </c>
      <c r="G20" s="580">
        <v>443</v>
      </c>
      <c r="H20" s="580">
        <v>351</v>
      </c>
      <c r="I20" s="580">
        <v>33</v>
      </c>
      <c r="J20" s="580">
        <v>134</v>
      </c>
      <c r="K20" s="580">
        <v>143</v>
      </c>
      <c r="L20" s="580">
        <v>1815</v>
      </c>
    </row>
    <row r="21" spans="1:12" ht="20.100000000000001" customHeight="1">
      <c r="A21" s="221" t="s">
        <v>173</v>
      </c>
      <c r="B21" s="580">
        <v>103</v>
      </c>
      <c r="C21" s="581">
        <v>81</v>
      </c>
      <c r="D21" s="580">
        <v>52</v>
      </c>
      <c r="E21" s="580">
        <v>4</v>
      </c>
      <c r="F21" s="580">
        <v>2</v>
      </c>
      <c r="G21" s="580">
        <v>159</v>
      </c>
      <c r="H21" s="580">
        <v>94</v>
      </c>
      <c r="I21" s="580">
        <v>2</v>
      </c>
      <c r="J21" s="580">
        <v>34</v>
      </c>
      <c r="K21" s="580">
        <v>17</v>
      </c>
      <c r="L21" s="580">
        <v>1</v>
      </c>
    </row>
    <row r="22" spans="1:12" ht="20.100000000000001" customHeight="1">
      <c r="A22" s="221" t="s">
        <v>172</v>
      </c>
      <c r="B22" s="580">
        <v>204</v>
      </c>
      <c r="C22" s="581">
        <v>183</v>
      </c>
      <c r="D22" s="580">
        <v>49</v>
      </c>
      <c r="E22" s="580">
        <v>3</v>
      </c>
      <c r="F22" s="580">
        <v>5</v>
      </c>
      <c r="G22" s="580">
        <v>221</v>
      </c>
      <c r="H22" s="580">
        <v>298</v>
      </c>
      <c r="I22" s="580">
        <v>9</v>
      </c>
      <c r="J22" s="580">
        <v>74</v>
      </c>
      <c r="K22" s="580">
        <v>42</v>
      </c>
      <c r="L22" s="580">
        <v>21</v>
      </c>
    </row>
    <row r="23" spans="1:12" s="135" customFormat="1" ht="20.100000000000001" customHeight="1">
      <c r="A23" s="221" t="s">
        <v>27</v>
      </c>
      <c r="B23" s="580">
        <v>49</v>
      </c>
      <c r="C23" s="581">
        <v>25</v>
      </c>
      <c r="D23" s="580">
        <v>15</v>
      </c>
      <c r="E23" s="580">
        <v>2</v>
      </c>
      <c r="F23" s="580">
        <v>1</v>
      </c>
      <c r="G23" s="580">
        <v>39</v>
      </c>
      <c r="H23" s="580">
        <v>28</v>
      </c>
      <c r="I23" s="580">
        <v>0</v>
      </c>
      <c r="J23" s="580">
        <v>23</v>
      </c>
      <c r="K23" s="580">
        <v>6</v>
      </c>
      <c r="L23" s="580">
        <v>0</v>
      </c>
    </row>
    <row r="24" spans="1:12" s="135" customFormat="1" ht="20.100000000000001" customHeight="1">
      <c r="A24" s="219" t="s">
        <v>58</v>
      </c>
      <c r="B24" s="578">
        <v>257</v>
      </c>
      <c r="C24" s="579">
        <v>158</v>
      </c>
      <c r="D24" s="578">
        <v>56</v>
      </c>
      <c r="E24" s="578">
        <v>10</v>
      </c>
      <c r="F24" s="578">
        <v>12</v>
      </c>
      <c r="G24" s="578">
        <v>360</v>
      </c>
      <c r="H24" s="578">
        <v>178</v>
      </c>
      <c r="I24" s="578">
        <v>1</v>
      </c>
      <c r="J24" s="578">
        <v>96</v>
      </c>
      <c r="K24" s="578">
        <v>65</v>
      </c>
      <c r="L24" s="578">
        <v>20</v>
      </c>
    </row>
    <row r="25" spans="1:12" ht="20.100000000000001" customHeight="1">
      <c r="A25" s="221" t="s">
        <v>29</v>
      </c>
      <c r="B25" s="580">
        <v>74</v>
      </c>
      <c r="C25" s="581">
        <v>42</v>
      </c>
      <c r="D25" s="580">
        <v>10</v>
      </c>
      <c r="E25" s="580">
        <v>1</v>
      </c>
      <c r="F25" s="580">
        <v>3</v>
      </c>
      <c r="G25" s="580">
        <v>72</v>
      </c>
      <c r="H25" s="580">
        <v>38</v>
      </c>
      <c r="I25" s="580">
        <v>0</v>
      </c>
      <c r="J25" s="580">
        <v>16</v>
      </c>
      <c r="K25" s="580">
        <v>15</v>
      </c>
      <c r="L25" s="580">
        <v>5</v>
      </c>
    </row>
    <row r="26" spans="1:12" ht="20.100000000000001" customHeight="1">
      <c r="A26" s="221" t="s">
        <v>30</v>
      </c>
      <c r="B26" s="580">
        <v>36</v>
      </c>
      <c r="C26" s="581">
        <v>29</v>
      </c>
      <c r="D26" s="580">
        <v>9</v>
      </c>
      <c r="E26" s="580">
        <v>2</v>
      </c>
      <c r="F26" s="580">
        <v>3</v>
      </c>
      <c r="G26" s="580">
        <v>31</v>
      </c>
      <c r="H26" s="580">
        <v>38</v>
      </c>
      <c r="I26" s="580">
        <v>0</v>
      </c>
      <c r="J26" s="580">
        <v>10</v>
      </c>
      <c r="K26" s="580">
        <v>7</v>
      </c>
      <c r="L26" s="580">
        <v>3</v>
      </c>
    </row>
    <row r="27" spans="1:12" ht="20.100000000000001" customHeight="1">
      <c r="A27" s="221" t="s">
        <v>31</v>
      </c>
      <c r="B27" s="580">
        <v>26</v>
      </c>
      <c r="C27" s="581">
        <v>16</v>
      </c>
      <c r="D27" s="580">
        <v>7</v>
      </c>
      <c r="E27" s="580">
        <v>3</v>
      </c>
      <c r="F27" s="580">
        <v>3</v>
      </c>
      <c r="G27" s="580">
        <v>41</v>
      </c>
      <c r="H27" s="580">
        <v>26</v>
      </c>
      <c r="I27" s="580">
        <v>0</v>
      </c>
      <c r="J27" s="580">
        <v>10</v>
      </c>
      <c r="K27" s="580">
        <v>7</v>
      </c>
      <c r="L27" s="580">
        <v>2</v>
      </c>
    </row>
    <row r="28" spans="1:12" ht="20.100000000000001" customHeight="1">
      <c r="A28" s="221" t="s">
        <v>32</v>
      </c>
      <c r="B28" s="580">
        <v>22</v>
      </c>
      <c r="C28" s="581">
        <v>45</v>
      </c>
      <c r="D28" s="580">
        <v>8</v>
      </c>
      <c r="E28" s="580">
        <v>0</v>
      </c>
      <c r="F28" s="580">
        <v>1</v>
      </c>
      <c r="G28" s="580">
        <v>59</v>
      </c>
      <c r="H28" s="580">
        <v>29</v>
      </c>
      <c r="I28" s="580">
        <v>1</v>
      </c>
      <c r="J28" s="580">
        <v>16</v>
      </c>
      <c r="K28" s="580">
        <v>16</v>
      </c>
      <c r="L28" s="580">
        <v>2</v>
      </c>
    </row>
    <row r="29" spans="1:12" ht="20.100000000000001" customHeight="1">
      <c r="A29" s="221" t="s">
        <v>33</v>
      </c>
      <c r="B29" s="580">
        <v>53</v>
      </c>
      <c r="C29" s="581">
        <v>16</v>
      </c>
      <c r="D29" s="580">
        <v>15</v>
      </c>
      <c r="E29" s="580">
        <v>0</v>
      </c>
      <c r="F29" s="580">
        <v>0</v>
      </c>
      <c r="G29" s="580">
        <v>83</v>
      </c>
      <c r="H29" s="580">
        <v>30</v>
      </c>
      <c r="I29" s="580">
        <v>0</v>
      </c>
      <c r="J29" s="580">
        <v>29</v>
      </c>
      <c r="K29" s="580">
        <v>13</v>
      </c>
      <c r="L29" s="580">
        <v>5</v>
      </c>
    </row>
    <row r="30" spans="1:12" s="135" customFormat="1" ht="20.100000000000001" customHeight="1">
      <c r="A30" s="221" t="s">
        <v>34</v>
      </c>
      <c r="B30" s="580">
        <v>46</v>
      </c>
      <c r="C30" s="581">
        <v>10</v>
      </c>
      <c r="D30" s="580">
        <v>7</v>
      </c>
      <c r="E30" s="580">
        <v>4</v>
      </c>
      <c r="F30" s="580">
        <v>2</v>
      </c>
      <c r="G30" s="580">
        <v>74</v>
      </c>
      <c r="H30" s="580">
        <v>17</v>
      </c>
      <c r="I30" s="580">
        <v>0</v>
      </c>
      <c r="J30" s="580">
        <v>15</v>
      </c>
      <c r="K30" s="580">
        <v>7</v>
      </c>
      <c r="L30" s="580">
        <v>3</v>
      </c>
    </row>
    <row r="31" spans="1:12" s="135" customFormat="1" ht="20.100000000000001" customHeight="1">
      <c r="A31" s="219" t="s">
        <v>57</v>
      </c>
      <c r="B31" s="578">
        <v>10</v>
      </c>
      <c r="C31" s="579">
        <v>2</v>
      </c>
      <c r="D31" s="578">
        <v>5</v>
      </c>
      <c r="E31" s="578">
        <v>0</v>
      </c>
      <c r="F31" s="578">
        <v>0</v>
      </c>
      <c r="G31" s="578">
        <v>6</v>
      </c>
      <c r="H31" s="578">
        <v>10</v>
      </c>
      <c r="I31" s="578">
        <v>4</v>
      </c>
      <c r="J31" s="578">
        <v>2</v>
      </c>
      <c r="K31" s="578">
        <v>3</v>
      </c>
      <c r="L31" s="578">
        <v>0</v>
      </c>
    </row>
    <row r="32" spans="1:12" ht="20.100000000000001" customHeight="1">
      <c r="A32" s="221" t="s">
        <v>37</v>
      </c>
      <c r="B32" s="580">
        <v>10</v>
      </c>
      <c r="C32" s="581">
        <v>2</v>
      </c>
      <c r="D32" s="580">
        <v>5</v>
      </c>
      <c r="E32" s="580">
        <v>0</v>
      </c>
      <c r="F32" s="580">
        <v>0</v>
      </c>
      <c r="G32" s="580">
        <v>6</v>
      </c>
      <c r="H32" s="580">
        <v>10</v>
      </c>
      <c r="I32" s="580">
        <v>4</v>
      </c>
      <c r="J32" s="580">
        <v>2</v>
      </c>
      <c r="K32" s="580">
        <v>3</v>
      </c>
      <c r="L32" s="580">
        <v>0</v>
      </c>
    </row>
    <row r="33" spans="1:12" s="135" customFormat="1" ht="20.100000000000001" customHeight="1">
      <c r="A33" s="224" t="s">
        <v>38</v>
      </c>
      <c r="B33" s="578">
        <v>7</v>
      </c>
      <c r="C33" s="579">
        <v>2</v>
      </c>
      <c r="D33" s="578">
        <v>1</v>
      </c>
      <c r="E33" s="578">
        <v>0</v>
      </c>
      <c r="F33" s="578">
        <v>1</v>
      </c>
      <c r="G33" s="578">
        <v>4</v>
      </c>
      <c r="H33" s="578">
        <v>2</v>
      </c>
      <c r="I33" s="578">
        <v>0</v>
      </c>
      <c r="J33" s="578">
        <v>0</v>
      </c>
      <c r="K33" s="578">
        <v>0</v>
      </c>
      <c r="L33" s="578">
        <v>1</v>
      </c>
    </row>
    <row r="34" spans="1:12" ht="20.100000000000001" customHeight="1">
      <c r="A34" s="221" t="s">
        <v>488</v>
      </c>
      <c r="B34" s="580">
        <v>7</v>
      </c>
      <c r="C34" s="581">
        <v>2</v>
      </c>
      <c r="D34" s="580">
        <v>1</v>
      </c>
      <c r="E34" s="580">
        <v>0</v>
      </c>
      <c r="F34" s="580">
        <v>1</v>
      </c>
      <c r="G34" s="580">
        <v>4</v>
      </c>
      <c r="H34" s="580">
        <v>2</v>
      </c>
      <c r="I34" s="580">
        <v>0</v>
      </c>
      <c r="J34" s="580">
        <v>0</v>
      </c>
      <c r="K34" s="580">
        <v>0</v>
      </c>
      <c r="L34" s="580">
        <v>1</v>
      </c>
    </row>
    <row r="35" spans="1:12">
      <c r="A35" s="116"/>
      <c r="B35" s="138"/>
      <c r="C35" s="121"/>
      <c r="D35" s="121"/>
      <c r="E35" s="121"/>
      <c r="F35" s="121"/>
      <c r="G35" s="121"/>
      <c r="H35" s="121"/>
      <c r="I35" s="121"/>
      <c r="J35" s="121"/>
      <c r="K35" s="121"/>
      <c r="L35" s="121"/>
    </row>
    <row r="36" spans="1:12" ht="14.25" customHeight="1">
      <c r="A36" s="763" t="s">
        <v>530</v>
      </c>
      <c r="B36" s="763"/>
      <c r="C36" s="763"/>
      <c r="D36" s="763"/>
      <c r="E36" s="763"/>
      <c r="F36" s="763"/>
      <c r="G36" s="763"/>
      <c r="H36" s="763"/>
      <c r="I36" s="763"/>
      <c r="J36" s="763"/>
      <c r="K36" s="188"/>
      <c r="L36" s="188"/>
    </row>
    <row r="37" spans="1:12">
      <c r="A37" s="304"/>
      <c r="B37" s="304"/>
      <c r="C37" s="304"/>
      <c r="D37" s="304"/>
      <c r="E37" s="304"/>
      <c r="F37" s="304"/>
      <c r="G37" s="304"/>
      <c r="H37" s="304"/>
      <c r="I37" s="304"/>
      <c r="J37" s="304"/>
    </row>
    <row r="38" spans="1:12" ht="14.25" customHeight="1">
      <c r="A38" s="756" t="s">
        <v>538</v>
      </c>
      <c r="B38" s="756"/>
      <c r="C38" s="756"/>
      <c r="D38" s="756"/>
      <c r="E38" s="756"/>
      <c r="F38" s="304"/>
      <c r="G38" s="304"/>
      <c r="H38" s="304"/>
      <c r="I38" s="304"/>
      <c r="J38" s="304"/>
    </row>
  </sheetData>
  <mergeCells count="9">
    <mergeCell ref="A38:E38"/>
    <mergeCell ref="A36:J36"/>
    <mergeCell ref="A1:L1"/>
    <mergeCell ref="A2:A3"/>
    <mergeCell ref="B2:B3"/>
    <mergeCell ref="C2:C3"/>
    <mergeCell ref="D2:F2"/>
    <mergeCell ref="G2:I2"/>
    <mergeCell ref="J2:L2"/>
  </mergeCells>
  <hyperlinks>
    <hyperlink ref="M1" location="INDICE!A44" display="INDICE"/>
  </hyperlinks>
  <printOptions horizontalCentered="1"/>
  <pageMargins left="0.19685039370078741" right="0.19685039370078741" top="1.1023622047244095" bottom="0.51181102362204722" header="0.11811023622047245" footer="0.23622047244094491"/>
  <pageSetup paperSize="9" scale="85" firstPageNumber="67" orientation="landscape" useFirstPageNumber="1" r:id="rId1"/>
  <headerFooter scaleWithDoc="0">
    <oddHeader>&amp;C&amp;G</oddHeader>
    <oddFooter>&amp;C&amp;12 67</oddFooter>
  </headerFooter>
  <legacyDrawingHF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1"/>
  <dimension ref="A1:Q38"/>
  <sheetViews>
    <sheetView showGridLines="0" topLeftCell="E1" zoomScale="90" zoomScaleNormal="90" zoomScalePageLayoutView="90" workbookViewId="0">
      <selection activeCell="Q1" sqref="Q1"/>
    </sheetView>
  </sheetViews>
  <sheetFormatPr baseColWidth="10" defaultColWidth="9.109375" defaultRowHeight="13.8"/>
  <cols>
    <col min="1" max="1" width="35.6640625" style="75" customWidth="1"/>
    <col min="2" max="2" width="13.44140625" style="75" customWidth="1"/>
    <col min="3" max="3" width="11.33203125" style="75" customWidth="1"/>
    <col min="4" max="4" width="11" style="75" bestFit="1" customWidth="1"/>
    <col min="5" max="5" width="13.6640625" style="75" customWidth="1"/>
    <col min="6" max="6" width="11.44140625" style="75" bestFit="1" customWidth="1"/>
    <col min="7" max="7" width="10.5546875" style="75" customWidth="1"/>
    <col min="8" max="8" width="11.109375" style="75" customWidth="1"/>
    <col min="9" max="9" width="11.5546875" style="75" customWidth="1"/>
    <col min="10" max="10" width="12.33203125" style="75" customWidth="1"/>
    <col min="11" max="11" width="13" style="75" customWidth="1"/>
    <col min="12" max="16" width="11.5546875" style="75" customWidth="1"/>
    <col min="17" max="17" width="9.109375" style="75" customWidth="1"/>
    <col min="18" max="16384" width="9.109375" style="75"/>
  </cols>
  <sheetData>
    <row r="1" spans="1:17" s="20" customFormat="1" ht="45.75" customHeight="1">
      <c r="A1" s="757" t="s">
        <v>815</v>
      </c>
      <c r="B1" s="757"/>
      <c r="C1" s="757"/>
      <c r="D1" s="757"/>
      <c r="E1" s="757"/>
      <c r="F1" s="757"/>
      <c r="G1" s="757"/>
      <c r="H1" s="757"/>
      <c r="I1" s="757"/>
      <c r="J1" s="757"/>
      <c r="K1" s="757"/>
      <c r="L1" s="757"/>
      <c r="M1" s="757"/>
      <c r="N1" s="757"/>
      <c r="O1" s="757"/>
      <c r="P1" s="757"/>
      <c r="Q1" s="73" t="s">
        <v>271</v>
      </c>
    </row>
    <row r="2" spans="1:17" s="20" customFormat="1" ht="4.5" customHeight="1">
      <c r="A2" s="19"/>
      <c r="B2" s="19"/>
      <c r="C2" s="19"/>
      <c r="D2" s="19"/>
      <c r="E2" s="19"/>
      <c r="F2" s="19"/>
      <c r="G2" s="19"/>
      <c r="H2" s="19"/>
      <c r="I2" s="19"/>
      <c r="J2" s="19"/>
      <c r="K2" s="21"/>
      <c r="L2" s="201"/>
      <c r="M2" s="201"/>
      <c r="N2" s="201"/>
    </row>
    <row r="3" spans="1:17" s="13" customFormat="1" ht="27.75" customHeight="1">
      <c r="A3" s="782" t="s">
        <v>330</v>
      </c>
      <c r="B3" s="779" t="s">
        <v>288</v>
      </c>
      <c r="C3" s="780"/>
      <c r="D3" s="780"/>
      <c r="E3" s="780"/>
      <c r="F3" s="780"/>
      <c r="G3" s="780"/>
      <c r="H3" s="780"/>
      <c r="I3" s="780"/>
      <c r="J3" s="780"/>
      <c r="K3" s="780"/>
      <c r="L3" s="780"/>
      <c r="M3" s="780"/>
      <c r="N3" s="780"/>
      <c r="O3" s="780"/>
      <c r="P3" s="781"/>
    </row>
    <row r="4" spans="1:17" s="13" customFormat="1" ht="54" customHeight="1">
      <c r="A4" s="783"/>
      <c r="B4" s="527" t="s">
        <v>599</v>
      </c>
      <c r="C4" s="527" t="s">
        <v>406</v>
      </c>
      <c r="D4" s="527" t="s">
        <v>407</v>
      </c>
      <c r="E4" s="527" t="s">
        <v>408</v>
      </c>
      <c r="F4" s="527" t="s">
        <v>409</v>
      </c>
      <c r="G4" s="527" t="s">
        <v>410</v>
      </c>
      <c r="H4" s="527" t="s">
        <v>411</v>
      </c>
      <c r="I4" s="527" t="s">
        <v>412</v>
      </c>
      <c r="J4" s="527" t="s">
        <v>413</v>
      </c>
      <c r="K4" s="527" t="s">
        <v>414</v>
      </c>
      <c r="L4" s="527" t="s">
        <v>415</v>
      </c>
      <c r="M4" s="527" t="s">
        <v>416</v>
      </c>
      <c r="N4" s="527" t="s">
        <v>417</v>
      </c>
      <c r="O4" s="527" t="s">
        <v>418</v>
      </c>
      <c r="P4" s="527" t="s">
        <v>85</v>
      </c>
    </row>
    <row r="5" spans="1:17" s="13" customFormat="1" ht="17.25" customHeight="1">
      <c r="A5" s="224" t="s">
        <v>601</v>
      </c>
      <c r="B5" s="196">
        <v>5688</v>
      </c>
      <c r="C5" s="196">
        <v>3861</v>
      </c>
      <c r="D5" s="196">
        <v>2913</v>
      </c>
      <c r="E5" s="196">
        <v>2903</v>
      </c>
      <c r="F5" s="196">
        <v>1774</v>
      </c>
      <c r="G5" s="196">
        <v>3156</v>
      </c>
      <c r="H5" s="196">
        <v>15854</v>
      </c>
      <c r="I5" s="196">
        <v>1194</v>
      </c>
      <c r="J5" s="196">
        <v>9069</v>
      </c>
      <c r="K5" s="196">
        <v>19374</v>
      </c>
      <c r="L5" s="196">
        <v>10385</v>
      </c>
      <c r="M5" s="196">
        <v>3746</v>
      </c>
      <c r="N5" s="196">
        <v>2795</v>
      </c>
      <c r="O5" s="196">
        <v>489</v>
      </c>
      <c r="P5" s="196">
        <v>328</v>
      </c>
    </row>
    <row r="6" spans="1:17" s="13" customFormat="1" ht="17.25" customHeight="1">
      <c r="A6" s="178" t="s">
        <v>331</v>
      </c>
      <c r="B6" s="196">
        <v>1423</v>
      </c>
      <c r="C6" s="196">
        <v>1633</v>
      </c>
      <c r="D6" s="196">
        <v>1475</v>
      </c>
      <c r="E6" s="196">
        <v>1496</v>
      </c>
      <c r="F6" s="196">
        <v>1053</v>
      </c>
      <c r="G6" s="196">
        <v>1750</v>
      </c>
      <c r="H6" s="196">
        <v>8312</v>
      </c>
      <c r="I6" s="196">
        <v>620</v>
      </c>
      <c r="J6" s="196">
        <v>3721</v>
      </c>
      <c r="K6" s="196">
        <v>9658</v>
      </c>
      <c r="L6" s="196">
        <v>4681</v>
      </c>
      <c r="M6" s="196">
        <v>1825</v>
      </c>
      <c r="N6" s="196">
        <v>1469</v>
      </c>
      <c r="O6" s="196">
        <v>258</v>
      </c>
      <c r="P6" s="196">
        <v>169</v>
      </c>
    </row>
    <row r="7" spans="1:17" ht="17.25" customHeight="1">
      <c r="A7" s="208" t="s">
        <v>186</v>
      </c>
      <c r="B7" s="197">
        <v>139</v>
      </c>
      <c r="C7" s="197">
        <v>198</v>
      </c>
      <c r="D7" s="197">
        <v>177</v>
      </c>
      <c r="E7" s="197">
        <v>185</v>
      </c>
      <c r="F7" s="197">
        <v>162</v>
      </c>
      <c r="G7" s="197">
        <v>213</v>
      </c>
      <c r="H7" s="197">
        <v>773</v>
      </c>
      <c r="I7" s="197">
        <v>81</v>
      </c>
      <c r="J7" s="197">
        <v>285</v>
      </c>
      <c r="K7" s="197">
        <v>963</v>
      </c>
      <c r="L7" s="197">
        <v>555</v>
      </c>
      <c r="M7" s="197">
        <v>165</v>
      </c>
      <c r="N7" s="197">
        <v>192</v>
      </c>
      <c r="O7" s="197">
        <v>35</v>
      </c>
      <c r="P7" s="197">
        <v>35</v>
      </c>
    </row>
    <row r="8" spans="1:17" ht="17.25" customHeight="1">
      <c r="A8" s="209" t="s">
        <v>185</v>
      </c>
      <c r="B8" s="197">
        <v>30</v>
      </c>
      <c r="C8" s="197">
        <v>71</v>
      </c>
      <c r="D8" s="197">
        <v>63</v>
      </c>
      <c r="E8" s="197">
        <v>94</v>
      </c>
      <c r="F8" s="197">
        <v>20</v>
      </c>
      <c r="G8" s="197">
        <v>74</v>
      </c>
      <c r="H8" s="197">
        <v>209</v>
      </c>
      <c r="I8" s="197">
        <v>22</v>
      </c>
      <c r="J8" s="197">
        <v>155</v>
      </c>
      <c r="K8" s="197">
        <v>275</v>
      </c>
      <c r="L8" s="197">
        <v>144</v>
      </c>
      <c r="M8" s="197">
        <v>79</v>
      </c>
      <c r="N8" s="197">
        <v>64</v>
      </c>
      <c r="O8" s="197">
        <v>8</v>
      </c>
      <c r="P8" s="197">
        <v>1</v>
      </c>
    </row>
    <row r="9" spans="1:17" ht="17.25" customHeight="1">
      <c r="A9" s="208" t="s">
        <v>184</v>
      </c>
      <c r="B9" s="197">
        <v>68</v>
      </c>
      <c r="C9" s="197">
        <v>80</v>
      </c>
      <c r="D9" s="197">
        <v>79</v>
      </c>
      <c r="E9" s="197">
        <v>83</v>
      </c>
      <c r="F9" s="197">
        <v>64</v>
      </c>
      <c r="G9" s="197">
        <v>80</v>
      </c>
      <c r="H9" s="197">
        <v>214</v>
      </c>
      <c r="I9" s="197">
        <v>23</v>
      </c>
      <c r="J9" s="197">
        <v>177</v>
      </c>
      <c r="K9" s="197">
        <v>295</v>
      </c>
      <c r="L9" s="197">
        <v>142</v>
      </c>
      <c r="M9" s="197">
        <v>56</v>
      </c>
      <c r="N9" s="197">
        <v>75</v>
      </c>
      <c r="O9" s="197">
        <v>13</v>
      </c>
      <c r="P9" s="197">
        <v>2</v>
      </c>
    </row>
    <row r="10" spans="1:17" ht="17.25" customHeight="1">
      <c r="A10" s="209" t="s">
        <v>183</v>
      </c>
      <c r="B10" s="197">
        <v>70</v>
      </c>
      <c r="C10" s="197">
        <v>68</v>
      </c>
      <c r="D10" s="197">
        <v>69</v>
      </c>
      <c r="E10" s="197">
        <v>64</v>
      </c>
      <c r="F10" s="197">
        <v>43</v>
      </c>
      <c r="G10" s="197">
        <v>62</v>
      </c>
      <c r="H10" s="197">
        <v>213</v>
      </c>
      <c r="I10" s="197">
        <v>23</v>
      </c>
      <c r="J10" s="197">
        <v>128</v>
      </c>
      <c r="K10" s="197">
        <v>334</v>
      </c>
      <c r="L10" s="197">
        <v>190</v>
      </c>
      <c r="M10" s="197">
        <v>91</v>
      </c>
      <c r="N10" s="197">
        <v>67</v>
      </c>
      <c r="O10" s="197">
        <v>3</v>
      </c>
      <c r="P10" s="197">
        <v>5</v>
      </c>
    </row>
    <row r="11" spans="1:17" ht="17.25" customHeight="1">
      <c r="A11" s="208" t="s">
        <v>182</v>
      </c>
      <c r="B11" s="197">
        <v>89</v>
      </c>
      <c r="C11" s="197">
        <v>99</v>
      </c>
      <c r="D11" s="197">
        <v>82</v>
      </c>
      <c r="E11" s="197">
        <v>71</v>
      </c>
      <c r="F11" s="197">
        <v>47</v>
      </c>
      <c r="G11" s="197">
        <v>103</v>
      </c>
      <c r="H11" s="197">
        <v>501</v>
      </c>
      <c r="I11" s="197">
        <v>31</v>
      </c>
      <c r="J11" s="197">
        <v>441</v>
      </c>
      <c r="K11" s="197">
        <v>545</v>
      </c>
      <c r="L11" s="197">
        <v>297</v>
      </c>
      <c r="M11" s="197">
        <v>101</v>
      </c>
      <c r="N11" s="197">
        <v>87</v>
      </c>
      <c r="O11" s="197">
        <v>15</v>
      </c>
      <c r="P11" s="197">
        <v>24</v>
      </c>
    </row>
    <row r="12" spans="1:17" ht="17.25" customHeight="1">
      <c r="A12" s="209" t="s">
        <v>181</v>
      </c>
      <c r="B12" s="197">
        <v>99</v>
      </c>
      <c r="C12" s="197">
        <v>146</v>
      </c>
      <c r="D12" s="197">
        <v>141</v>
      </c>
      <c r="E12" s="197">
        <v>150</v>
      </c>
      <c r="F12" s="197">
        <v>85</v>
      </c>
      <c r="G12" s="197">
        <v>151</v>
      </c>
      <c r="H12" s="197">
        <v>476</v>
      </c>
      <c r="I12" s="197">
        <v>45</v>
      </c>
      <c r="J12" s="197">
        <v>378</v>
      </c>
      <c r="K12" s="197">
        <v>708</v>
      </c>
      <c r="L12" s="197">
        <v>322</v>
      </c>
      <c r="M12" s="197">
        <v>173</v>
      </c>
      <c r="N12" s="197">
        <v>153</v>
      </c>
      <c r="O12" s="197">
        <v>30</v>
      </c>
      <c r="P12" s="197">
        <v>9</v>
      </c>
    </row>
    <row r="13" spans="1:17" ht="17.25" customHeight="1">
      <c r="A13" s="208" t="s">
        <v>180</v>
      </c>
      <c r="B13" s="197">
        <v>71</v>
      </c>
      <c r="C13" s="197">
        <v>79</v>
      </c>
      <c r="D13" s="197">
        <v>73</v>
      </c>
      <c r="E13" s="197">
        <v>73</v>
      </c>
      <c r="F13" s="197">
        <v>47</v>
      </c>
      <c r="G13" s="197">
        <v>78</v>
      </c>
      <c r="H13" s="197">
        <v>613</v>
      </c>
      <c r="I13" s="197">
        <v>33</v>
      </c>
      <c r="J13" s="197">
        <v>154</v>
      </c>
      <c r="K13" s="197">
        <v>816</v>
      </c>
      <c r="L13" s="197">
        <v>311</v>
      </c>
      <c r="M13" s="197">
        <v>84</v>
      </c>
      <c r="N13" s="197">
        <v>63</v>
      </c>
      <c r="O13" s="197">
        <v>3</v>
      </c>
      <c r="P13" s="197">
        <v>9</v>
      </c>
    </row>
    <row r="14" spans="1:17" ht="17.25" customHeight="1">
      <c r="A14" s="209" t="s">
        <v>179</v>
      </c>
      <c r="B14" s="197">
        <v>147</v>
      </c>
      <c r="C14" s="197">
        <v>151</v>
      </c>
      <c r="D14" s="197">
        <v>135</v>
      </c>
      <c r="E14" s="197">
        <v>141</v>
      </c>
      <c r="F14" s="197">
        <v>70</v>
      </c>
      <c r="G14" s="197">
        <v>138</v>
      </c>
      <c r="H14" s="197">
        <v>530</v>
      </c>
      <c r="I14" s="197">
        <v>49</v>
      </c>
      <c r="J14" s="197">
        <v>277</v>
      </c>
      <c r="K14" s="197">
        <v>747</v>
      </c>
      <c r="L14" s="197">
        <v>383</v>
      </c>
      <c r="M14" s="197">
        <v>191</v>
      </c>
      <c r="N14" s="197">
        <v>181</v>
      </c>
      <c r="O14" s="197">
        <v>32</v>
      </c>
      <c r="P14" s="197">
        <v>17</v>
      </c>
    </row>
    <row r="15" spans="1:17" ht="17.25" customHeight="1">
      <c r="A15" s="208" t="s">
        <v>178</v>
      </c>
      <c r="B15" s="197">
        <v>592</v>
      </c>
      <c r="C15" s="197">
        <v>568</v>
      </c>
      <c r="D15" s="197">
        <v>483</v>
      </c>
      <c r="E15" s="197">
        <v>463</v>
      </c>
      <c r="F15" s="197">
        <v>408</v>
      </c>
      <c r="G15" s="197">
        <v>651</v>
      </c>
      <c r="H15" s="197">
        <v>3667</v>
      </c>
      <c r="I15" s="197">
        <v>249</v>
      </c>
      <c r="J15" s="197">
        <v>932</v>
      </c>
      <c r="K15" s="197">
        <v>3614</v>
      </c>
      <c r="L15" s="197">
        <v>1687</v>
      </c>
      <c r="M15" s="197">
        <v>663</v>
      </c>
      <c r="N15" s="197">
        <v>429</v>
      </c>
      <c r="O15" s="197">
        <v>102</v>
      </c>
      <c r="P15" s="197">
        <v>47</v>
      </c>
    </row>
    <row r="16" spans="1:17" ht="17.25" customHeight="1">
      <c r="A16" s="209" t="s">
        <v>177</v>
      </c>
      <c r="B16" s="197">
        <v>78</v>
      </c>
      <c r="C16" s="197">
        <v>122</v>
      </c>
      <c r="D16" s="197">
        <v>124</v>
      </c>
      <c r="E16" s="197">
        <v>126</v>
      </c>
      <c r="F16" s="197">
        <v>91</v>
      </c>
      <c r="G16" s="197">
        <v>150</v>
      </c>
      <c r="H16" s="197">
        <v>821</v>
      </c>
      <c r="I16" s="197">
        <v>51</v>
      </c>
      <c r="J16" s="197">
        <v>563</v>
      </c>
      <c r="K16" s="197">
        <v>919</v>
      </c>
      <c r="L16" s="197">
        <v>432</v>
      </c>
      <c r="M16" s="197">
        <v>159</v>
      </c>
      <c r="N16" s="197">
        <v>111</v>
      </c>
      <c r="O16" s="197">
        <v>15</v>
      </c>
      <c r="P16" s="197">
        <v>16</v>
      </c>
    </row>
    <row r="17" spans="1:16" s="13" customFormat="1" ht="17.25" customHeight="1">
      <c r="A17" s="208" t="s">
        <v>176</v>
      </c>
      <c r="B17" s="197">
        <v>40</v>
      </c>
      <c r="C17" s="197">
        <v>51</v>
      </c>
      <c r="D17" s="197">
        <v>49</v>
      </c>
      <c r="E17" s="197">
        <v>46</v>
      </c>
      <c r="F17" s="197">
        <v>16</v>
      </c>
      <c r="G17" s="197">
        <v>50</v>
      </c>
      <c r="H17" s="197">
        <v>295</v>
      </c>
      <c r="I17" s="197">
        <v>13</v>
      </c>
      <c r="J17" s="197">
        <v>231</v>
      </c>
      <c r="K17" s="197">
        <v>442</v>
      </c>
      <c r="L17" s="197">
        <v>218</v>
      </c>
      <c r="M17" s="197">
        <v>63</v>
      </c>
      <c r="N17" s="197">
        <v>47</v>
      </c>
      <c r="O17" s="197">
        <v>2</v>
      </c>
      <c r="P17" s="197">
        <v>4</v>
      </c>
    </row>
    <row r="18" spans="1:16" s="13" customFormat="1" ht="17.25" customHeight="1">
      <c r="A18" s="178" t="s">
        <v>332</v>
      </c>
      <c r="B18" s="196">
        <v>784</v>
      </c>
      <c r="C18" s="196">
        <v>1288</v>
      </c>
      <c r="D18" s="196">
        <v>1088</v>
      </c>
      <c r="E18" s="196">
        <v>1050</v>
      </c>
      <c r="F18" s="196">
        <v>485</v>
      </c>
      <c r="G18" s="196">
        <v>1063</v>
      </c>
      <c r="H18" s="196">
        <v>5987</v>
      </c>
      <c r="I18" s="196">
        <v>444</v>
      </c>
      <c r="J18" s="196">
        <v>4184</v>
      </c>
      <c r="K18" s="196">
        <v>7617</v>
      </c>
      <c r="L18" s="196">
        <v>4548</v>
      </c>
      <c r="M18" s="196">
        <v>1477</v>
      </c>
      <c r="N18" s="196">
        <v>1010</v>
      </c>
      <c r="O18" s="196">
        <v>177</v>
      </c>
      <c r="P18" s="196">
        <v>98</v>
      </c>
    </row>
    <row r="19" spans="1:16" ht="17.25" customHeight="1">
      <c r="A19" s="208" t="s">
        <v>59</v>
      </c>
      <c r="B19" s="197">
        <v>56</v>
      </c>
      <c r="C19" s="197">
        <v>147</v>
      </c>
      <c r="D19" s="197">
        <v>132</v>
      </c>
      <c r="E19" s="197">
        <v>128</v>
      </c>
      <c r="F19" s="197">
        <v>90</v>
      </c>
      <c r="G19" s="197">
        <v>127</v>
      </c>
      <c r="H19" s="197">
        <v>443</v>
      </c>
      <c r="I19" s="197">
        <v>55</v>
      </c>
      <c r="J19" s="197">
        <v>345</v>
      </c>
      <c r="K19" s="197">
        <v>738</v>
      </c>
      <c r="L19" s="197">
        <v>398</v>
      </c>
      <c r="M19" s="197">
        <v>154</v>
      </c>
      <c r="N19" s="197">
        <v>128</v>
      </c>
      <c r="O19" s="197">
        <v>14</v>
      </c>
      <c r="P19" s="197">
        <v>17</v>
      </c>
    </row>
    <row r="20" spans="1:16" ht="17.25" customHeight="1">
      <c r="A20" s="209" t="s">
        <v>175</v>
      </c>
      <c r="B20" s="197">
        <v>94</v>
      </c>
      <c r="C20" s="197">
        <v>123</v>
      </c>
      <c r="D20" s="197">
        <v>115</v>
      </c>
      <c r="E20" s="197">
        <v>110</v>
      </c>
      <c r="F20" s="197">
        <v>57</v>
      </c>
      <c r="G20" s="197">
        <v>125</v>
      </c>
      <c r="H20" s="197">
        <v>720</v>
      </c>
      <c r="I20" s="197">
        <v>55</v>
      </c>
      <c r="J20" s="197">
        <v>552</v>
      </c>
      <c r="K20" s="197">
        <v>802</v>
      </c>
      <c r="L20" s="197">
        <v>744</v>
      </c>
      <c r="M20" s="197">
        <v>206</v>
      </c>
      <c r="N20" s="197">
        <v>123</v>
      </c>
      <c r="O20" s="197">
        <v>10</v>
      </c>
      <c r="P20" s="197">
        <v>2</v>
      </c>
    </row>
    <row r="21" spans="1:16" ht="17.25" customHeight="1">
      <c r="A21" s="208" t="s">
        <v>174</v>
      </c>
      <c r="B21" s="197">
        <v>277</v>
      </c>
      <c r="C21" s="197">
        <v>574</v>
      </c>
      <c r="D21" s="197">
        <v>439</v>
      </c>
      <c r="E21" s="197">
        <v>435</v>
      </c>
      <c r="F21" s="197">
        <v>208</v>
      </c>
      <c r="G21" s="197">
        <v>451</v>
      </c>
      <c r="H21" s="197">
        <v>3259</v>
      </c>
      <c r="I21" s="197">
        <v>196</v>
      </c>
      <c r="J21" s="197">
        <v>2047</v>
      </c>
      <c r="K21" s="197">
        <v>3906</v>
      </c>
      <c r="L21" s="197">
        <v>2271</v>
      </c>
      <c r="M21" s="197">
        <v>567</v>
      </c>
      <c r="N21" s="197">
        <v>372</v>
      </c>
      <c r="O21" s="197">
        <v>90</v>
      </c>
      <c r="P21" s="197">
        <v>44</v>
      </c>
    </row>
    <row r="22" spans="1:16" ht="17.25" customHeight="1">
      <c r="A22" s="209" t="s">
        <v>173</v>
      </c>
      <c r="B22" s="197">
        <v>43</v>
      </c>
      <c r="C22" s="197">
        <v>145</v>
      </c>
      <c r="D22" s="197">
        <v>118</v>
      </c>
      <c r="E22" s="197">
        <v>93</v>
      </c>
      <c r="F22" s="197">
        <v>26</v>
      </c>
      <c r="G22" s="197">
        <v>96</v>
      </c>
      <c r="H22" s="197">
        <v>388</v>
      </c>
      <c r="I22" s="197">
        <v>18</v>
      </c>
      <c r="J22" s="197">
        <v>267</v>
      </c>
      <c r="K22" s="197">
        <v>411</v>
      </c>
      <c r="L22" s="197">
        <v>223</v>
      </c>
      <c r="M22" s="197">
        <v>129</v>
      </c>
      <c r="N22" s="197">
        <v>78</v>
      </c>
      <c r="O22" s="197">
        <v>11</v>
      </c>
      <c r="P22" s="197">
        <v>11</v>
      </c>
    </row>
    <row r="23" spans="1:16" ht="17.25" customHeight="1">
      <c r="A23" s="208" t="s">
        <v>172</v>
      </c>
      <c r="B23" s="197">
        <v>262</v>
      </c>
      <c r="C23" s="197">
        <v>244</v>
      </c>
      <c r="D23" s="197">
        <v>232</v>
      </c>
      <c r="E23" s="197">
        <v>229</v>
      </c>
      <c r="F23" s="197">
        <v>90</v>
      </c>
      <c r="G23" s="197">
        <v>232</v>
      </c>
      <c r="H23" s="197">
        <v>968</v>
      </c>
      <c r="I23" s="197">
        <v>106</v>
      </c>
      <c r="J23" s="197">
        <v>764</v>
      </c>
      <c r="K23" s="197">
        <v>1471</v>
      </c>
      <c r="L23" s="197">
        <v>714</v>
      </c>
      <c r="M23" s="197">
        <v>314</v>
      </c>
      <c r="N23" s="197">
        <v>263</v>
      </c>
      <c r="O23" s="197">
        <v>39</v>
      </c>
      <c r="P23" s="197">
        <v>16</v>
      </c>
    </row>
    <row r="24" spans="1:16" s="13" customFormat="1" ht="17.25" customHeight="1">
      <c r="A24" s="209" t="s">
        <v>27</v>
      </c>
      <c r="B24" s="197">
        <v>52</v>
      </c>
      <c r="C24" s="197">
        <v>55</v>
      </c>
      <c r="D24" s="197">
        <v>52</v>
      </c>
      <c r="E24" s="197">
        <v>55</v>
      </c>
      <c r="F24" s="197">
        <v>14</v>
      </c>
      <c r="G24" s="197">
        <v>32</v>
      </c>
      <c r="H24" s="197">
        <v>209</v>
      </c>
      <c r="I24" s="197">
        <v>14</v>
      </c>
      <c r="J24" s="197">
        <v>209</v>
      </c>
      <c r="K24" s="197">
        <v>289</v>
      </c>
      <c r="L24" s="197">
        <v>198</v>
      </c>
      <c r="M24" s="197">
        <v>107</v>
      </c>
      <c r="N24" s="197">
        <v>46</v>
      </c>
      <c r="O24" s="197">
        <v>13</v>
      </c>
      <c r="P24" s="197">
        <v>8</v>
      </c>
    </row>
    <row r="25" spans="1:16" s="13" customFormat="1" ht="17.25" customHeight="1">
      <c r="A25" s="178" t="s">
        <v>58</v>
      </c>
      <c r="B25" s="196">
        <v>3468</v>
      </c>
      <c r="C25" s="196">
        <v>915</v>
      </c>
      <c r="D25" s="196">
        <v>330</v>
      </c>
      <c r="E25" s="196">
        <v>339</v>
      </c>
      <c r="F25" s="196">
        <v>222</v>
      </c>
      <c r="G25" s="196">
        <v>324</v>
      </c>
      <c r="H25" s="196">
        <v>1490</v>
      </c>
      <c r="I25" s="196">
        <v>122</v>
      </c>
      <c r="J25" s="196">
        <v>1151</v>
      </c>
      <c r="K25" s="196">
        <v>2006</v>
      </c>
      <c r="L25" s="196">
        <v>1119</v>
      </c>
      <c r="M25" s="196">
        <v>420</v>
      </c>
      <c r="N25" s="196">
        <v>295</v>
      </c>
      <c r="O25" s="196">
        <v>47</v>
      </c>
      <c r="P25" s="196">
        <v>59</v>
      </c>
    </row>
    <row r="26" spans="1:16" ht="17.25" customHeight="1">
      <c r="A26" s="209" t="s">
        <v>29</v>
      </c>
      <c r="B26" s="197">
        <v>3277</v>
      </c>
      <c r="C26" s="197">
        <v>646</v>
      </c>
      <c r="D26" s="197">
        <v>69</v>
      </c>
      <c r="E26" s="197">
        <v>68</v>
      </c>
      <c r="F26" s="197">
        <v>51</v>
      </c>
      <c r="G26" s="197">
        <v>70</v>
      </c>
      <c r="H26" s="197">
        <v>247</v>
      </c>
      <c r="I26" s="197">
        <v>20</v>
      </c>
      <c r="J26" s="197">
        <v>127</v>
      </c>
      <c r="K26" s="197">
        <v>402</v>
      </c>
      <c r="L26" s="197">
        <v>214</v>
      </c>
      <c r="M26" s="197">
        <v>68</v>
      </c>
      <c r="N26" s="197">
        <v>70</v>
      </c>
      <c r="O26" s="197">
        <v>20</v>
      </c>
      <c r="P26" s="197">
        <v>16</v>
      </c>
    </row>
    <row r="27" spans="1:16" ht="17.25" customHeight="1">
      <c r="A27" s="208" t="s">
        <v>30</v>
      </c>
      <c r="B27" s="197">
        <v>52</v>
      </c>
      <c r="C27" s="197">
        <v>46</v>
      </c>
      <c r="D27" s="197">
        <v>46</v>
      </c>
      <c r="E27" s="197">
        <v>45</v>
      </c>
      <c r="F27" s="197">
        <v>24</v>
      </c>
      <c r="G27" s="197">
        <v>45</v>
      </c>
      <c r="H27" s="197">
        <v>269</v>
      </c>
      <c r="I27" s="197">
        <v>10</v>
      </c>
      <c r="J27" s="197">
        <v>168</v>
      </c>
      <c r="K27" s="197">
        <v>345</v>
      </c>
      <c r="L27" s="197">
        <v>252</v>
      </c>
      <c r="M27" s="197">
        <v>57</v>
      </c>
      <c r="N27" s="197">
        <v>46</v>
      </c>
      <c r="O27" s="197">
        <v>2</v>
      </c>
      <c r="P27" s="197">
        <v>5</v>
      </c>
    </row>
    <row r="28" spans="1:16" ht="17.25" customHeight="1">
      <c r="A28" s="209" t="s">
        <v>31</v>
      </c>
      <c r="B28" s="197">
        <v>29</v>
      </c>
      <c r="C28" s="197">
        <v>52</v>
      </c>
      <c r="D28" s="197">
        <v>49</v>
      </c>
      <c r="E28" s="197">
        <v>54</v>
      </c>
      <c r="F28" s="197">
        <v>23</v>
      </c>
      <c r="G28" s="197">
        <v>50</v>
      </c>
      <c r="H28" s="197">
        <v>309</v>
      </c>
      <c r="I28" s="197">
        <v>18</v>
      </c>
      <c r="J28" s="197">
        <v>209</v>
      </c>
      <c r="K28" s="197">
        <v>348</v>
      </c>
      <c r="L28" s="197">
        <v>144</v>
      </c>
      <c r="M28" s="197">
        <v>46</v>
      </c>
      <c r="N28" s="197">
        <v>40</v>
      </c>
      <c r="O28" s="197">
        <v>3</v>
      </c>
      <c r="P28" s="197">
        <v>5</v>
      </c>
    </row>
    <row r="29" spans="1:16" ht="17.25" customHeight="1">
      <c r="A29" s="208" t="s">
        <v>32</v>
      </c>
      <c r="B29" s="197">
        <v>18</v>
      </c>
      <c r="C29" s="197">
        <v>60</v>
      </c>
      <c r="D29" s="197">
        <v>57</v>
      </c>
      <c r="E29" s="197">
        <v>49</v>
      </c>
      <c r="F29" s="197">
        <v>36</v>
      </c>
      <c r="G29" s="197">
        <v>45</v>
      </c>
      <c r="H29" s="197">
        <v>206</v>
      </c>
      <c r="I29" s="197">
        <v>18</v>
      </c>
      <c r="J29" s="197">
        <v>144</v>
      </c>
      <c r="K29" s="197">
        <v>341</v>
      </c>
      <c r="L29" s="197">
        <v>161</v>
      </c>
      <c r="M29" s="197">
        <v>56</v>
      </c>
      <c r="N29" s="197">
        <v>36</v>
      </c>
      <c r="O29" s="197">
        <v>8</v>
      </c>
      <c r="P29" s="197">
        <v>11</v>
      </c>
    </row>
    <row r="30" spans="1:16" ht="17.25" customHeight="1">
      <c r="A30" s="209" t="s">
        <v>33</v>
      </c>
      <c r="B30" s="197">
        <v>55</v>
      </c>
      <c r="C30" s="197">
        <v>56</v>
      </c>
      <c r="D30" s="197">
        <v>57</v>
      </c>
      <c r="E30" s="197">
        <v>74</v>
      </c>
      <c r="F30" s="197">
        <v>54</v>
      </c>
      <c r="G30" s="197">
        <v>53</v>
      </c>
      <c r="H30" s="197">
        <v>100</v>
      </c>
      <c r="I30" s="197">
        <v>25</v>
      </c>
      <c r="J30" s="197">
        <v>91</v>
      </c>
      <c r="K30" s="197">
        <v>155</v>
      </c>
      <c r="L30" s="197">
        <v>93</v>
      </c>
      <c r="M30" s="197">
        <v>120</v>
      </c>
      <c r="N30" s="197">
        <v>57</v>
      </c>
      <c r="O30" s="197">
        <v>8</v>
      </c>
      <c r="P30" s="197">
        <v>1</v>
      </c>
    </row>
    <row r="31" spans="1:16" s="13" customFormat="1" ht="17.25" customHeight="1">
      <c r="A31" s="208" t="s">
        <v>34</v>
      </c>
      <c r="B31" s="197">
        <v>37</v>
      </c>
      <c r="C31" s="197">
        <v>55</v>
      </c>
      <c r="D31" s="197">
        <v>52</v>
      </c>
      <c r="E31" s="197">
        <v>49</v>
      </c>
      <c r="F31" s="197">
        <v>34</v>
      </c>
      <c r="G31" s="197">
        <v>61</v>
      </c>
      <c r="H31" s="197">
        <v>359</v>
      </c>
      <c r="I31" s="197">
        <v>31</v>
      </c>
      <c r="J31" s="197">
        <v>412</v>
      </c>
      <c r="K31" s="197">
        <v>415</v>
      </c>
      <c r="L31" s="197">
        <v>255</v>
      </c>
      <c r="M31" s="197">
        <v>73</v>
      </c>
      <c r="N31" s="197">
        <v>46</v>
      </c>
      <c r="O31" s="197">
        <v>6</v>
      </c>
      <c r="P31" s="197">
        <v>21</v>
      </c>
    </row>
    <row r="32" spans="1:16" s="13" customFormat="1" ht="17.25" customHeight="1">
      <c r="A32" s="178" t="s">
        <v>57</v>
      </c>
      <c r="B32" s="196">
        <v>7</v>
      </c>
      <c r="C32" s="196">
        <v>18</v>
      </c>
      <c r="D32" s="196">
        <v>13</v>
      </c>
      <c r="E32" s="196">
        <v>11</v>
      </c>
      <c r="F32" s="196">
        <v>12</v>
      </c>
      <c r="G32" s="196">
        <v>13</v>
      </c>
      <c r="H32" s="196">
        <v>59</v>
      </c>
      <c r="I32" s="196">
        <v>3</v>
      </c>
      <c r="J32" s="196">
        <v>12</v>
      </c>
      <c r="K32" s="196">
        <v>82</v>
      </c>
      <c r="L32" s="196">
        <v>26</v>
      </c>
      <c r="M32" s="196">
        <v>12</v>
      </c>
      <c r="N32" s="196">
        <v>11</v>
      </c>
      <c r="O32" s="196">
        <v>7</v>
      </c>
      <c r="P32" s="196">
        <v>2</v>
      </c>
    </row>
    <row r="33" spans="1:16" ht="17.25" customHeight="1">
      <c r="A33" s="208" t="s">
        <v>37</v>
      </c>
      <c r="B33" s="197">
        <v>7</v>
      </c>
      <c r="C33" s="197">
        <v>18</v>
      </c>
      <c r="D33" s="197">
        <v>13</v>
      </c>
      <c r="E33" s="197">
        <v>11</v>
      </c>
      <c r="F33" s="197">
        <v>12</v>
      </c>
      <c r="G33" s="197">
        <v>13</v>
      </c>
      <c r="H33" s="197">
        <v>59</v>
      </c>
      <c r="I33" s="197">
        <v>3</v>
      </c>
      <c r="J33" s="197">
        <v>12</v>
      </c>
      <c r="K33" s="197">
        <v>82</v>
      </c>
      <c r="L33" s="197">
        <v>26</v>
      </c>
      <c r="M33" s="197">
        <v>12</v>
      </c>
      <c r="N33" s="197">
        <v>11</v>
      </c>
      <c r="O33" s="197">
        <v>7</v>
      </c>
      <c r="P33" s="197">
        <v>2</v>
      </c>
    </row>
    <row r="34" spans="1:16" s="13" customFormat="1" ht="17.25" customHeight="1">
      <c r="A34" s="216" t="s">
        <v>38</v>
      </c>
      <c r="B34" s="196">
        <v>6</v>
      </c>
      <c r="C34" s="196">
        <v>7</v>
      </c>
      <c r="D34" s="196">
        <v>7</v>
      </c>
      <c r="E34" s="196">
        <v>7</v>
      </c>
      <c r="F34" s="196">
        <v>2</v>
      </c>
      <c r="G34" s="196">
        <v>6</v>
      </c>
      <c r="H34" s="196">
        <v>6</v>
      </c>
      <c r="I34" s="196">
        <v>5</v>
      </c>
      <c r="J34" s="196">
        <v>1</v>
      </c>
      <c r="K34" s="196">
        <v>11</v>
      </c>
      <c r="L34" s="196">
        <v>11</v>
      </c>
      <c r="M34" s="196">
        <v>12</v>
      </c>
      <c r="N34" s="196">
        <v>10</v>
      </c>
      <c r="O34" s="196">
        <v>0</v>
      </c>
      <c r="P34" s="196">
        <v>0</v>
      </c>
    </row>
    <row r="35" spans="1:16" ht="17.25" customHeight="1">
      <c r="A35" s="208" t="s">
        <v>488</v>
      </c>
      <c r="B35" s="197">
        <v>6</v>
      </c>
      <c r="C35" s="197">
        <v>7</v>
      </c>
      <c r="D35" s="197">
        <v>7</v>
      </c>
      <c r="E35" s="197">
        <v>7</v>
      </c>
      <c r="F35" s="197">
        <v>2</v>
      </c>
      <c r="G35" s="197">
        <v>6</v>
      </c>
      <c r="H35" s="197">
        <v>6</v>
      </c>
      <c r="I35" s="197">
        <v>5</v>
      </c>
      <c r="J35" s="197">
        <v>1</v>
      </c>
      <c r="K35" s="197">
        <v>11</v>
      </c>
      <c r="L35" s="197">
        <v>11</v>
      </c>
      <c r="M35" s="197">
        <v>12</v>
      </c>
      <c r="N35" s="197">
        <v>10</v>
      </c>
      <c r="O35" s="197">
        <v>0</v>
      </c>
      <c r="P35" s="197">
        <v>0</v>
      </c>
    </row>
    <row r="36" spans="1:16" ht="7.5" customHeight="1">
      <c r="A36" s="88"/>
      <c r="B36" s="38"/>
      <c r="C36" s="38"/>
      <c r="D36" s="38"/>
      <c r="E36" s="38"/>
      <c r="F36" s="38"/>
      <c r="G36" s="38"/>
      <c r="H36" s="38"/>
      <c r="I36" s="38"/>
      <c r="J36" s="38"/>
      <c r="K36" s="38"/>
      <c r="L36" s="38"/>
      <c r="M36" s="38"/>
      <c r="N36" s="38"/>
    </row>
    <row r="37" spans="1:16" ht="42.75" customHeight="1">
      <c r="A37" s="790" t="s">
        <v>531</v>
      </c>
      <c r="B37" s="790"/>
      <c r="C37" s="790"/>
      <c r="D37" s="790"/>
      <c r="E37" s="790"/>
      <c r="F37" s="790"/>
      <c r="G37" s="790"/>
      <c r="H37" s="790"/>
      <c r="I37" s="790"/>
      <c r="J37" s="790"/>
      <c r="K37" s="190"/>
      <c r="L37" s="190"/>
      <c r="M37" s="190"/>
      <c r="N37" s="190"/>
    </row>
    <row r="38" spans="1:16" ht="22.5" customHeight="1">
      <c r="A38" s="778" t="s">
        <v>538</v>
      </c>
      <c r="B38" s="778"/>
      <c r="C38" s="778"/>
      <c r="D38" s="571"/>
      <c r="E38" s="571"/>
      <c r="F38" s="571"/>
      <c r="G38" s="571"/>
      <c r="H38" s="571"/>
      <c r="I38" s="571"/>
      <c r="J38" s="571"/>
    </row>
  </sheetData>
  <mergeCells count="5">
    <mergeCell ref="B3:P3"/>
    <mergeCell ref="A3:A4"/>
    <mergeCell ref="A37:J37"/>
    <mergeCell ref="A1:P1"/>
    <mergeCell ref="A38:C38"/>
  </mergeCells>
  <hyperlinks>
    <hyperlink ref="Q1" location="INDICE!A45" display="INDICE"/>
  </hyperlinks>
  <printOptions horizontalCentered="1"/>
  <pageMargins left="0.19685039370078741" right="0.19685039370078741" top="1.1023622047244095" bottom="0.51181102362204722" header="0.11811023622047245" footer="0.23622047244094491"/>
  <pageSetup paperSize="9" scale="66" firstPageNumber="68" orientation="landscape" useFirstPageNumber="1" r:id="rId1"/>
  <headerFooter scaleWithDoc="0">
    <oddHeader>&amp;C&amp;G</oddHeader>
    <oddFooter>&amp;C&amp;12 68</oddFooter>
  </headerFooter>
  <legacyDrawingHF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46"/>
  <sheetViews>
    <sheetView showGridLines="0" topLeftCell="AA1" zoomScaleNormal="100" workbookViewId="0">
      <pane ySplit="4" topLeftCell="A5" activePane="bottomLeft" state="frozen"/>
      <selection pane="bottomLeft" activeCell="AK1" sqref="AK1"/>
    </sheetView>
  </sheetViews>
  <sheetFormatPr baseColWidth="10" defaultColWidth="9.109375" defaultRowHeight="13.8"/>
  <cols>
    <col min="1" max="1" width="32.6640625" style="108" customWidth="1"/>
    <col min="2" max="2" width="14.5546875" style="108" customWidth="1"/>
    <col min="3" max="5" width="12.109375" style="108" customWidth="1"/>
    <col min="6" max="8" width="13.109375" style="108" customWidth="1"/>
    <col min="9" max="9" width="10.6640625" style="108" customWidth="1"/>
    <col min="10" max="11" width="11.5546875" style="108" customWidth="1"/>
    <col min="12" max="12" width="12.77734375" style="108" customWidth="1"/>
    <col min="13" max="13" width="19.33203125" style="108" customWidth="1"/>
    <col min="14" max="14" width="11.33203125" style="113" bestFit="1" customWidth="1"/>
    <col min="15" max="17" width="9.109375" style="113"/>
    <col min="18" max="18" width="9.88671875" style="113" bestFit="1" customWidth="1"/>
    <col min="19" max="19" width="10" style="113" bestFit="1" customWidth="1"/>
    <col min="20" max="20" width="9.88671875" style="113" bestFit="1" customWidth="1"/>
    <col min="21" max="28" width="9.109375" style="113"/>
    <col min="29" max="29" width="9.88671875" style="113" bestFit="1" customWidth="1"/>
    <col min="30" max="33" width="14.6640625" style="113" customWidth="1"/>
    <col min="34" max="35" width="16.33203125" style="108" customWidth="1"/>
    <col min="36" max="16384" width="9.109375" style="113"/>
  </cols>
  <sheetData>
    <row r="1" spans="1:37" ht="44.25" customHeight="1">
      <c r="A1" s="757" t="s">
        <v>951</v>
      </c>
      <c r="B1" s="757"/>
      <c r="C1" s="757"/>
      <c r="D1" s="757"/>
      <c r="E1" s="757"/>
      <c r="F1" s="757"/>
      <c r="G1" s="757"/>
      <c r="H1" s="757"/>
      <c r="I1" s="757"/>
      <c r="J1" s="757"/>
      <c r="K1" s="757"/>
      <c r="L1" s="757"/>
      <c r="M1" s="757"/>
      <c r="N1" s="73" t="s">
        <v>271</v>
      </c>
      <c r="AA1" s="73"/>
      <c r="AH1" s="113"/>
      <c r="AI1" s="113"/>
      <c r="AK1" s="73" t="s">
        <v>271</v>
      </c>
    </row>
    <row r="2" spans="1:37" s="135" customFormat="1" ht="16.5" customHeight="1">
      <c r="A2" s="787" t="s">
        <v>330</v>
      </c>
      <c r="B2" s="787" t="s">
        <v>801</v>
      </c>
      <c r="C2" s="787" t="s">
        <v>816</v>
      </c>
      <c r="D2" s="787"/>
      <c r="E2" s="787"/>
      <c r="F2" s="787" t="s">
        <v>818</v>
      </c>
      <c r="G2" s="787"/>
      <c r="H2" s="787"/>
      <c r="I2" s="787" t="s">
        <v>819</v>
      </c>
      <c r="J2" s="787"/>
      <c r="K2" s="787"/>
      <c r="L2" s="787"/>
      <c r="M2" s="787" t="s">
        <v>820</v>
      </c>
      <c r="N2" s="791" t="s">
        <v>943</v>
      </c>
      <c r="O2" s="791"/>
      <c r="P2" s="791"/>
      <c r="Q2" s="791"/>
      <c r="R2" s="791"/>
      <c r="S2" s="791"/>
      <c r="T2" s="791"/>
      <c r="U2" s="792" t="s">
        <v>944</v>
      </c>
      <c r="V2" s="792"/>
      <c r="W2" s="792"/>
      <c r="X2" s="792"/>
      <c r="Y2" s="792"/>
      <c r="Z2" s="792"/>
      <c r="AA2" s="792"/>
      <c r="AB2" s="793" t="s">
        <v>938</v>
      </c>
      <c r="AC2" s="793" t="s">
        <v>939</v>
      </c>
      <c r="AD2" s="779" t="s">
        <v>942</v>
      </c>
      <c r="AE2" s="780"/>
      <c r="AF2" s="780"/>
      <c r="AG2" s="780"/>
      <c r="AH2" s="780"/>
      <c r="AI2" s="781"/>
    </row>
    <row r="3" spans="1:37" s="135" customFormat="1" ht="27" customHeight="1">
      <c r="A3" s="787"/>
      <c r="B3" s="787"/>
      <c r="C3" s="787"/>
      <c r="D3" s="787"/>
      <c r="E3" s="787"/>
      <c r="F3" s="787"/>
      <c r="G3" s="787"/>
      <c r="H3" s="787"/>
      <c r="I3" s="787"/>
      <c r="J3" s="787"/>
      <c r="K3" s="787"/>
      <c r="L3" s="787"/>
      <c r="M3" s="787"/>
      <c r="N3" s="792" t="s">
        <v>911</v>
      </c>
      <c r="O3" s="792" t="s">
        <v>912</v>
      </c>
      <c r="P3" s="792"/>
      <c r="Q3" s="792"/>
      <c r="R3" s="792" t="s">
        <v>913</v>
      </c>
      <c r="S3" s="792"/>
      <c r="T3" s="792"/>
      <c r="U3" s="794" t="s">
        <v>914</v>
      </c>
      <c r="V3" s="792" t="s">
        <v>915</v>
      </c>
      <c r="W3" s="792"/>
      <c r="X3" s="792"/>
      <c r="Y3" s="792" t="s">
        <v>916</v>
      </c>
      <c r="Z3" s="792"/>
      <c r="AA3" s="792"/>
      <c r="AB3" s="793"/>
      <c r="AC3" s="793"/>
      <c r="AD3" s="795" t="s">
        <v>891</v>
      </c>
      <c r="AE3" s="795" t="s">
        <v>959</v>
      </c>
      <c r="AF3" s="795" t="s">
        <v>940</v>
      </c>
      <c r="AG3" s="795" t="s">
        <v>945</v>
      </c>
      <c r="AH3" s="772" t="s">
        <v>955</v>
      </c>
      <c r="AI3" s="774"/>
    </row>
    <row r="4" spans="1:37" s="135" customFormat="1" ht="49.5" customHeight="1">
      <c r="A4" s="787"/>
      <c r="B4" s="787"/>
      <c r="C4" s="616" t="s">
        <v>802</v>
      </c>
      <c r="D4" s="616" t="s">
        <v>170</v>
      </c>
      <c r="E4" s="616" t="s">
        <v>803</v>
      </c>
      <c r="F4" s="616" t="s">
        <v>802</v>
      </c>
      <c r="G4" s="616" t="s">
        <v>804</v>
      </c>
      <c r="H4" s="616" t="s">
        <v>805</v>
      </c>
      <c r="I4" s="616" t="s">
        <v>151</v>
      </c>
      <c r="J4" s="616" t="s">
        <v>146</v>
      </c>
      <c r="K4" s="616" t="s">
        <v>804</v>
      </c>
      <c r="L4" s="616" t="s">
        <v>806</v>
      </c>
      <c r="M4" s="787"/>
      <c r="N4" s="792"/>
      <c r="O4" s="653" t="s">
        <v>933</v>
      </c>
      <c r="P4" s="653" t="s">
        <v>934</v>
      </c>
      <c r="Q4" s="653" t="s">
        <v>935</v>
      </c>
      <c r="R4" s="653" t="s">
        <v>936</v>
      </c>
      <c r="S4" s="653" t="s">
        <v>934</v>
      </c>
      <c r="T4" s="653" t="s">
        <v>935</v>
      </c>
      <c r="U4" s="794"/>
      <c r="V4" s="653" t="s">
        <v>933</v>
      </c>
      <c r="W4" s="653" t="s">
        <v>937</v>
      </c>
      <c r="X4" s="653" t="s">
        <v>935</v>
      </c>
      <c r="Y4" s="653" t="s">
        <v>936</v>
      </c>
      <c r="Z4" s="653" t="s">
        <v>934</v>
      </c>
      <c r="AA4" s="653" t="s">
        <v>935</v>
      </c>
      <c r="AB4" s="793"/>
      <c r="AC4" s="793"/>
      <c r="AD4" s="795"/>
      <c r="AE4" s="795"/>
      <c r="AF4" s="795"/>
      <c r="AG4" s="795"/>
      <c r="AH4" s="617" t="s">
        <v>170</v>
      </c>
      <c r="AI4" s="644" t="s">
        <v>169</v>
      </c>
    </row>
    <row r="5" spans="1:37" s="135" customFormat="1" ht="17.25" customHeight="1">
      <c r="A5" s="224" t="s">
        <v>601</v>
      </c>
      <c r="B5" s="223">
        <f>SUM(C5+F5+I5+M5+N5+U5+AB5+AC5+AD5+AE5+AF5+AG5+AH5+AI5)</f>
        <v>75223850</v>
      </c>
      <c r="C5" s="223">
        <v>27133628</v>
      </c>
      <c r="D5" s="223">
        <v>17768806</v>
      </c>
      <c r="E5" s="223">
        <v>9364822</v>
      </c>
      <c r="F5" s="223">
        <v>18055177</v>
      </c>
      <c r="G5" s="223">
        <v>10264373</v>
      </c>
      <c r="H5" s="223">
        <v>7790804</v>
      </c>
      <c r="I5" s="223">
        <v>8494205</v>
      </c>
      <c r="J5" s="223">
        <v>4414498</v>
      </c>
      <c r="K5" s="223">
        <v>3203634</v>
      </c>
      <c r="L5" s="223">
        <v>876073</v>
      </c>
      <c r="M5" s="195">
        <v>5523850</v>
      </c>
      <c r="N5" s="655">
        <v>8300373</v>
      </c>
      <c r="O5" s="655">
        <v>299676</v>
      </c>
      <c r="P5" s="655">
        <v>82607</v>
      </c>
      <c r="Q5" s="655">
        <v>382283</v>
      </c>
      <c r="R5" s="655">
        <v>4407094</v>
      </c>
      <c r="S5" s="655">
        <v>3510996</v>
      </c>
      <c r="T5" s="655">
        <v>7918090</v>
      </c>
      <c r="U5" s="655">
        <v>380380</v>
      </c>
      <c r="V5" s="655">
        <v>236531</v>
      </c>
      <c r="W5" s="655">
        <v>105553</v>
      </c>
      <c r="X5" s="655">
        <v>342084</v>
      </c>
      <c r="Y5" s="655">
        <v>28015</v>
      </c>
      <c r="Z5" s="655">
        <v>10281</v>
      </c>
      <c r="AA5" s="655">
        <v>38296</v>
      </c>
      <c r="AB5" s="655">
        <v>702722</v>
      </c>
      <c r="AC5" s="655">
        <v>3662665</v>
      </c>
      <c r="AD5" s="179">
        <v>2064019</v>
      </c>
      <c r="AE5" s="179">
        <v>212972</v>
      </c>
      <c r="AF5" s="179">
        <v>100324</v>
      </c>
      <c r="AG5" s="179">
        <v>15224</v>
      </c>
      <c r="AH5" s="513">
        <v>278930</v>
      </c>
      <c r="AI5" s="514">
        <v>299381</v>
      </c>
    </row>
    <row r="6" spans="1:37" s="135" customFormat="1" ht="17.25" customHeight="1">
      <c r="A6" s="219" t="s">
        <v>331</v>
      </c>
      <c r="B6" s="223">
        <f t="shared" ref="B6:B35" si="0">SUM(C6+F6+I6+M6+N6+U6+AB6+AC6+AD6+AE6+AF6+AG6+AH6+AI6)</f>
        <v>33891742</v>
      </c>
      <c r="C6" s="223">
        <v>12063937</v>
      </c>
      <c r="D6" s="223">
        <v>7500342</v>
      </c>
      <c r="E6" s="223">
        <v>4563595</v>
      </c>
      <c r="F6" s="223">
        <v>8227255</v>
      </c>
      <c r="G6" s="223">
        <v>4788029</v>
      </c>
      <c r="H6" s="223">
        <v>3439226</v>
      </c>
      <c r="I6" s="223">
        <v>3809105</v>
      </c>
      <c r="J6" s="223">
        <v>2148963</v>
      </c>
      <c r="K6" s="223">
        <v>1326938</v>
      </c>
      <c r="L6" s="223">
        <v>333204</v>
      </c>
      <c r="M6" s="195">
        <v>1831802</v>
      </c>
      <c r="N6" s="655">
        <v>4031064</v>
      </c>
      <c r="O6" s="655">
        <v>135042</v>
      </c>
      <c r="P6" s="655">
        <v>40023</v>
      </c>
      <c r="Q6" s="655">
        <v>175065</v>
      </c>
      <c r="R6" s="655">
        <v>2066002</v>
      </c>
      <c r="S6" s="655">
        <v>1789997</v>
      </c>
      <c r="T6" s="655">
        <v>3855999</v>
      </c>
      <c r="U6" s="655">
        <v>260413</v>
      </c>
      <c r="V6" s="655">
        <v>158197</v>
      </c>
      <c r="W6" s="655">
        <v>73279</v>
      </c>
      <c r="X6" s="655">
        <v>231476</v>
      </c>
      <c r="Y6" s="655">
        <v>21315</v>
      </c>
      <c r="Z6" s="655">
        <v>7622</v>
      </c>
      <c r="AA6" s="655">
        <v>28937</v>
      </c>
      <c r="AB6" s="655">
        <v>346484</v>
      </c>
      <c r="AC6" s="655">
        <v>1857087</v>
      </c>
      <c r="AD6" s="179">
        <v>1065305</v>
      </c>
      <c r="AE6" s="179">
        <v>123611</v>
      </c>
      <c r="AF6" s="179">
        <v>49930</v>
      </c>
      <c r="AG6" s="179">
        <v>8643</v>
      </c>
      <c r="AH6" s="513">
        <v>99596</v>
      </c>
      <c r="AI6" s="514">
        <v>117510</v>
      </c>
    </row>
    <row r="7" spans="1:37" ht="17.25" customHeight="1">
      <c r="A7" s="228" t="s">
        <v>186</v>
      </c>
      <c r="B7" s="556">
        <f t="shared" si="0"/>
        <v>4064113</v>
      </c>
      <c r="C7" s="556">
        <v>1431755</v>
      </c>
      <c r="D7" s="556">
        <v>920426</v>
      </c>
      <c r="E7" s="556">
        <v>511329</v>
      </c>
      <c r="F7" s="556">
        <v>1015299</v>
      </c>
      <c r="G7" s="556">
        <v>559409</v>
      </c>
      <c r="H7" s="556">
        <v>455890</v>
      </c>
      <c r="I7" s="556">
        <v>468279</v>
      </c>
      <c r="J7" s="556">
        <v>236266</v>
      </c>
      <c r="K7" s="556">
        <v>180376</v>
      </c>
      <c r="L7" s="556">
        <v>51637</v>
      </c>
      <c r="M7" s="194">
        <v>195879</v>
      </c>
      <c r="N7" s="657">
        <v>462800</v>
      </c>
      <c r="O7" s="657">
        <v>13910</v>
      </c>
      <c r="P7" s="657">
        <v>3125</v>
      </c>
      <c r="Q7" s="657">
        <v>17035</v>
      </c>
      <c r="R7" s="657">
        <v>196462</v>
      </c>
      <c r="S7" s="657">
        <v>249303</v>
      </c>
      <c r="T7" s="657">
        <v>445765</v>
      </c>
      <c r="U7" s="657">
        <v>47210</v>
      </c>
      <c r="V7" s="657">
        <v>31284</v>
      </c>
      <c r="W7" s="657">
        <v>15809</v>
      </c>
      <c r="X7" s="657">
        <v>47093</v>
      </c>
      <c r="Y7" s="657">
        <v>116</v>
      </c>
      <c r="Z7" s="657">
        <v>1</v>
      </c>
      <c r="AA7" s="657">
        <v>117</v>
      </c>
      <c r="AB7" s="657">
        <v>11471</v>
      </c>
      <c r="AC7" s="657">
        <v>208174</v>
      </c>
      <c r="AD7" s="181">
        <v>172899</v>
      </c>
      <c r="AE7" s="181">
        <v>15444</v>
      </c>
      <c r="AF7" s="646">
        <v>6026</v>
      </c>
      <c r="AG7" s="646">
        <v>1755</v>
      </c>
      <c r="AH7" s="515">
        <v>10004</v>
      </c>
      <c r="AI7" s="516">
        <v>17118</v>
      </c>
    </row>
    <row r="8" spans="1:37" ht="17.25" customHeight="1">
      <c r="A8" s="227" t="s">
        <v>185</v>
      </c>
      <c r="B8" s="556">
        <f t="shared" si="0"/>
        <v>908217</v>
      </c>
      <c r="C8" s="556">
        <v>272589</v>
      </c>
      <c r="D8" s="556">
        <v>207912</v>
      </c>
      <c r="E8" s="556">
        <v>64677</v>
      </c>
      <c r="F8" s="556">
        <v>248579</v>
      </c>
      <c r="G8" s="556">
        <v>115859</v>
      </c>
      <c r="H8" s="556">
        <v>132720</v>
      </c>
      <c r="I8" s="556">
        <v>213872</v>
      </c>
      <c r="J8" s="556">
        <v>111110</v>
      </c>
      <c r="K8" s="556">
        <v>74806</v>
      </c>
      <c r="L8" s="556">
        <v>27956</v>
      </c>
      <c r="M8" s="194">
        <v>47818</v>
      </c>
      <c r="N8" s="657">
        <v>75802</v>
      </c>
      <c r="O8" s="657">
        <v>2593</v>
      </c>
      <c r="P8" s="657">
        <v>18</v>
      </c>
      <c r="Q8" s="657">
        <v>2611</v>
      </c>
      <c r="R8" s="657">
        <v>47172</v>
      </c>
      <c r="S8" s="657">
        <v>26019</v>
      </c>
      <c r="T8" s="657">
        <v>73191</v>
      </c>
      <c r="U8" s="657">
        <v>3446</v>
      </c>
      <c r="V8" s="657">
        <v>1524</v>
      </c>
      <c r="W8" s="657">
        <v>1197</v>
      </c>
      <c r="X8" s="657">
        <v>2721</v>
      </c>
      <c r="Y8" s="657">
        <v>378</v>
      </c>
      <c r="Z8" s="657">
        <v>347</v>
      </c>
      <c r="AA8" s="657">
        <v>725</v>
      </c>
      <c r="AB8" s="657">
        <v>10155</v>
      </c>
      <c r="AC8" s="657">
        <v>26025</v>
      </c>
      <c r="AD8" s="645">
        <v>0</v>
      </c>
      <c r="AE8" s="645">
        <v>0</v>
      </c>
      <c r="AF8" s="645">
        <v>0</v>
      </c>
      <c r="AG8" s="645">
        <v>0</v>
      </c>
      <c r="AH8" s="515">
        <v>4571</v>
      </c>
      <c r="AI8" s="516">
        <v>5360</v>
      </c>
    </row>
    <row r="9" spans="1:37" ht="17.25" customHeight="1">
      <c r="A9" s="228" t="s">
        <v>184</v>
      </c>
      <c r="B9" s="556">
        <f t="shared" si="0"/>
        <v>1379047</v>
      </c>
      <c r="C9" s="556">
        <v>448012</v>
      </c>
      <c r="D9" s="556">
        <v>306921</v>
      </c>
      <c r="E9" s="556">
        <v>141091</v>
      </c>
      <c r="F9" s="556">
        <v>341030</v>
      </c>
      <c r="G9" s="556">
        <v>173790</v>
      </c>
      <c r="H9" s="556">
        <v>167240</v>
      </c>
      <c r="I9" s="556">
        <v>185172</v>
      </c>
      <c r="J9" s="556">
        <v>88921</v>
      </c>
      <c r="K9" s="556">
        <v>79632</v>
      </c>
      <c r="L9" s="556">
        <v>16619</v>
      </c>
      <c r="M9" s="194">
        <v>84339</v>
      </c>
      <c r="N9" s="657">
        <v>166077</v>
      </c>
      <c r="O9" s="657">
        <v>1504</v>
      </c>
      <c r="P9" s="657">
        <v>1664</v>
      </c>
      <c r="Q9" s="657">
        <v>3168</v>
      </c>
      <c r="R9" s="657">
        <v>92476</v>
      </c>
      <c r="S9" s="657">
        <v>70433</v>
      </c>
      <c r="T9" s="657">
        <v>162909</v>
      </c>
      <c r="U9" s="657">
        <v>450</v>
      </c>
      <c r="V9" s="657">
        <v>292</v>
      </c>
      <c r="W9" s="657">
        <v>76</v>
      </c>
      <c r="X9" s="657">
        <v>368</v>
      </c>
      <c r="Y9" s="657">
        <v>82</v>
      </c>
      <c r="Z9" s="657">
        <v>0</v>
      </c>
      <c r="AA9" s="657">
        <v>82</v>
      </c>
      <c r="AB9" s="657">
        <v>9580</v>
      </c>
      <c r="AC9" s="657">
        <v>57893</v>
      </c>
      <c r="AD9" s="181">
        <v>61718</v>
      </c>
      <c r="AE9" s="181">
        <v>6186</v>
      </c>
      <c r="AF9" s="646">
        <v>1466</v>
      </c>
      <c r="AG9" s="646">
        <v>366</v>
      </c>
      <c r="AH9" s="515">
        <v>9702</v>
      </c>
      <c r="AI9" s="516">
        <v>7056</v>
      </c>
    </row>
    <row r="10" spans="1:37" ht="17.25" customHeight="1">
      <c r="A10" s="227" t="s">
        <v>183</v>
      </c>
      <c r="B10" s="556">
        <f t="shared" si="0"/>
        <v>781292</v>
      </c>
      <c r="C10" s="556">
        <v>299443</v>
      </c>
      <c r="D10" s="556">
        <v>206002</v>
      </c>
      <c r="E10" s="556">
        <v>93441</v>
      </c>
      <c r="F10" s="556">
        <v>197139</v>
      </c>
      <c r="G10" s="556">
        <v>118899</v>
      </c>
      <c r="H10" s="556">
        <v>78240</v>
      </c>
      <c r="I10" s="556">
        <v>120209</v>
      </c>
      <c r="J10" s="556">
        <v>66020</v>
      </c>
      <c r="K10" s="556">
        <v>46079</v>
      </c>
      <c r="L10" s="556">
        <v>8110</v>
      </c>
      <c r="M10" s="194">
        <v>42610</v>
      </c>
      <c r="N10" s="657">
        <v>76557</v>
      </c>
      <c r="O10" s="657">
        <v>2938</v>
      </c>
      <c r="P10" s="657">
        <v>393</v>
      </c>
      <c r="Q10" s="657">
        <v>3331</v>
      </c>
      <c r="R10" s="657">
        <v>51355</v>
      </c>
      <c r="S10" s="657">
        <v>21871</v>
      </c>
      <c r="T10" s="657">
        <v>73226</v>
      </c>
      <c r="U10" s="657">
        <v>0</v>
      </c>
      <c r="V10" s="657">
        <v>0</v>
      </c>
      <c r="W10" s="657">
        <v>0</v>
      </c>
      <c r="X10" s="657">
        <v>0</v>
      </c>
      <c r="Y10" s="657">
        <v>0</v>
      </c>
      <c r="Z10" s="657">
        <v>0</v>
      </c>
      <c r="AA10" s="657">
        <v>0</v>
      </c>
      <c r="AB10" s="657">
        <v>12639</v>
      </c>
      <c r="AC10" s="657">
        <v>1318</v>
      </c>
      <c r="AD10" s="181">
        <v>28627</v>
      </c>
      <c r="AE10" s="181">
        <v>1731</v>
      </c>
      <c r="AF10" s="646">
        <v>644</v>
      </c>
      <c r="AG10" s="646">
        <v>313</v>
      </c>
      <c r="AH10" s="515">
        <v>62</v>
      </c>
      <c r="AI10" s="516">
        <v>0</v>
      </c>
    </row>
    <row r="11" spans="1:37" ht="17.25" customHeight="1">
      <c r="A11" s="228" t="s">
        <v>182</v>
      </c>
      <c r="B11" s="556">
        <f t="shared" si="0"/>
        <v>1735222</v>
      </c>
      <c r="C11" s="556">
        <v>590633</v>
      </c>
      <c r="D11" s="556">
        <v>424268</v>
      </c>
      <c r="E11" s="556">
        <v>166365</v>
      </c>
      <c r="F11" s="556">
        <v>433404</v>
      </c>
      <c r="G11" s="556">
        <v>232115</v>
      </c>
      <c r="H11" s="556">
        <v>201289</v>
      </c>
      <c r="I11" s="556">
        <v>255511</v>
      </c>
      <c r="J11" s="556">
        <v>164793</v>
      </c>
      <c r="K11" s="556">
        <v>78685</v>
      </c>
      <c r="L11" s="556">
        <v>12033</v>
      </c>
      <c r="M11" s="194">
        <v>129223</v>
      </c>
      <c r="N11" s="657">
        <v>140055</v>
      </c>
      <c r="O11" s="657">
        <v>11079</v>
      </c>
      <c r="P11" s="657">
        <v>8252</v>
      </c>
      <c r="Q11" s="657">
        <v>19331</v>
      </c>
      <c r="R11" s="657">
        <v>62280</v>
      </c>
      <c r="S11" s="657">
        <v>58444</v>
      </c>
      <c r="T11" s="657">
        <v>120724</v>
      </c>
      <c r="U11" s="657">
        <v>21064</v>
      </c>
      <c r="V11" s="657">
        <v>12204</v>
      </c>
      <c r="W11" s="657">
        <v>5265</v>
      </c>
      <c r="X11" s="657">
        <v>17469</v>
      </c>
      <c r="Y11" s="657">
        <v>2700</v>
      </c>
      <c r="Z11" s="657">
        <v>895</v>
      </c>
      <c r="AA11" s="657">
        <v>3595</v>
      </c>
      <c r="AB11" s="657">
        <v>11014</v>
      </c>
      <c r="AC11" s="657">
        <v>67255</v>
      </c>
      <c r="AD11" s="181">
        <v>54760</v>
      </c>
      <c r="AE11" s="181">
        <v>7821</v>
      </c>
      <c r="AF11" s="646">
        <v>3304</v>
      </c>
      <c r="AG11" s="646">
        <v>676</v>
      </c>
      <c r="AH11" s="515">
        <v>14446</v>
      </c>
      <c r="AI11" s="516">
        <v>6056</v>
      </c>
    </row>
    <row r="12" spans="1:37" ht="17.25" customHeight="1">
      <c r="A12" s="227" t="s">
        <v>181</v>
      </c>
      <c r="B12" s="556">
        <f t="shared" si="0"/>
        <v>2571610</v>
      </c>
      <c r="C12" s="556">
        <v>643548</v>
      </c>
      <c r="D12" s="556">
        <v>453873</v>
      </c>
      <c r="E12" s="556">
        <v>189675</v>
      </c>
      <c r="F12" s="556">
        <v>963013</v>
      </c>
      <c r="G12" s="556">
        <v>777760</v>
      </c>
      <c r="H12" s="556">
        <v>185253</v>
      </c>
      <c r="I12" s="556">
        <v>354209</v>
      </c>
      <c r="J12" s="556">
        <v>191471</v>
      </c>
      <c r="K12" s="556">
        <v>132485</v>
      </c>
      <c r="L12" s="556">
        <v>30253</v>
      </c>
      <c r="M12" s="194">
        <v>116570</v>
      </c>
      <c r="N12" s="657">
        <v>218157</v>
      </c>
      <c r="O12" s="657">
        <v>6409</v>
      </c>
      <c r="P12" s="657">
        <v>1482</v>
      </c>
      <c r="Q12" s="657">
        <v>7891</v>
      </c>
      <c r="R12" s="657">
        <v>122343</v>
      </c>
      <c r="S12" s="657">
        <v>87923</v>
      </c>
      <c r="T12" s="657">
        <v>210266</v>
      </c>
      <c r="U12" s="657">
        <v>21937</v>
      </c>
      <c r="V12" s="657">
        <v>11258</v>
      </c>
      <c r="W12" s="657">
        <v>7690</v>
      </c>
      <c r="X12" s="657">
        <v>18948</v>
      </c>
      <c r="Y12" s="657">
        <v>2506</v>
      </c>
      <c r="Z12" s="657">
        <v>483</v>
      </c>
      <c r="AA12" s="657">
        <v>2989</v>
      </c>
      <c r="AB12" s="657">
        <v>19625</v>
      </c>
      <c r="AC12" s="657">
        <v>97414</v>
      </c>
      <c r="AD12" s="181">
        <v>96047</v>
      </c>
      <c r="AE12" s="181">
        <v>16651</v>
      </c>
      <c r="AF12" s="646">
        <v>6960</v>
      </c>
      <c r="AG12" s="646">
        <v>496</v>
      </c>
      <c r="AH12" s="515">
        <v>7598</v>
      </c>
      <c r="AI12" s="516">
        <v>9385</v>
      </c>
    </row>
    <row r="13" spans="1:37" ht="17.25" customHeight="1">
      <c r="A13" s="228" t="s">
        <v>180</v>
      </c>
      <c r="B13" s="556">
        <f t="shared" si="0"/>
        <v>1726497</v>
      </c>
      <c r="C13" s="556">
        <v>537093</v>
      </c>
      <c r="D13" s="556">
        <v>362029</v>
      </c>
      <c r="E13" s="556">
        <v>175064</v>
      </c>
      <c r="F13" s="556">
        <v>399372</v>
      </c>
      <c r="G13" s="556">
        <v>206895</v>
      </c>
      <c r="H13" s="556">
        <v>192477</v>
      </c>
      <c r="I13" s="556">
        <v>246210</v>
      </c>
      <c r="J13" s="556">
        <v>128772</v>
      </c>
      <c r="K13" s="556">
        <v>98713</v>
      </c>
      <c r="L13" s="556">
        <v>18725</v>
      </c>
      <c r="M13" s="194">
        <v>119515</v>
      </c>
      <c r="N13" s="657">
        <v>248310</v>
      </c>
      <c r="O13" s="657">
        <v>5214</v>
      </c>
      <c r="P13" s="657">
        <v>1356</v>
      </c>
      <c r="Q13" s="657">
        <v>6570</v>
      </c>
      <c r="R13" s="657">
        <v>140435</v>
      </c>
      <c r="S13" s="657">
        <v>101305</v>
      </c>
      <c r="T13" s="657">
        <v>241740</v>
      </c>
      <c r="U13" s="657">
        <v>14837</v>
      </c>
      <c r="V13" s="657">
        <v>9770</v>
      </c>
      <c r="W13" s="657">
        <v>3096</v>
      </c>
      <c r="X13" s="657">
        <v>12866</v>
      </c>
      <c r="Y13" s="657">
        <v>1752</v>
      </c>
      <c r="Z13" s="657">
        <v>219</v>
      </c>
      <c r="AA13" s="657">
        <v>1971</v>
      </c>
      <c r="AB13" s="657">
        <v>28013</v>
      </c>
      <c r="AC13" s="657">
        <v>62636</v>
      </c>
      <c r="AD13" s="181">
        <v>50850</v>
      </c>
      <c r="AE13" s="181">
        <v>3565</v>
      </c>
      <c r="AF13" s="646">
        <v>1378</v>
      </c>
      <c r="AG13" s="646">
        <v>270</v>
      </c>
      <c r="AH13" s="515">
        <v>8475</v>
      </c>
      <c r="AI13" s="516">
        <v>5973</v>
      </c>
    </row>
    <row r="14" spans="1:37" ht="17.25" customHeight="1">
      <c r="A14" s="227" t="s">
        <v>179</v>
      </c>
      <c r="B14" s="556">
        <f t="shared" si="0"/>
        <v>2947364</v>
      </c>
      <c r="C14" s="556">
        <v>787006</v>
      </c>
      <c r="D14" s="556">
        <v>517847</v>
      </c>
      <c r="E14" s="556">
        <v>269159</v>
      </c>
      <c r="F14" s="556">
        <v>603398</v>
      </c>
      <c r="G14" s="556">
        <v>312003</v>
      </c>
      <c r="H14" s="556">
        <v>291395</v>
      </c>
      <c r="I14" s="556">
        <v>267986</v>
      </c>
      <c r="J14" s="556">
        <v>145398</v>
      </c>
      <c r="K14" s="556">
        <v>89344</v>
      </c>
      <c r="L14" s="556">
        <v>33244</v>
      </c>
      <c r="M14" s="194">
        <v>84965</v>
      </c>
      <c r="N14" s="657">
        <v>320473</v>
      </c>
      <c r="O14" s="657">
        <v>15386</v>
      </c>
      <c r="P14" s="657">
        <v>5471</v>
      </c>
      <c r="Q14" s="657">
        <v>20857</v>
      </c>
      <c r="R14" s="657">
        <v>169682</v>
      </c>
      <c r="S14" s="657">
        <v>129934</v>
      </c>
      <c r="T14" s="657">
        <v>299616</v>
      </c>
      <c r="U14" s="657">
        <v>8548</v>
      </c>
      <c r="V14" s="657">
        <v>4358</v>
      </c>
      <c r="W14" s="657">
        <v>3745</v>
      </c>
      <c r="X14" s="657">
        <v>8103</v>
      </c>
      <c r="Y14" s="657">
        <v>154</v>
      </c>
      <c r="Z14" s="657">
        <v>291</v>
      </c>
      <c r="AA14" s="657">
        <v>445</v>
      </c>
      <c r="AB14" s="658">
        <v>42322</v>
      </c>
      <c r="AC14" s="658">
        <v>209155</v>
      </c>
      <c r="AD14" s="181">
        <v>459668</v>
      </c>
      <c r="AE14" s="181">
        <v>58456</v>
      </c>
      <c r="AF14" s="646">
        <v>27076</v>
      </c>
      <c r="AG14" s="646">
        <v>3748</v>
      </c>
      <c r="AH14" s="515">
        <v>28400</v>
      </c>
      <c r="AI14" s="516">
        <v>46163</v>
      </c>
    </row>
    <row r="15" spans="1:37" ht="17.25" customHeight="1">
      <c r="A15" s="228" t="s">
        <v>178</v>
      </c>
      <c r="B15" s="556">
        <f t="shared" si="0"/>
        <v>13323546</v>
      </c>
      <c r="C15" s="556">
        <v>5378389</v>
      </c>
      <c r="D15" s="556">
        <v>3044943</v>
      </c>
      <c r="E15" s="556">
        <v>2333446</v>
      </c>
      <c r="F15" s="556">
        <v>2890357</v>
      </c>
      <c r="G15" s="556">
        <v>1624007</v>
      </c>
      <c r="H15" s="556">
        <v>1266350</v>
      </c>
      <c r="I15" s="556">
        <v>1199753</v>
      </c>
      <c r="J15" s="556">
        <v>750336</v>
      </c>
      <c r="K15" s="556">
        <v>347015</v>
      </c>
      <c r="L15" s="556">
        <v>102402</v>
      </c>
      <c r="M15" s="194">
        <v>718218</v>
      </c>
      <c r="N15" s="657">
        <v>1900255</v>
      </c>
      <c r="O15" s="657">
        <v>68337</v>
      </c>
      <c r="P15" s="657">
        <v>15274</v>
      </c>
      <c r="Q15" s="657">
        <v>83611</v>
      </c>
      <c r="R15" s="657">
        <v>962727</v>
      </c>
      <c r="S15" s="657">
        <v>853917</v>
      </c>
      <c r="T15" s="657">
        <v>1816644</v>
      </c>
      <c r="U15" s="657">
        <v>111354</v>
      </c>
      <c r="V15" s="657">
        <v>69275</v>
      </c>
      <c r="W15" s="657">
        <v>26687</v>
      </c>
      <c r="X15" s="657">
        <v>95962</v>
      </c>
      <c r="Y15" s="657">
        <v>10608</v>
      </c>
      <c r="Z15" s="657">
        <v>4784</v>
      </c>
      <c r="AA15" s="657">
        <v>15392</v>
      </c>
      <c r="AB15" s="657">
        <v>169340</v>
      </c>
      <c r="AC15" s="657">
        <v>876499</v>
      </c>
      <c r="AD15" s="181">
        <v>50481</v>
      </c>
      <c r="AE15" s="181">
        <v>3741</v>
      </c>
      <c r="AF15" s="646">
        <v>1250</v>
      </c>
      <c r="AG15" s="646">
        <v>12</v>
      </c>
      <c r="AH15" s="515">
        <v>11275</v>
      </c>
      <c r="AI15" s="516">
        <v>12622</v>
      </c>
    </row>
    <row r="16" spans="1:37" ht="17.25" customHeight="1">
      <c r="A16" s="227" t="s">
        <v>177</v>
      </c>
      <c r="B16" s="556">
        <f t="shared" si="0"/>
        <v>2309695</v>
      </c>
      <c r="C16" s="556">
        <v>960994</v>
      </c>
      <c r="D16" s="556">
        <v>586498</v>
      </c>
      <c r="E16" s="556">
        <v>374496</v>
      </c>
      <c r="F16" s="556">
        <v>482091</v>
      </c>
      <c r="G16" s="556">
        <v>288691</v>
      </c>
      <c r="H16" s="556">
        <v>193400</v>
      </c>
      <c r="I16" s="556">
        <v>298066</v>
      </c>
      <c r="J16" s="556">
        <v>180104</v>
      </c>
      <c r="K16" s="556">
        <v>97471</v>
      </c>
      <c r="L16" s="556">
        <v>20491</v>
      </c>
      <c r="M16" s="194">
        <v>143630</v>
      </c>
      <c r="N16" s="657">
        <v>228784</v>
      </c>
      <c r="O16" s="657">
        <v>3223</v>
      </c>
      <c r="P16" s="657">
        <v>1447</v>
      </c>
      <c r="Q16" s="657">
        <v>4670</v>
      </c>
      <c r="R16" s="657">
        <v>105445</v>
      </c>
      <c r="S16" s="657">
        <v>118669</v>
      </c>
      <c r="T16" s="657">
        <v>224114</v>
      </c>
      <c r="U16" s="657">
        <v>24262</v>
      </c>
      <c r="V16" s="657">
        <v>13398</v>
      </c>
      <c r="W16" s="657">
        <v>7243</v>
      </c>
      <c r="X16" s="657">
        <v>20641</v>
      </c>
      <c r="Y16" s="657">
        <v>3019</v>
      </c>
      <c r="Z16" s="657">
        <v>602</v>
      </c>
      <c r="AA16" s="657">
        <v>3621</v>
      </c>
      <c r="AB16" s="657">
        <v>20123</v>
      </c>
      <c r="AC16" s="657">
        <v>91790</v>
      </c>
      <c r="AD16" s="181">
        <v>40167</v>
      </c>
      <c r="AE16" s="181">
        <v>5097</v>
      </c>
      <c r="AF16" s="646">
        <v>1194</v>
      </c>
      <c r="AG16" s="646">
        <v>657</v>
      </c>
      <c r="AH16" s="515">
        <v>5063</v>
      </c>
      <c r="AI16" s="516">
        <v>7777</v>
      </c>
    </row>
    <row r="17" spans="1:35" ht="17.25" customHeight="1">
      <c r="A17" s="228" t="s">
        <v>176</v>
      </c>
      <c r="B17" s="556">
        <f t="shared" si="0"/>
        <v>2477994</v>
      </c>
      <c r="C17" s="556">
        <v>714475</v>
      </c>
      <c r="D17" s="556">
        <v>469623</v>
      </c>
      <c r="E17" s="556">
        <v>244852</v>
      </c>
      <c r="F17" s="556">
        <v>653573</v>
      </c>
      <c r="G17" s="556">
        <v>378601</v>
      </c>
      <c r="H17" s="556">
        <v>274972</v>
      </c>
      <c r="I17" s="556">
        <v>199838</v>
      </c>
      <c r="J17" s="556">
        <v>85772</v>
      </c>
      <c r="K17" s="556">
        <v>102332</v>
      </c>
      <c r="L17" s="556">
        <v>11734</v>
      </c>
      <c r="M17" s="194">
        <v>149035</v>
      </c>
      <c r="N17" s="657">
        <v>193794</v>
      </c>
      <c r="O17" s="657">
        <v>4449</v>
      </c>
      <c r="P17" s="657">
        <v>1541</v>
      </c>
      <c r="Q17" s="657">
        <v>5990</v>
      </c>
      <c r="R17" s="657">
        <v>115625</v>
      </c>
      <c r="S17" s="657">
        <v>72179</v>
      </c>
      <c r="T17" s="657">
        <v>187804</v>
      </c>
      <c r="U17" s="657">
        <v>7305</v>
      </c>
      <c r="V17" s="657">
        <v>4834</v>
      </c>
      <c r="W17" s="657">
        <v>2471</v>
      </c>
      <c r="X17" s="657">
        <v>7305</v>
      </c>
      <c r="Y17" s="657">
        <v>0</v>
      </c>
      <c r="Z17" s="657">
        <v>0</v>
      </c>
      <c r="AA17" s="657">
        <v>0</v>
      </c>
      <c r="AB17" s="657">
        <v>12202</v>
      </c>
      <c r="AC17" s="657">
        <v>158928</v>
      </c>
      <c r="AD17" s="181">
        <v>50088</v>
      </c>
      <c r="AE17" s="181">
        <v>4919</v>
      </c>
      <c r="AF17" s="646">
        <v>632</v>
      </c>
      <c r="AG17" s="646">
        <v>350</v>
      </c>
      <c r="AH17" s="513">
        <v>168006</v>
      </c>
      <c r="AI17" s="514">
        <v>164849</v>
      </c>
    </row>
    <row r="18" spans="1:35" s="135" customFormat="1" ht="17.25" customHeight="1">
      <c r="A18" s="219" t="s">
        <v>332</v>
      </c>
      <c r="B18" s="223">
        <f t="shared" si="0"/>
        <v>35531019</v>
      </c>
      <c r="C18" s="223">
        <v>12907094</v>
      </c>
      <c r="D18" s="223">
        <v>8579238</v>
      </c>
      <c r="E18" s="223">
        <v>4327857</v>
      </c>
      <c r="F18" s="223">
        <v>8379437</v>
      </c>
      <c r="G18" s="223">
        <v>4682707</v>
      </c>
      <c r="H18" s="223">
        <v>3696730</v>
      </c>
      <c r="I18" s="223">
        <v>3778968</v>
      </c>
      <c r="J18" s="223">
        <v>1765111</v>
      </c>
      <c r="K18" s="223">
        <v>1558343</v>
      </c>
      <c r="L18" s="223">
        <v>455514</v>
      </c>
      <c r="M18" s="195">
        <v>3372644</v>
      </c>
      <c r="N18" s="660">
        <v>3910363</v>
      </c>
      <c r="O18" s="660">
        <v>148211</v>
      </c>
      <c r="P18" s="660">
        <v>36606</v>
      </c>
      <c r="Q18" s="660">
        <v>184817</v>
      </c>
      <c r="R18" s="660">
        <v>2141396</v>
      </c>
      <c r="S18" s="660">
        <v>1584150</v>
      </c>
      <c r="T18" s="660">
        <v>3725546</v>
      </c>
      <c r="U18" s="660">
        <v>119967</v>
      </c>
      <c r="V18" s="660">
        <v>78334</v>
      </c>
      <c r="W18" s="660">
        <v>32274</v>
      </c>
      <c r="X18" s="660">
        <v>110608</v>
      </c>
      <c r="Y18" s="660">
        <v>6700</v>
      </c>
      <c r="Z18" s="660">
        <v>2659</v>
      </c>
      <c r="AA18" s="660">
        <v>9359</v>
      </c>
      <c r="AB18" s="660">
        <v>329507</v>
      </c>
      <c r="AC18" s="660">
        <v>1713648</v>
      </c>
      <c r="AD18" s="179">
        <v>889538</v>
      </c>
      <c r="AE18" s="179">
        <v>74768</v>
      </c>
      <c r="AF18" s="179">
        <v>44651</v>
      </c>
      <c r="AG18" s="179">
        <v>5399</v>
      </c>
      <c r="AH18" s="515">
        <v>2449</v>
      </c>
      <c r="AI18" s="516">
        <v>2586</v>
      </c>
    </row>
    <row r="19" spans="1:35" ht="17.25" customHeight="1">
      <c r="A19" s="228" t="s">
        <v>59</v>
      </c>
      <c r="B19" s="556">
        <f t="shared" si="0"/>
        <v>3216846</v>
      </c>
      <c r="C19" s="556">
        <v>1069253</v>
      </c>
      <c r="D19" s="556">
        <v>718080</v>
      </c>
      <c r="E19" s="556">
        <v>351173</v>
      </c>
      <c r="F19" s="556">
        <v>763782</v>
      </c>
      <c r="G19" s="556">
        <v>392805</v>
      </c>
      <c r="H19" s="556">
        <v>370977</v>
      </c>
      <c r="I19" s="556">
        <v>385994</v>
      </c>
      <c r="J19" s="556">
        <v>199077</v>
      </c>
      <c r="K19" s="556">
        <v>136629</v>
      </c>
      <c r="L19" s="556">
        <v>50288</v>
      </c>
      <c r="M19" s="194">
        <v>389188</v>
      </c>
      <c r="N19" s="657">
        <v>345198</v>
      </c>
      <c r="O19" s="657">
        <v>9608</v>
      </c>
      <c r="P19" s="657">
        <v>4138</v>
      </c>
      <c r="Q19" s="657">
        <v>13746</v>
      </c>
      <c r="R19" s="657">
        <v>188897</v>
      </c>
      <c r="S19" s="657">
        <v>142555</v>
      </c>
      <c r="T19" s="657">
        <v>331452</v>
      </c>
      <c r="U19" s="657">
        <v>0</v>
      </c>
      <c r="V19" s="657"/>
      <c r="W19" s="657"/>
      <c r="X19" s="657"/>
      <c r="Y19" s="657"/>
      <c r="Z19" s="657"/>
      <c r="AA19" s="657"/>
      <c r="AB19" s="657">
        <v>30479</v>
      </c>
      <c r="AC19" s="657">
        <v>155841</v>
      </c>
      <c r="AD19" s="181">
        <v>44867</v>
      </c>
      <c r="AE19" s="181">
        <v>4246</v>
      </c>
      <c r="AF19" s="646">
        <v>1509</v>
      </c>
      <c r="AG19" s="646">
        <v>429</v>
      </c>
      <c r="AH19" s="515">
        <v>10760</v>
      </c>
      <c r="AI19" s="516">
        <v>15300</v>
      </c>
    </row>
    <row r="20" spans="1:35" ht="17.25" customHeight="1">
      <c r="A20" s="227" t="s">
        <v>175</v>
      </c>
      <c r="B20" s="556">
        <f t="shared" si="0"/>
        <v>2489722</v>
      </c>
      <c r="C20" s="556">
        <v>810237</v>
      </c>
      <c r="D20" s="556">
        <v>576063</v>
      </c>
      <c r="E20" s="556">
        <v>234175</v>
      </c>
      <c r="F20" s="556">
        <v>732045</v>
      </c>
      <c r="G20" s="556">
        <v>415866</v>
      </c>
      <c r="H20" s="556">
        <v>316179</v>
      </c>
      <c r="I20" s="556">
        <v>369487</v>
      </c>
      <c r="J20" s="556">
        <v>116823</v>
      </c>
      <c r="K20" s="556">
        <v>175982</v>
      </c>
      <c r="L20" s="556">
        <v>76682</v>
      </c>
      <c r="M20" s="194">
        <v>202218</v>
      </c>
      <c r="N20" s="657">
        <v>153509</v>
      </c>
      <c r="O20" s="657">
        <v>6218</v>
      </c>
      <c r="P20" s="657">
        <v>1071</v>
      </c>
      <c r="Q20" s="657">
        <v>7289</v>
      </c>
      <c r="R20" s="657">
        <v>84138</v>
      </c>
      <c r="S20" s="657">
        <v>62082</v>
      </c>
      <c r="T20" s="657">
        <v>146220</v>
      </c>
      <c r="U20" s="657">
        <v>13520</v>
      </c>
      <c r="V20" s="657">
        <v>7770</v>
      </c>
      <c r="W20" s="657">
        <v>5700</v>
      </c>
      <c r="X20" s="657">
        <v>13470</v>
      </c>
      <c r="Y20" s="657">
        <v>30</v>
      </c>
      <c r="Z20" s="657">
        <v>20</v>
      </c>
      <c r="AA20" s="657">
        <v>50</v>
      </c>
      <c r="AB20" s="657">
        <v>16990</v>
      </c>
      <c r="AC20" s="657">
        <v>80241</v>
      </c>
      <c r="AD20" s="181">
        <v>60137</v>
      </c>
      <c r="AE20" s="181">
        <v>2480</v>
      </c>
      <c r="AF20" s="646">
        <v>1221</v>
      </c>
      <c r="AG20" s="646">
        <v>162</v>
      </c>
      <c r="AH20" s="515">
        <v>28039</v>
      </c>
      <c r="AI20" s="516">
        <v>19436</v>
      </c>
    </row>
    <row r="21" spans="1:35" ht="17.25" customHeight="1">
      <c r="A21" s="228" t="s">
        <v>174</v>
      </c>
      <c r="B21" s="556">
        <f t="shared" si="0"/>
        <v>17957138</v>
      </c>
      <c r="C21" s="556">
        <v>7234222</v>
      </c>
      <c r="D21" s="556">
        <v>4570979</v>
      </c>
      <c r="E21" s="556">
        <v>2663243</v>
      </c>
      <c r="F21" s="556">
        <v>3971797</v>
      </c>
      <c r="G21" s="556">
        <v>2337079</v>
      </c>
      <c r="H21" s="556">
        <v>1634718</v>
      </c>
      <c r="I21" s="556">
        <v>1767312</v>
      </c>
      <c r="J21" s="556">
        <v>909187</v>
      </c>
      <c r="K21" s="556">
        <v>645202</v>
      </c>
      <c r="L21" s="556">
        <v>212923</v>
      </c>
      <c r="M21" s="194">
        <v>1643714</v>
      </c>
      <c r="N21" s="657">
        <v>2181364</v>
      </c>
      <c r="O21" s="657">
        <v>105488</v>
      </c>
      <c r="P21" s="657">
        <v>26164</v>
      </c>
      <c r="Q21" s="657">
        <v>131652</v>
      </c>
      <c r="R21" s="657">
        <v>1172725</v>
      </c>
      <c r="S21" s="657">
        <v>876987</v>
      </c>
      <c r="T21" s="657">
        <v>2049712</v>
      </c>
      <c r="U21" s="657">
        <v>72612</v>
      </c>
      <c r="V21" s="657">
        <v>47130</v>
      </c>
      <c r="W21" s="657">
        <v>19289</v>
      </c>
      <c r="X21" s="657">
        <v>66419</v>
      </c>
      <c r="Y21" s="657">
        <v>3858</v>
      </c>
      <c r="Z21" s="657">
        <v>2335</v>
      </c>
      <c r="AA21" s="657">
        <v>6193</v>
      </c>
      <c r="AB21" s="657">
        <v>156241</v>
      </c>
      <c r="AC21" s="657">
        <v>729299</v>
      </c>
      <c r="AD21" s="181">
        <v>156721</v>
      </c>
      <c r="AE21" s="181">
        <v>9335</v>
      </c>
      <c r="AF21" s="646">
        <v>2576</v>
      </c>
      <c r="AG21" s="646">
        <v>2058</v>
      </c>
      <c r="AH21" s="515">
        <v>14847</v>
      </c>
      <c r="AI21" s="516">
        <v>15040</v>
      </c>
    </row>
    <row r="22" spans="1:35" ht="17.25" customHeight="1">
      <c r="A22" s="227" t="s">
        <v>173</v>
      </c>
      <c r="B22" s="556">
        <f t="shared" si="0"/>
        <v>3775343</v>
      </c>
      <c r="C22" s="556">
        <v>1261833</v>
      </c>
      <c r="D22" s="556">
        <v>893298</v>
      </c>
      <c r="E22" s="556">
        <v>368535</v>
      </c>
      <c r="F22" s="556">
        <v>1039617</v>
      </c>
      <c r="G22" s="556">
        <v>508806</v>
      </c>
      <c r="H22" s="556">
        <v>530811</v>
      </c>
      <c r="I22" s="556">
        <v>425015</v>
      </c>
      <c r="J22" s="556">
        <v>154061</v>
      </c>
      <c r="K22" s="556">
        <v>223470</v>
      </c>
      <c r="L22" s="556">
        <v>47484</v>
      </c>
      <c r="M22" s="194">
        <v>511873</v>
      </c>
      <c r="N22" s="657">
        <v>279500</v>
      </c>
      <c r="O22" s="657">
        <v>18332</v>
      </c>
      <c r="P22" s="657">
        <v>3197</v>
      </c>
      <c r="Q22" s="657">
        <v>21529</v>
      </c>
      <c r="R22" s="657">
        <v>167521</v>
      </c>
      <c r="S22" s="657">
        <v>90450</v>
      </c>
      <c r="T22" s="657">
        <v>257971</v>
      </c>
      <c r="U22" s="657">
        <v>4499</v>
      </c>
      <c r="V22" s="657">
        <v>2950</v>
      </c>
      <c r="W22" s="657">
        <v>1503</v>
      </c>
      <c r="X22" s="657">
        <v>4453</v>
      </c>
      <c r="Y22" s="657">
        <v>46</v>
      </c>
      <c r="Z22" s="657">
        <v>0</v>
      </c>
      <c r="AA22" s="657">
        <v>46</v>
      </c>
      <c r="AB22" s="657">
        <v>27798</v>
      </c>
      <c r="AC22" s="657">
        <v>116832</v>
      </c>
      <c r="AD22" s="181">
        <v>75598</v>
      </c>
      <c r="AE22" s="181">
        <v>7435</v>
      </c>
      <c r="AF22" s="646">
        <v>983</v>
      </c>
      <c r="AG22" s="646">
        <v>1956</v>
      </c>
      <c r="AH22" s="515">
        <v>12948</v>
      </c>
      <c r="AI22" s="516">
        <v>9456</v>
      </c>
    </row>
    <row r="23" spans="1:35" ht="17.25" customHeight="1">
      <c r="A23" s="228" t="s">
        <v>172</v>
      </c>
      <c r="B23" s="556">
        <f t="shared" si="0"/>
        <v>6783236</v>
      </c>
      <c r="C23" s="556">
        <v>1989300</v>
      </c>
      <c r="D23" s="556">
        <v>1454905</v>
      </c>
      <c r="E23" s="556">
        <v>534395</v>
      </c>
      <c r="F23" s="556">
        <v>1310982</v>
      </c>
      <c r="G23" s="556">
        <v>741684</v>
      </c>
      <c r="H23" s="556">
        <v>569298</v>
      </c>
      <c r="I23" s="556">
        <v>663101</v>
      </c>
      <c r="J23" s="556">
        <v>306890</v>
      </c>
      <c r="K23" s="556">
        <v>301843</v>
      </c>
      <c r="L23" s="556">
        <v>54368</v>
      </c>
      <c r="M23" s="194">
        <v>499052</v>
      </c>
      <c r="N23" s="657">
        <v>821509</v>
      </c>
      <c r="O23" s="657">
        <v>8565</v>
      </c>
      <c r="P23" s="657">
        <v>2036</v>
      </c>
      <c r="Q23" s="657">
        <v>10601</v>
      </c>
      <c r="R23" s="657">
        <v>460976</v>
      </c>
      <c r="S23" s="657">
        <v>349932</v>
      </c>
      <c r="T23" s="657">
        <v>810908</v>
      </c>
      <c r="U23" s="657">
        <v>28109</v>
      </c>
      <c r="V23" s="657">
        <v>19526</v>
      </c>
      <c r="W23" s="657">
        <v>5603</v>
      </c>
      <c r="X23" s="657">
        <v>25129</v>
      </c>
      <c r="Y23" s="657">
        <v>2681</v>
      </c>
      <c r="Z23" s="657">
        <v>299</v>
      </c>
      <c r="AA23" s="657">
        <v>2980</v>
      </c>
      <c r="AB23" s="657">
        <v>88034</v>
      </c>
      <c r="AC23" s="657">
        <v>604213</v>
      </c>
      <c r="AD23" s="181">
        <v>497954</v>
      </c>
      <c r="AE23" s="181">
        <v>43451</v>
      </c>
      <c r="AF23" s="646">
        <v>36447</v>
      </c>
      <c r="AG23" s="646">
        <v>521</v>
      </c>
      <c r="AH23" s="515">
        <v>98015</v>
      </c>
      <c r="AI23" s="516">
        <v>102548</v>
      </c>
    </row>
    <row r="24" spans="1:35" ht="17.25" customHeight="1">
      <c r="A24" s="227" t="s">
        <v>27</v>
      </c>
      <c r="B24" s="556">
        <f t="shared" si="0"/>
        <v>1631519</v>
      </c>
      <c r="C24" s="556">
        <v>542249</v>
      </c>
      <c r="D24" s="556">
        <v>365913</v>
      </c>
      <c r="E24" s="556">
        <v>176336</v>
      </c>
      <c r="F24" s="556">
        <v>561214</v>
      </c>
      <c r="G24" s="556">
        <v>286467</v>
      </c>
      <c r="H24" s="556">
        <v>274747</v>
      </c>
      <c r="I24" s="556">
        <v>168059</v>
      </c>
      <c r="J24" s="556">
        <v>79073</v>
      </c>
      <c r="K24" s="556">
        <v>75217</v>
      </c>
      <c r="L24" s="556">
        <v>13769</v>
      </c>
      <c r="M24" s="194">
        <v>126599</v>
      </c>
      <c r="N24" s="657">
        <v>129283</v>
      </c>
      <c r="O24" s="657">
        <v>0</v>
      </c>
      <c r="P24" s="657">
        <v>0</v>
      </c>
      <c r="Q24" s="657">
        <v>0</v>
      </c>
      <c r="R24" s="657">
        <v>67139</v>
      </c>
      <c r="S24" s="657">
        <v>62144</v>
      </c>
      <c r="T24" s="657">
        <v>129283</v>
      </c>
      <c r="U24" s="657">
        <v>1227</v>
      </c>
      <c r="V24" s="657">
        <v>958</v>
      </c>
      <c r="W24" s="657">
        <v>179</v>
      </c>
      <c r="X24" s="657">
        <v>1137</v>
      </c>
      <c r="Y24" s="657">
        <v>85</v>
      </c>
      <c r="Z24" s="657">
        <v>5</v>
      </c>
      <c r="AA24" s="657">
        <v>90</v>
      </c>
      <c r="AB24" s="657">
        <v>9965</v>
      </c>
      <c r="AC24" s="657">
        <v>27222</v>
      </c>
      <c r="AD24" s="181">
        <v>54261</v>
      </c>
      <c r="AE24" s="181">
        <v>7821</v>
      </c>
      <c r="AF24" s="646">
        <v>1915</v>
      </c>
      <c r="AG24" s="646">
        <v>273</v>
      </c>
      <c r="AH24" s="515">
        <v>948</v>
      </c>
      <c r="AI24" s="516">
        <v>483</v>
      </c>
    </row>
    <row r="25" spans="1:35" s="135" customFormat="1" ht="17.25" customHeight="1">
      <c r="A25" s="219" t="s">
        <v>58</v>
      </c>
      <c r="B25" s="223">
        <f t="shared" si="0"/>
        <v>5149619</v>
      </c>
      <c r="C25" s="223">
        <v>2051786</v>
      </c>
      <c r="D25" s="223">
        <v>1613900</v>
      </c>
      <c r="E25" s="223">
        <v>437887</v>
      </c>
      <c r="F25" s="223">
        <v>1362185</v>
      </c>
      <c r="G25" s="223">
        <v>740976</v>
      </c>
      <c r="H25" s="223">
        <v>621209</v>
      </c>
      <c r="I25" s="223">
        <v>850608</v>
      </c>
      <c r="J25" s="223">
        <v>472513</v>
      </c>
      <c r="K25" s="223">
        <v>298567</v>
      </c>
      <c r="L25" s="223">
        <v>79528</v>
      </c>
      <c r="M25" s="195">
        <v>290159</v>
      </c>
      <c r="N25" s="660">
        <v>327838</v>
      </c>
      <c r="O25" s="660">
        <v>15250</v>
      </c>
      <c r="P25" s="660">
        <v>5930</v>
      </c>
      <c r="Q25" s="660">
        <v>21180</v>
      </c>
      <c r="R25" s="660">
        <v>176667</v>
      </c>
      <c r="S25" s="660">
        <v>129991</v>
      </c>
      <c r="T25" s="660">
        <v>306658</v>
      </c>
      <c r="U25" s="660">
        <v>0</v>
      </c>
      <c r="V25" s="660">
        <v>0</v>
      </c>
      <c r="W25" s="660">
        <v>0</v>
      </c>
      <c r="X25" s="660">
        <v>0</v>
      </c>
      <c r="Y25" s="660">
        <v>0</v>
      </c>
      <c r="Z25" s="660">
        <v>0</v>
      </c>
      <c r="AA25" s="660">
        <v>0</v>
      </c>
      <c r="AB25" s="660">
        <v>19905</v>
      </c>
      <c r="AC25" s="660">
        <v>91858</v>
      </c>
      <c r="AD25" s="179">
        <v>107346</v>
      </c>
      <c r="AE25" s="179">
        <v>14317</v>
      </c>
      <c r="AF25" s="179">
        <v>4994</v>
      </c>
      <c r="AG25" s="179">
        <v>1182</v>
      </c>
      <c r="AH25" s="648">
        <v>11135</v>
      </c>
      <c r="AI25" s="649">
        <v>16306</v>
      </c>
    </row>
    <row r="26" spans="1:35" ht="17.25" customHeight="1">
      <c r="A26" s="227" t="s">
        <v>29</v>
      </c>
      <c r="B26" s="556">
        <f t="shared" si="0"/>
        <v>1275711</v>
      </c>
      <c r="C26" s="556">
        <v>476065</v>
      </c>
      <c r="D26" s="556">
        <v>371606</v>
      </c>
      <c r="E26" s="556">
        <v>104459</v>
      </c>
      <c r="F26" s="556">
        <v>389779</v>
      </c>
      <c r="G26" s="556">
        <v>222120</v>
      </c>
      <c r="H26" s="556">
        <v>167659</v>
      </c>
      <c r="I26" s="556">
        <v>211271</v>
      </c>
      <c r="J26" s="556">
        <v>94320</v>
      </c>
      <c r="K26" s="556">
        <v>85741</v>
      </c>
      <c r="L26" s="556">
        <v>31210</v>
      </c>
      <c r="M26" s="194">
        <v>42488</v>
      </c>
      <c r="N26" s="657">
        <v>92675</v>
      </c>
      <c r="O26" s="657">
        <v>2420</v>
      </c>
      <c r="P26" s="657">
        <v>667</v>
      </c>
      <c r="Q26" s="657">
        <v>3087</v>
      </c>
      <c r="R26" s="657">
        <v>52316</v>
      </c>
      <c r="S26" s="657">
        <v>37272</v>
      </c>
      <c r="T26" s="657">
        <v>89588</v>
      </c>
      <c r="U26" s="657">
        <v>0</v>
      </c>
      <c r="V26" s="657">
        <v>0</v>
      </c>
      <c r="W26" s="657">
        <v>0</v>
      </c>
      <c r="X26" s="657">
        <v>0</v>
      </c>
      <c r="Y26" s="657">
        <v>0</v>
      </c>
      <c r="Z26" s="657">
        <v>0</v>
      </c>
      <c r="AA26" s="657">
        <v>0</v>
      </c>
      <c r="AB26" s="657">
        <v>6037</v>
      </c>
      <c r="AC26" s="657">
        <v>13402</v>
      </c>
      <c r="AD26" s="181">
        <v>32440</v>
      </c>
      <c r="AE26" s="181">
        <v>3900</v>
      </c>
      <c r="AF26" s="646">
        <v>1348</v>
      </c>
      <c r="AG26" s="646">
        <v>159</v>
      </c>
      <c r="AH26" s="650">
        <v>3398</v>
      </c>
      <c r="AI26" s="651">
        <v>2749</v>
      </c>
    </row>
    <row r="27" spans="1:35" ht="17.25" customHeight="1">
      <c r="A27" s="228" t="s">
        <v>30</v>
      </c>
      <c r="B27" s="556">
        <f t="shared" si="0"/>
        <v>940188</v>
      </c>
      <c r="C27" s="556">
        <v>399266</v>
      </c>
      <c r="D27" s="556">
        <v>322462</v>
      </c>
      <c r="E27" s="556">
        <v>76804</v>
      </c>
      <c r="F27" s="556">
        <v>199778</v>
      </c>
      <c r="G27" s="556">
        <v>107480</v>
      </c>
      <c r="H27" s="556">
        <v>92298</v>
      </c>
      <c r="I27" s="556">
        <v>169088</v>
      </c>
      <c r="J27" s="556">
        <v>102289</v>
      </c>
      <c r="K27" s="556">
        <v>55463</v>
      </c>
      <c r="L27" s="556">
        <v>11336</v>
      </c>
      <c r="M27" s="194">
        <v>58129</v>
      </c>
      <c r="N27" s="657">
        <v>73146</v>
      </c>
      <c r="O27" s="657">
        <v>2619</v>
      </c>
      <c r="P27" s="657">
        <v>722</v>
      </c>
      <c r="Q27" s="657">
        <v>3341</v>
      </c>
      <c r="R27" s="657">
        <v>38827</v>
      </c>
      <c r="S27" s="657">
        <v>30978</v>
      </c>
      <c r="T27" s="657">
        <v>69805</v>
      </c>
      <c r="U27" s="657">
        <v>0</v>
      </c>
      <c r="V27" s="657">
        <v>0</v>
      </c>
      <c r="W27" s="657">
        <v>0</v>
      </c>
      <c r="X27" s="657">
        <v>0</v>
      </c>
      <c r="Y27" s="657">
        <v>0</v>
      </c>
      <c r="Z27" s="657">
        <v>0</v>
      </c>
      <c r="AA27" s="657">
        <v>0</v>
      </c>
      <c r="AB27" s="657">
        <v>0</v>
      </c>
      <c r="AC27" s="657">
        <v>17250</v>
      </c>
      <c r="AD27" s="181">
        <v>13121</v>
      </c>
      <c r="AE27" s="181">
        <v>1010</v>
      </c>
      <c r="AF27" s="646">
        <v>137</v>
      </c>
      <c r="AG27" s="646">
        <v>75</v>
      </c>
      <c r="AH27" s="650">
        <v>2038</v>
      </c>
      <c r="AI27" s="651">
        <v>7150</v>
      </c>
    </row>
    <row r="28" spans="1:35" ht="17.25" customHeight="1">
      <c r="A28" s="227" t="s">
        <v>31</v>
      </c>
      <c r="B28" s="556">
        <f t="shared" si="0"/>
        <v>697798</v>
      </c>
      <c r="C28" s="556">
        <v>290745</v>
      </c>
      <c r="D28" s="556">
        <v>235427</v>
      </c>
      <c r="E28" s="556">
        <v>55318</v>
      </c>
      <c r="F28" s="556">
        <v>157078</v>
      </c>
      <c r="G28" s="556">
        <v>83330</v>
      </c>
      <c r="H28" s="556">
        <v>73748</v>
      </c>
      <c r="I28" s="556">
        <v>131820</v>
      </c>
      <c r="J28" s="556">
        <v>78482</v>
      </c>
      <c r="K28" s="556">
        <v>41863</v>
      </c>
      <c r="L28" s="556">
        <v>11475</v>
      </c>
      <c r="M28" s="194">
        <v>25383</v>
      </c>
      <c r="N28" s="657">
        <v>38759</v>
      </c>
      <c r="O28" s="657">
        <v>0</v>
      </c>
      <c r="P28" s="657">
        <v>0</v>
      </c>
      <c r="Q28" s="657">
        <v>0</v>
      </c>
      <c r="R28" s="657">
        <v>23559</v>
      </c>
      <c r="S28" s="657">
        <v>15200</v>
      </c>
      <c r="T28" s="657">
        <v>38759</v>
      </c>
      <c r="U28" s="657">
        <v>0</v>
      </c>
      <c r="V28" s="657">
        <v>0</v>
      </c>
      <c r="W28" s="657">
        <v>0</v>
      </c>
      <c r="X28" s="657">
        <v>0</v>
      </c>
      <c r="Y28" s="657">
        <v>0</v>
      </c>
      <c r="Z28" s="657">
        <v>0</v>
      </c>
      <c r="AA28" s="657">
        <v>0</v>
      </c>
      <c r="AB28" s="657">
        <v>2070</v>
      </c>
      <c r="AC28" s="657">
        <v>36994</v>
      </c>
      <c r="AD28" s="181">
        <v>8195</v>
      </c>
      <c r="AE28" s="181">
        <v>3701</v>
      </c>
      <c r="AF28" s="646">
        <v>2334</v>
      </c>
      <c r="AG28" s="646">
        <v>665</v>
      </c>
      <c r="AH28" s="650">
        <v>34</v>
      </c>
      <c r="AI28" s="651">
        <v>20</v>
      </c>
    </row>
    <row r="29" spans="1:35" ht="17.25" customHeight="1">
      <c r="A29" s="228" t="s">
        <v>32</v>
      </c>
      <c r="B29" s="556">
        <f t="shared" si="0"/>
        <v>630504</v>
      </c>
      <c r="C29" s="556">
        <v>208303</v>
      </c>
      <c r="D29" s="556">
        <v>158770</v>
      </c>
      <c r="E29" s="556">
        <v>49534</v>
      </c>
      <c r="F29" s="556">
        <v>177241</v>
      </c>
      <c r="G29" s="556">
        <v>90602</v>
      </c>
      <c r="H29" s="556">
        <v>86639</v>
      </c>
      <c r="I29" s="556">
        <v>100720</v>
      </c>
      <c r="J29" s="556">
        <v>58962</v>
      </c>
      <c r="K29" s="556">
        <v>32277</v>
      </c>
      <c r="L29" s="556">
        <v>9481</v>
      </c>
      <c r="M29" s="194">
        <v>36814</v>
      </c>
      <c r="N29" s="657">
        <v>55883</v>
      </c>
      <c r="O29" s="657">
        <v>0</v>
      </c>
      <c r="P29" s="657">
        <v>0</v>
      </c>
      <c r="Q29" s="657">
        <v>0</v>
      </c>
      <c r="R29" s="657">
        <v>38545</v>
      </c>
      <c r="S29" s="657">
        <v>17338</v>
      </c>
      <c r="T29" s="657">
        <v>55883</v>
      </c>
      <c r="U29" s="657">
        <v>0</v>
      </c>
      <c r="V29" s="657">
        <v>0</v>
      </c>
      <c r="W29" s="657">
        <v>0</v>
      </c>
      <c r="X29" s="657">
        <v>0</v>
      </c>
      <c r="Y29" s="657">
        <v>0</v>
      </c>
      <c r="Z29" s="657">
        <v>0</v>
      </c>
      <c r="AA29" s="657">
        <v>0</v>
      </c>
      <c r="AB29" s="657">
        <v>8747</v>
      </c>
      <c r="AC29" s="657">
        <v>16074</v>
      </c>
      <c r="AD29" s="181">
        <v>20836</v>
      </c>
      <c r="AE29" s="181">
        <v>3723</v>
      </c>
      <c r="AF29" s="646">
        <v>394</v>
      </c>
      <c r="AG29" s="646">
        <v>259</v>
      </c>
      <c r="AH29" s="650">
        <v>853</v>
      </c>
      <c r="AI29" s="651">
        <v>657</v>
      </c>
    </row>
    <row r="30" spans="1:35" ht="17.25" customHeight="1">
      <c r="A30" s="227" t="s">
        <v>33</v>
      </c>
      <c r="B30" s="556">
        <f t="shared" si="0"/>
        <v>896762</v>
      </c>
      <c r="C30" s="556">
        <v>381778</v>
      </c>
      <c r="D30" s="556">
        <v>296237</v>
      </c>
      <c r="E30" s="556">
        <v>85541</v>
      </c>
      <c r="F30" s="556">
        <v>255316</v>
      </c>
      <c r="G30" s="556">
        <v>141060</v>
      </c>
      <c r="H30" s="556">
        <v>114256</v>
      </c>
      <c r="I30" s="556">
        <v>116726</v>
      </c>
      <c r="J30" s="556">
        <v>64766</v>
      </c>
      <c r="K30" s="556">
        <v>45289</v>
      </c>
      <c r="L30" s="556">
        <v>6671</v>
      </c>
      <c r="M30" s="194">
        <v>54581</v>
      </c>
      <c r="N30" s="657">
        <v>57420</v>
      </c>
      <c r="O30" s="657">
        <v>9204</v>
      </c>
      <c r="P30" s="657">
        <v>4315</v>
      </c>
      <c r="Q30" s="657">
        <v>13519</v>
      </c>
      <c r="R30" s="657">
        <v>18082</v>
      </c>
      <c r="S30" s="657">
        <v>25819</v>
      </c>
      <c r="T30" s="657">
        <v>43901</v>
      </c>
      <c r="U30" s="657">
        <v>0</v>
      </c>
      <c r="V30" s="657">
        <v>0</v>
      </c>
      <c r="W30" s="657">
        <v>0</v>
      </c>
      <c r="X30" s="657">
        <v>0</v>
      </c>
      <c r="Y30" s="657">
        <v>0</v>
      </c>
      <c r="Z30" s="657">
        <v>0</v>
      </c>
      <c r="AA30" s="657">
        <v>0</v>
      </c>
      <c r="AB30" s="657">
        <v>0</v>
      </c>
      <c r="AC30" s="657">
        <v>7859</v>
      </c>
      <c r="AD30" s="181">
        <v>21625</v>
      </c>
      <c r="AE30" s="181">
        <v>959</v>
      </c>
      <c r="AF30" s="646">
        <v>465</v>
      </c>
      <c r="AG30" s="646">
        <v>11</v>
      </c>
      <c r="AH30" s="650">
        <v>1</v>
      </c>
      <c r="AI30" s="651">
        <v>21</v>
      </c>
    </row>
    <row r="31" spans="1:35" ht="17.25" customHeight="1">
      <c r="A31" s="228" t="s">
        <v>34</v>
      </c>
      <c r="B31" s="556">
        <f t="shared" si="0"/>
        <v>708656</v>
      </c>
      <c r="C31" s="556">
        <v>295629</v>
      </c>
      <c r="D31" s="556">
        <v>229398</v>
      </c>
      <c r="E31" s="556">
        <v>66231</v>
      </c>
      <c r="F31" s="556">
        <v>182993</v>
      </c>
      <c r="G31" s="556">
        <v>96384</v>
      </c>
      <c r="H31" s="556">
        <v>86609</v>
      </c>
      <c r="I31" s="556">
        <v>120983</v>
      </c>
      <c r="J31" s="556">
        <v>73694</v>
      </c>
      <c r="K31" s="556">
        <v>37934</v>
      </c>
      <c r="L31" s="556">
        <v>9355</v>
      </c>
      <c r="M31" s="194">
        <v>72764</v>
      </c>
      <c r="N31" s="657">
        <v>9955</v>
      </c>
      <c r="O31" s="657">
        <v>1007</v>
      </c>
      <c r="P31" s="657">
        <v>226</v>
      </c>
      <c r="Q31" s="657">
        <v>1233</v>
      </c>
      <c r="R31" s="657">
        <v>5338</v>
      </c>
      <c r="S31" s="657">
        <v>3384</v>
      </c>
      <c r="T31" s="657">
        <v>8722</v>
      </c>
      <c r="U31" s="657">
        <v>0</v>
      </c>
      <c r="V31" s="657">
        <v>0</v>
      </c>
      <c r="W31" s="657">
        <v>0</v>
      </c>
      <c r="X31" s="657">
        <v>0</v>
      </c>
      <c r="Y31" s="657">
        <v>0</v>
      </c>
      <c r="Z31" s="657">
        <v>0</v>
      </c>
      <c r="AA31" s="657">
        <v>0</v>
      </c>
      <c r="AB31" s="657">
        <v>3051</v>
      </c>
      <c r="AC31" s="657">
        <v>279</v>
      </c>
      <c r="AD31" s="181">
        <v>11129</v>
      </c>
      <c r="AE31" s="181">
        <v>1024</v>
      </c>
      <c r="AF31" s="646">
        <v>316</v>
      </c>
      <c r="AG31" s="646">
        <v>13</v>
      </c>
      <c r="AH31" s="650">
        <v>4811</v>
      </c>
      <c r="AI31" s="651">
        <v>5709</v>
      </c>
    </row>
    <row r="32" spans="1:35" s="135" customFormat="1" ht="17.25" customHeight="1">
      <c r="A32" s="219" t="s">
        <v>57</v>
      </c>
      <c r="B32" s="223">
        <f t="shared" si="0"/>
        <v>202990</v>
      </c>
      <c r="C32" s="223">
        <v>57858</v>
      </c>
      <c r="D32" s="223">
        <v>34619</v>
      </c>
      <c r="E32" s="223">
        <v>23239</v>
      </c>
      <c r="F32" s="223">
        <v>44372</v>
      </c>
      <c r="G32" s="223">
        <v>21578</v>
      </c>
      <c r="H32" s="223">
        <v>22794</v>
      </c>
      <c r="I32" s="223">
        <v>30676</v>
      </c>
      <c r="J32" s="223">
        <v>19175</v>
      </c>
      <c r="K32" s="223">
        <v>5470</v>
      </c>
      <c r="L32" s="223">
        <v>6031</v>
      </c>
      <c r="M32" s="195">
        <v>28314</v>
      </c>
      <c r="N32" s="655">
        <v>31108</v>
      </c>
      <c r="O32" s="655">
        <v>1173</v>
      </c>
      <c r="P32" s="655">
        <v>48</v>
      </c>
      <c r="Q32" s="655">
        <v>1221</v>
      </c>
      <c r="R32" s="655">
        <v>23029</v>
      </c>
      <c r="S32" s="655">
        <v>6858</v>
      </c>
      <c r="T32" s="655">
        <v>29887</v>
      </c>
      <c r="U32" s="657">
        <v>0</v>
      </c>
      <c r="V32" s="657">
        <v>0</v>
      </c>
      <c r="W32" s="657">
        <v>0</v>
      </c>
      <c r="X32" s="657">
        <v>0</v>
      </c>
      <c r="Y32" s="657">
        <v>0</v>
      </c>
      <c r="Z32" s="657">
        <v>0</v>
      </c>
      <c r="AA32" s="657">
        <v>0</v>
      </c>
      <c r="AB32" s="655">
        <v>6826</v>
      </c>
      <c r="AC32" s="655">
        <v>72</v>
      </c>
      <c r="AD32" s="179">
        <v>1830</v>
      </c>
      <c r="AE32" s="179">
        <v>276</v>
      </c>
      <c r="AF32" s="179">
        <v>749</v>
      </c>
      <c r="AG32" s="179">
        <v>0</v>
      </c>
      <c r="AH32" s="513">
        <v>193</v>
      </c>
      <c r="AI32" s="514">
        <v>716</v>
      </c>
    </row>
    <row r="33" spans="1:35" ht="17.25" customHeight="1">
      <c r="A33" s="228" t="s">
        <v>37</v>
      </c>
      <c r="B33" s="556">
        <f t="shared" si="0"/>
        <v>202990</v>
      </c>
      <c r="C33" s="556">
        <v>57858</v>
      </c>
      <c r="D33" s="556">
        <v>34619</v>
      </c>
      <c r="E33" s="556">
        <v>23239</v>
      </c>
      <c r="F33" s="556">
        <v>44372</v>
      </c>
      <c r="G33" s="556">
        <v>21578</v>
      </c>
      <c r="H33" s="556">
        <v>22794</v>
      </c>
      <c r="I33" s="556">
        <v>30676</v>
      </c>
      <c r="J33" s="556">
        <v>19175</v>
      </c>
      <c r="K33" s="556">
        <v>5470</v>
      </c>
      <c r="L33" s="556">
        <v>6031</v>
      </c>
      <c r="M33" s="194">
        <v>28314</v>
      </c>
      <c r="N33" s="657">
        <v>31108</v>
      </c>
      <c r="O33" s="657">
        <v>1173</v>
      </c>
      <c r="P33" s="657">
        <v>48</v>
      </c>
      <c r="Q33" s="657">
        <v>1221</v>
      </c>
      <c r="R33" s="657">
        <v>23029</v>
      </c>
      <c r="S33" s="657">
        <v>6858</v>
      </c>
      <c r="T33" s="657">
        <v>29887</v>
      </c>
      <c r="U33" s="657">
        <v>0</v>
      </c>
      <c r="V33" s="657">
        <v>0</v>
      </c>
      <c r="W33" s="657">
        <v>0</v>
      </c>
      <c r="X33" s="657">
        <v>0</v>
      </c>
      <c r="Y33" s="657">
        <v>0</v>
      </c>
      <c r="Z33" s="657">
        <v>0</v>
      </c>
      <c r="AA33" s="657">
        <v>0</v>
      </c>
      <c r="AB33" s="657">
        <v>6826</v>
      </c>
      <c r="AC33" s="657">
        <v>72</v>
      </c>
      <c r="AD33" s="181">
        <v>1830</v>
      </c>
      <c r="AE33" s="181">
        <v>276</v>
      </c>
      <c r="AF33" s="646">
        <v>749</v>
      </c>
      <c r="AG33" s="646">
        <v>0</v>
      </c>
      <c r="AH33" s="515">
        <v>193</v>
      </c>
      <c r="AI33" s="516">
        <v>716</v>
      </c>
    </row>
    <row r="34" spans="1:35" s="135" customFormat="1" ht="17.25" customHeight="1">
      <c r="A34" s="231" t="s">
        <v>38</v>
      </c>
      <c r="B34" s="223">
        <f t="shared" si="0"/>
        <v>120660</v>
      </c>
      <c r="C34" s="223">
        <v>52953</v>
      </c>
      <c r="D34" s="223">
        <v>40708</v>
      </c>
      <c r="E34" s="223">
        <v>12245</v>
      </c>
      <c r="F34" s="223">
        <v>41928</v>
      </c>
      <c r="G34" s="223">
        <v>31083</v>
      </c>
      <c r="H34" s="223">
        <v>10845</v>
      </c>
      <c r="I34" s="223">
        <v>24848</v>
      </c>
      <c r="J34" s="223">
        <v>8736</v>
      </c>
      <c r="K34" s="223">
        <v>14316</v>
      </c>
      <c r="L34" s="223">
        <v>1796</v>
      </c>
      <c r="M34" s="195">
        <v>931</v>
      </c>
      <c r="N34" s="657">
        <v>0</v>
      </c>
      <c r="O34" s="657">
        <v>0</v>
      </c>
      <c r="P34" s="657">
        <v>0</v>
      </c>
      <c r="Q34" s="657">
        <v>0</v>
      </c>
      <c r="R34" s="657">
        <v>0</v>
      </c>
      <c r="S34" s="657">
        <v>0</v>
      </c>
      <c r="T34" s="657">
        <v>0</v>
      </c>
      <c r="U34" s="657">
        <v>0</v>
      </c>
      <c r="V34" s="657">
        <v>0</v>
      </c>
      <c r="W34" s="657">
        <v>0</v>
      </c>
      <c r="X34" s="657">
        <v>0</v>
      </c>
      <c r="Y34" s="657">
        <v>0</v>
      </c>
      <c r="Z34" s="657">
        <v>0</v>
      </c>
      <c r="AA34" s="657">
        <v>0</v>
      </c>
      <c r="AB34" s="657">
        <v>0</v>
      </c>
      <c r="AC34" s="657">
        <v>0</v>
      </c>
      <c r="AD34" s="657">
        <v>0</v>
      </c>
      <c r="AE34" s="657">
        <v>0</v>
      </c>
      <c r="AF34" s="657">
        <v>0</v>
      </c>
      <c r="AG34" s="657">
        <v>0</v>
      </c>
      <c r="AH34" s="657"/>
      <c r="AI34" s="657"/>
    </row>
    <row r="35" spans="1:35" ht="17.25" customHeight="1">
      <c r="A35" s="228" t="s">
        <v>488</v>
      </c>
      <c r="B35" s="556">
        <f t="shared" si="0"/>
        <v>120660</v>
      </c>
      <c r="C35" s="556">
        <v>52953</v>
      </c>
      <c r="D35" s="556">
        <v>40708</v>
      </c>
      <c r="E35" s="556">
        <v>12245</v>
      </c>
      <c r="F35" s="556">
        <v>41928</v>
      </c>
      <c r="G35" s="556">
        <v>31083</v>
      </c>
      <c r="H35" s="556">
        <v>10845</v>
      </c>
      <c r="I35" s="556">
        <v>24848</v>
      </c>
      <c r="J35" s="556">
        <v>8736</v>
      </c>
      <c r="K35" s="556">
        <v>14316</v>
      </c>
      <c r="L35" s="556">
        <v>1796</v>
      </c>
      <c r="M35" s="194">
        <v>931</v>
      </c>
      <c r="N35" s="657">
        <v>0</v>
      </c>
      <c r="O35" s="657">
        <v>0</v>
      </c>
      <c r="P35" s="657">
        <v>0</v>
      </c>
      <c r="Q35" s="657">
        <v>0</v>
      </c>
      <c r="R35" s="657">
        <v>0</v>
      </c>
      <c r="S35" s="657">
        <v>0</v>
      </c>
      <c r="T35" s="657">
        <v>0</v>
      </c>
      <c r="U35" s="657">
        <v>0</v>
      </c>
      <c r="V35" s="657">
        <v>0</v>
      </c>
      <c r="W35" s="657">
        <v>0</v>
      </c>
      <c r="X35" s="657">
        <v>0</v>
      </c>
      <c r="Y35" s="657">
        <v>0</v>
      </c>
      <c r="Z35" s="657">
        <v>0</v>
      </c>
      <c r="AA35" s="657">
        <v>0</v>
      </c>
      <c r="AB35" s="657">
        <v>0</v>
      </c>
      <c r="AC35" s="657">
        <v>0</v>
      </c>
      <c r="AD35" s="657">
        <v>0</v>
      </c>
      <c r="AE35" s="657">
        <v>0</v>
      </c>
      <c r="AF35" s="657">
        <v>0</v>
      </c>
      <c r="AG35" s="657">
        <v>0</v>
      </c>
      <c r="AH35" s="657"/>
      <c r="AI35" s="657"/>
    </row>
    <row r="36" spans="1:35" ht="12" customHeight="1">
      <c r="A36" s="156"/>
      <c r="B36" s="139"/>
      <c r="C36" s="139"/>
      <c r="D36" s="139"/>
      <c r="E36" s="139"/>
      <c r="F36" s="139"/>
      <c r="G36" s="139"/>
      <c r="H36" s="139"/>
      <c r="I36" s="139"/>
      <c r="J36" s="139"/>
      <c r="K36" s="139"/>
      <c r="L36" s="139"/>
      <c r="M36" s="139"/>
    </row>
    <row r="37" spans="1:35" ht="12" customHeight="1">
      <c r="A37" s="763" t="s">
        <v>817</v>
      </c>
      <c r="B37" s="763"/>
      <c r="C37" s="763"/>
      <c r="D37" s="763"/>
      <c r="E37" s="139"/>
      <c r="F37" s="139"/>
      <c r="G37" s="139"/>
      <c r="H37" s="139"/>
      <c r="I37" s="139"/>
      <c r="J37" s="139"/>
      <c r="K37" s="139"/>
      <c r="L37" s="139"/>
      <c r="M37" s="139"/>
    </row>
    <row r="38" spans="1:35">
      <c r="A38" s="661" t="s">
        <v>946</v>
      </c>
      <c r="B38" s="661"/>
      <c r="C38" s="661"/>
      <c r="D38" s="565"/>
      <c r="E38" s="565"/>
      <c r="F38" s="565"/>
      <c r="AH38" s="652"/>
      <c r="AI38" s="652"/>
    </row>
    <row r="39" spans="1:35">
      <c r="A39" s="304" t="s">
        <v>947</v>
      </c>
      <c r="AH39" s="652"/>
      <c r="AI39" s="652"/>
    </row>
    <row r="40" spans="1:35">
      <c r="AH40" s="652"/>
      <c r="AI40" s="652"/>
    </row>
    <row r="41" spans="1:35">
      <c r="AH41" s="652"/>
      <c r="AI41" s="652"/>
    </row>
    <row r="43" spans="1:35">
      <c r="AH43" s="652"/>
      <c r="AI43" s="652"/>
    </row>
    <row r="44" spans="1:35">
      <c r="AH44" s="652"/>
      <c r="AI44" s="652"/>
    </row>
    <row r="45" spans="1:35">
      <c r="AH45" s="652"/>
      <c r="AI45" s="652"/>
    </row>
    <row r="46" spans="1:35">
      <c r="AH46" s="652"/>
      <c r="AI46" s="652"/>
    </row>
  </sheetData>
  <mergeCells count="24">
    <mergeCell ref="AG3:AG4"/>
    <mergeCell ref="AD3:AD4"/>
    <mergeCell ref="AE3:AE4"/>
    <mergeCell ref="R3:T3"/>
    <mergeCell ref="U3:U4"/>
    <mergeCell ref="V3:X3"/>
    <mergeCell ref="Y3:AA3"/>
    <mergeCell ref="AF3:AF4"/>
    <mergeCell ref="A37:D37"/>
    <mergeCell ref="AD2:AI2"/>
    <mergeCell ref="AH3:AI3"/>
    <mergeCell ref="A1:M1"/>
    <mergeCell ref="A2:A4"/>
    <mergeCell ref="B2:B4"/>
    <mergeCell ref="M2:M4"/>
    <mergeCell ref="C2:E3"/>
    <mergeCell ref="F2:H3"/>
    <mergeCell ref="I2:L3"/>
    <mergeCell ref="N2:T2"/>
    <mergeCell ref="U2:AA2"/>
    <mergeCell ref="AB2:AB4"/>
    <mergeCell ref="AC2:AC4"/>
    <mergeCell ref="N3:N4"/>
    <mergeCell ref="O3:Q3"/>
  </mergeCells>
  <hyperlinks>
    <hyperlink ref="N1" location="INDICE!A46" display="INDICE"/>
    <hyperlink ref="AK1" location="INDICE!A46" display="INDICE"/>
  </hyperlinks>
  <pageMargins left="0.70866141732283472" right="0.70866141732283472" top="0.74803149606299213" bottom="0.74803149606299213" header="0.31496062992125984" footer="0.31496062992125984"/>
  <pageSetup paperSize="9" scale="42"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2"/>
  <dimension ref="A1:P37"/>
  <sheetViews>
    <sheetView showGridLines="0" topLeftCell="C1" zoomScale="90" zoomScaleNormal="90" workbookViewId="0">
      <selection sqref="A1:O1"/>
    </sheetView>
  </sheetViews>
  <sheetFormatPr baseColWidth="10" defaultColWidth="9.109375" defaultRowHeight="13.8"/>
  <cols>
    <col min="1" max="1" width="32.6640625" style="108" customWidth="1"/>
    <col min="2" max="2" width="14.5546875" style="108" customWidth="1"/>
    <col min="3" max="3" width="11.33203125" style="108" bestFit="1" customWidth="1"/>
    <col min="4" max="4" width="13.109375" style="108" customWidth="1"/>
    <col min="5" max="5" width="10.6640625" style="108" customWidth="1"/>
    <col min="6" max="9" width="10.5546875" style="108" customWidth="1"/>
    <col min="10" max="10" width="10.6640625" style="108" customWidth="1"/>
    <col min="11" max="15" width="11.5546875" style="108" customWidth="1"/>
    <col min="16" max="16" width="11.33203125" style="113" bestFit="1" customWidth="1"/>
    <col min="17" max="16384" width="9.109375" style="113"/>
  </cols>
  <sheetData>
    <row r="1" spans="1:16" ht="44.25" customHeight="1">
      <c r="A1" s="764" t="s">
        <v>821</v>
      </c>
      <c r="B1" s="764"/>
      <c r="C1" s="764"/>
      <c r="D1" s="764"/>
      <c r="E1" s="764"/>
      <c r="F1" s="764"/>
      <c r="G1" s="764"/>
      <c r="H1" s="764"/>
      <c r="I1" s="764"/>
      <c r="J1" s="764"/>
      <c r="K1" s="764"/>
      <c r="L1" s="764"/>
      <c r="M1" s="764"/>
      <c r="N1" s="764"/>
      <c r="O1" s="764"/>
      <c r="P1" s="73" t="s">
        <v>271</v>
      </c>
    </row>
    <row r="2" spans="1:16" s="135" customFormat="1" ht="21.75" customHeight="1">
      <c r="A2" s="775" t="s">
        <v>330</v>
      </c>
      <c r="B2" s="775" t="s">
        <v>289</v>
      </c>
      <c r="C2" s="787" t="s">
        <v>822</v>
      </c>
      <c r="D2" s="787"/>
      <c r="E2" s="787"/>
      <c r="F2" s="787"/>
      <c r="G2" s="787"/>
      <c r="H2" s="787"/>
      <c r="I2" s="787"/>
      <c r="J2" s="787"/>
      <c r="K2" s="787"/>
      <c r="L2" s="787"/>
      <c r="M2" s="787"/>
      <c r="N2" s="787"/>
      <c r="O2" s="775" t="s">
        <v>145</v>
      </c>
    </row>
    <row r="3" spans="1:16" s="135" customFormat="1" ht="38.25" customHeight="1">
      <c r="A3" s="776"/>
      <c r="B3" s="776"/>
      <c r="C3" s="343" t="s">
        <v>151</v>
      </c>
      <c r="D3" s="343" t="s">
        <v>142</v>
      </c>
      <c r="E3" s="343" t="s">
        <v>520</v>
      </c>
      <c r="F3" s="343" t="s">
        <v>194</v>
      </c>
      <c r="G3" s="343" t="s">
        <v>521</v>
      </c>
      <c r="H3" s="343" t="s">
        <v>141</v>
      </c>
      <c r="I3" s="343" t="s">
        <v>191</v>
      </c>
      <c r="J3" s="343" t="s">
        <v>419</v>
      </c>
      <c r="K3" s="343" t="s">
        <v>420</v>
      </c>
      <c r="L3" s="343" t="s">
        <v>421</v>
      </c>
      <c r="M3" s="343" t="s">
        <v>140</v>
      </c>
      <c r="N3" s="343" t="s">
        <v>143</v>
      </c>
      <c r="O3" s="776"/>
    </row>
    <row r="4" spans="1:16" s="135" customFormat="1" ht="17.25" customHeight="1">
      <c r="A4" s="224" t="s">
        <v>601</v>
      </c>
      <c r="B4" s="195">
        <f>+C4+O4</f>
        <v>32657478</v>
      </c>
      <c r="C4" s="195">
        <v>27133628</v>
      </c>
      <c r="D4" s="195">
        <v>154942</v>
      </c>
      <c r="E4" s="195">
        <v>987094</v>
      </c>
      <c r="F4" s="195">
        <v>2680298</v>
      </c>
      <c r="G4" s="195">
        <v>2196007</v>
      </c>
      <c r="H4" s="195">
        <v>1777013</v>
      </c>
      <c r="I4" s="195">
        <v>1827223</v>
      </c>
      <c r="J4" s="195">
        <v>4970951</v>
      </c>
      <c r="K4" s="195">
        <v>4146527</v>
      </c>
      <c r="L4" s="195">
        <v>3969280</v>
      </c>
      <c r="M4" s="195">
        <v>3752714</v>
      </c>
      <c r="N4" s="195">
        <v>671579</v>
      </c>
      <c r="O4" s="195">
        <v>5523850</v>
      </c>
      <c r="P4" s="205"/>
    </row>
    <row r="5" spans="1:16" s="135" customFormat="1" ht="17.25" customHeight="1">
      <c r="A5" s="177" t="s">
        <v>331</v>
      </c>
      <c r="B5" s="195">
        <f t="shared" ref="B5:B34" si="0">+C5+O5</f>
        <v>13895739</v>
      </c>
      <c r="C5" s="195">
        <v>12063937</v>
      </c>
      <c r="D5" s="195">
        <v>67392</v>
      </c>
      <c r="E5" s="195">
        <v>454880</v>
      </c>
      <c r="F5" s="195">
        <v>1099475</v>
      </c>
      <c r="G5" s="195">
        <v>881751</v>
      </c>
      <c r="H5" s="195">
        <v>779709</v>
      </c>
      <c r="I5" s="195">
        <v>819237</v>
      </c>
      <c r="J5" s="195">
        <v>2271174</v>
      </c>
      <c r="K5" s="195">
        <v>1950755</v>
      </c>
      <c r="L5" s="195">
        <v>1697617</v>
      </c>
      <c r="M5" s="195">
        <v>1859831</v>
      </c>
      <c r="N5" s="195">
        <v>182116</v>
      </c>
      <c r="O5" s="195">
        <v>1831802</v>
      </c>
    </row>
    <row r="6" spans="1:16" ht="17.25" customHeight="1">
      <c r="A6" s="174" t="s">
        <v>186</v>
      </c>
      <c r="B6" s="556">
        <f t="shared" si="0"/>
        <v>1627634</v>
      </c>
      <c r="C6" s="556">
        <v>1431755</v>
      </c>
      <c r="D6" s="194">
        <v>7388</v>
      </c>
      <c r="E6" s="194">
        <v>56431</v>
      </c>
      <c r="F6" s="194">
        <v>138245</v>
      </c>
      <c r="G6" s="194">
        <v>109874</v>
      </c>
      <c r="H6" s="194">
        <v>86773</v>
      </c>
      <c r="I6" s="194">
        <v>99987</v>
      </c>
      <c r="J6" s="194">
        <v>261710</v>
      </c>
      <c r="K6" s="194">
        <v>208764</v>
      </c>
      <c r="L6" s="194">
        <v>202741</v>
      </c>
      <c r="M6" s="194">
        <v>243505</v>
      </c>
      <c r="N6" s="194">
        <v>16337</v>
      </c>
      <c r="O6" s="194">
        <v>195879</v>
      </c>
    </row>
    <row r="7" spans="1:16" ht="17.25" customHeight="1">
      <c r="A7" s="175" t="s">
        <v>185</v>
      </c>
      <c r="B7" s="556">
        <f t="shared" si="0"/>
        <v>320407</v>
      </c>
      <c r="C7" s="556">
        <v>272589</v>
      </c>
      <c r="D7" s="194">
        <v>1069</v>
      </c>
      <c r="E7" s="194">
        <v>9129</v>
      </c>
      <c r="F7" s="194">
        <v>28085</v>
      </c>
      <c r="G7" s="194">
        <v>23333</v>
      </c>
      <c r="H7" s="194">
        <v>17995</v>
      </c>
      <c r="I7" s="194">
        <v>18900</v>
      </c>
      <c r="J7" s="194">
        <v>56421</v>
      </c>
      <c r="K7" s="194">
        <v>40139</v>
      </c>
      <c r="L7" s="194">
        <v>33784</v>
      </c>
      <c r="M7" s="194">
        <v>40533</v>
      </c>
      <c r="N7" s="194">
        <v>3201</v>
      </c>
      <c r="O7" s="194">
        <v>47818</v>
      </c>
    </row>
    <row r="8" spans="1:16" ht="17.25" customHeight="1">
      <c r="A8" s="174" t="s">
        <v>184</v>
      </c>
      <c r="B8" s="556">
        <f t="shared" si="0"/>
        <v>532351</v>
      </c>
      <c r="C8" s="556">
        <v>448012</v>
      </c>
      <c r="D8" s="194">
        <v>1470</v>
      </c>
      <c r="E8" s="194">
        <v>15860</v>
      </c>
      <c r="F8" s="194">
        <v>47547</v>
      </c>
      <c r="G8" s="194">
        <v>37265</v>
      </c>
      <c r="H8" s="194">
        <v>28301</v>
      </c>
      <c r="I8" s="194">
        <v>29414</v>
      </c>
      <c r="J8" s="194">
        <v>83893</v>
      </c>
      <c r="K8" s="194">
        <v>62169</v>
      </c>
      <c r="L8" s="194">
        <v>60519</v>
      </c>
      <c r="M8" s="194">
        <v>81574</v>
      </c>
      <c r="N8" s="194">
        <v>0</v>
      </c>
      <c r="O8" s="194">
        <v>84339</v>
      </c>
    </row>
    <row r="9" spans="1:16" ht="17.25" customHeight="1">
      <c r="A9" s="175" t="s">
        <v>183</v>
      </c>
      <c r="B9" s="556">
        <f t="shared" si="0"/>
        <v>342053</v>
      </c>
      <c r="C9" s="556">
        <v>299443</v>
      </c>
      <c r="D9" s="194">
        <v>1211</v>
      </c>
      <c r="E9" s="194">
        <v>10167</v>
      </c>
      <c r="F9" s="194">
        <v>25481</v>
      </c>
      <c r="G9" s="194">
        <v>20357</v>
      </c>
      <c r="H9" s="194">
        <v>20783</v>
      </c>
      <c r="I9" s="194">
        <v>20312</v>
      </c>
      <c r="J9" s="194">
        <v>53948</v>
      </c>
      <c r="K9" s="194">
        <v>44930</v>
      </c>
      <c r="L9" s="194">
        <v>42437</v>
      </c>
      <c r="M9" s="194">
        <v>59105</v>
      </c>
      <c r="N9" s="194">
        <v>712</v>
      </c>
      <c r="O9" s="194">
        <v>42610</v>
      </c>
    </row>
    <row r="10" spans="1:16" ht="17.25" customHeight="1">
      <c r="A10" s="174" t="s">
        <v>182</v>
      </c>
      <c r="B10" s="556">
        <f t="shared" si="0"/>
        <v>719856</v>
      </c>
      <c r="C10" s="556">
        <v>590633</v>
      </c>
      <c r="D10" s="194">
        <v>2771</v>
      </c>
      <c r="E10" s="194">
        <v>21456</v>
      </c>
      <c r="F10" s="194">
        <v>60997</v>
      </c>
      <c r="G10" s="194">
        <v>49544</v>
      </c>
      <c r="H10" s="194">
        <v>41564</v>
      </c>
      <c r="I10" s="194">
        <v>40268</v>
      </c>
      <c r="J10" s="194">
        <v>122525</v>
      </c>
      <c r="K10" s="194">
        <v>89831</v>
      </c>
      <c r="L10" s="194">
        <v>69847</v>
      </c>
      <c r="M10" s="194">
        <v>81656</v>
      </c>
      <c r="N10" s="194">
        <v>10174</v>
      </c>
      <c r="O10" s="194">
        <v>129223</v>
      </c>
    </row>
    <row r="11" spans="1:16" ht="17.25" customHeight="1">
      <c r="A11" s="175" t="s">
        <v>181</v>
      </c>
      <c r="B11" s="556">
        <f t="shared" si="0"/>
        <v>760118</v>
      </c>
      <c r="C11" s="556">
        <v>643548</v>
      </c>
      <c r="D11" s="194">
        <v>2830</v>
      </c>
      <c r="E11" s="194">
        <v>27333</v>
      </c>
      <c r="F11" s="194">
        <v>64777</v>
      </c>
      <c r="G11" s="194">
        <v>56189</v>
      </c>
      <c r="H11" s="194">
        <v>44707</v>
      </c>
      <c r="I11" s="194">
        <v>49855</v>
      </c>
      <c r="J11" s="194">
        <v>117142</v>
      </c>
      <c r="K11" s="194">
        <v>85438</v>
      </c>
      <c r="L11" s="194">
        <v>81758</v>
      </c>
      <c r="M11" s="194">
        <v>99719</v>
      </c>
      <c r="N11" s="194">
        <v>13800</v>
      </c>
      <c r="O11" s="194">
        <v>116570</v>
      </c>
    </row>
    <row r="12" spans="1:16" ht="17.25" customHeight="1">
      <c r="A12" s="174" t="s">
        <v>180</v>
      </c>
      <c r="B12" s="556">
        <f t="shared" si="0"/>
        <v>656608</v>
      </c>
      <c r="C12" s="556">
        <v>537093</v>
      </c>
      <c r="D12" s="194">
        <v>2673</v>
      </c>
      <c r="E12" s="194">
        <v>26551</v>
      </c>
      <c r="F12" s="194">
        <v>62359</v>
      </c>
      <c r="G12" s="194">
        <v>48093</v>
      </c>
      <c r="H12" s="194">
        <v>34232</v>
      </c>
      <c r="I12" s="194">
        <v>32127</v>
      </c>
      <c r="J12" s="194">
        <v>98597</v>
      </c>
      <c r="K12" s="194">
        <v>76422</v>
      </c>
      <c r="L12" s="194">
        <v>70818</v>
      </c>
      <c r="M12" s="194">
        <v>84901</v>
      </c>
      <c r="N12" s="194">
        <v>320</v>
      </c>
      <c r="O12" s="194">
        <v>119515</v>
      </c>
    </row>
    <row r="13" spans="1:16" ht="17.25" customHeight="1">
      <c r="A13" s="175" t="s">
        <v>179</v>
      </c>
      <c r="B13" s="556">
        <f t="shared" si="0"/>
        <v>871971</v>
      </c>
      <c r="C13" s="556">
        <v>787006</v>
      </c>
      <c r="D13" s="194">
        <v>4945</v>
      </c>
      <c r="E13" s="194">
        <v>34678</v>
      </c>
      <c r="F13" s="194">
        <v>80811</v>
      </c>
      <c r="G13" s="194">
        <v>63514</v>
      </c>
      <c r="H13" s="194">
        <v>48794</v>
      </c>
      <c r="I13" s="194">
        <v>51638</v>
      </c>
      <c r="J13" s="194">
        <v>162224</v>
      </c>
      <c r="K13" s="194">
        <v>113201</v>
      </c>
      <c r="L13" s="194">
        <v>107022</v>
      </c>
      <c r="M13" s="194">
        <v>119133</v>
      </c>
      <c r="N13" s="194">
        <v>1046</v>
      </c>
      <c r="O13" s="194">
        <v>84965</v>
      </c>
    </row>
    <row r="14" spans="1:16" ht="17.25" customHeight="1">
      <c r="A14" s="174" t="s">
        <v>178</v>
      </c>
      <c r="B14" s="556">
        <f t="shared" si="0"/>
        <v>6096607</v>
      </c>
      <c r="C14" s="556">
        <v>5378389</v>
      </c>
      <c r="D14" s="194">
        <v>27845</v>
      </c>
      <c r="E14" s="194">
        <v>186980</v>
      </c>
      <c r="F14" s="194">
        <v>426338</v>
      </c>
      <c r="G14" s="194">
        <v>341910</v>
      </c>
      <c r="H14" s="194">
        <v>343009</v>
      </c>
      <c r="I14" s="194">
        <v>356808</v>
      </c>
      <c r="J14" s="194">
        <v>991897</v>
      </c>
      <c r="K14" s="194">
        <v>974037</v>
      </c>
      <c r="L14" s="194">
        <v>809968</v>
      </c>
      <c r="M14" s="194">
        <v>833098</v>
      </c>
      <c r="N14" s="194">
        <v>86499</v>
      </c>
      <c r="O14" s="194">
        <v>718218</v>
      </c>
    </row>
    <row r="15" spans="1:16" ht="17.25" customHeight="1">
      <c r="A15" s="175" t="s">
        <v>177</v>
      </c>
      <c r="B15" s="556">
        <f t="shared" si="0"/>
        <v>1104624</v>
      </c>
      <c r="C15" s="556">
        <v>960994</v>
      </c>
      <c r="D15" s="194">
        <v>9342</v>
      </c>
      <c r="E15" s="194">
        <v>42904</v>
      </c>
      <c r="F15" s="194">
        <v>101888</v>
      </c>
      <c r="G15" s="194">
        <v>76390</v>
      </c>
      <c r="H15" s="194">
        <v>67439</v>
      </c>
      <c r="I15" s="194">
        <v>70242</v>
      </c>
      <c r="J15" s="194">
        <v>192663</v>
      </c>
      <c r="K15" s="194">
        <v>154381</v>
      </c>
      <c r="L15" s="194">
        <v>117798</v>
      </c>
      <c r="M15" s="194">
        <v>122224</v>
      </c>
      <c r="N15" s="194">
        <v>5723</v>
      </c>
      <c r="O15" s="194">
        <v>143630</v>
      </c>
    </row>
    <row r="16" spans="1:16" ht="17.25" customHeight="1">
      <c r="A16" s="174" t="s">
        <v>176</v>
      </c>
      <c r="B16" s="556">
        <f t="shared" si="0"/>
        <v>863510</v>
      </c>
      <c r="C16" s="556">
        <v>714475</v>
      </c>
      <c r="D16" s="194">
        <v>5848</v>
      </c>
      <c r="E16" s="194">
        <v>23391</v>
      </c>
      <c r="F16" s="194">
        <v>62947</v>
      </c>
      <c r="G16" s="194">
        <v>55282</v>
      </c>
      <c r="H16" s="194">
        <v>46112</v>
      </c>
      <c r="I16" s="194">
        <v>49686</v>
      </c>
      <c r="J16" s="194">
        <v>130154</v>
      </c>
      <c r="K16" s="194">
        <v>101443</v>
      </c>
      <c r="L16" s="194">
        <v>100925</v>
      </c>
      <c r="M16" s="194">
        <v>94383</v>
      </c>
      <c r="N16" s="194">
        <v>44304</v>
      </c>
      <c r="O16" s="194">
        <v>149035</v>
      </c>
    </row>
    <row r="17" spans="1:15" s="135" customFormat="1" ht="17.25" customHeight="1">
      <c r="A17" s="177" t="s">
        <v>332</v>
      </c>
      <c r="B17" s="195">
        <f t="shared" si="0"/>
        <v>16279738</v>
      </c>
      <c r="C17" s="195">
        <v>12907094</v>
      </c>
      <c r="D17" s="195">
        <v>75479</v>
      </c>
      <c r="E17" s="195">
        <v>432354</v>
      </c>
      <c r="F17" s="195">
        <v>1261059</v>
      </c>
      <c r="G17" s="195">
        <v>1091990</v>
      </c>
      <c r="H17" s="195">
        <v>838038</v>
      </c>
      <c r="I17" s="195">
        <v>854934</v>
      </c>
      <c r="J17" s="195">
        <v>2232715</v>
      </c>
      <c r="K17" s="195">
        <v>1890001</v>
      </c>
      <c r="L17" s="195">
        <v>2043629</v>
      </c>
      <c r="M17" s="195">
        <v>1700046</v>
      </c>
      <c r="N17" s="195">
        <v>486849</v>
      </c>
      <c r="O17" s="195">
        <v>3372644</v>
      </c>
    </row>
    <row r="18" spans="1:15" ht="17.25" customHeight="1">
      <c r="A18" s="174" t="s">
        <v>59</v>
      </c>
      <c r="B18" s="556">
        <f t="shared" si="0"/>
        <v>1458441</v>
      </c>
      <c r="C18" s="556">
        <v>1069253</v>
      </c>
      <c r="D18" s="194">
        <v>4828</v>
      </c>
      <c r="E18" s="194">
        <v>38274</v>
      </c>
      <c r="F18" s="194">
        <v>102816</v>
      </c>
      <c r="G18" s="194">
        <v>86265</v>
      </c>
      <c r="H18" s="194">
        <v>69342</v>
      </c>
      <c r="I18" s="194">
        <v>68078</v>
      </c>
      <c r="J18" s="194">
        <v>203904</v>
      </c>
      <c r="K18" s="194">
        <v>170158</v>
      </c>
      <c r="L18" s="194">
        <v>165313</v>
      </c>
      <c r="M18" s="194">
        <v>159189</v>
      </c>
      <c r="N18" s="194">
        <v>1086</v>
      </c>
      <c r="O18" s="194">
        <v>389188</v>
      </c>
    </row>
    <row r="19" spans="1:15" ht="17.25" customHeight="1">
      <c r="A19" s="175" t="s">
        <v>175</v>
      </c>
      <c r="B19" s="556">
        <f t="shared" si="0"/>
        <v>1012455</v>
      </c>
      <c r="C19" s="556">
        <v>810237</v>
      </c>
      <c r="D19" s="194">
        <v>5061</v>
      </c>
      <c r="E19" s="194">
        <v>31981</v>
      </c>
      <c r="F19" s="194">
        <v>94119</v>
      </c>
      <c r="G19" s="194">
        <v>72521</v>
      </c>
      <c r="H19" s="194">
        <v>57223</v>
      </c>
      <c r="I19" s="194">
        <v>56082</v>
      </c>
      <c r="J19" s="194">
        <v>180671</v>
      </c>
      <c r="K19" s="194">
        <v>121292</v>
      </c>
      <c r="L19" s="194">
        <v>111116</v>
      </c>
      <c r="M19" s="194">
        <v>79702</v>
      </c>
      <c r="N19" s="194">
        <v>469</v>
      </c>
      <c r="O19" s="194">
        <v>202218</v>
      </c>
    </row>
    <row r="20" spans="1:15" ht="17.25" customHeight="1">
      <c r="A20" s="174" t="s">
        <v>174</v>
      </c>
      <c r="B20" s="556">
        <f t="shared" si="0"/>
        <v>8877936</v>
      </c>
      <c r="C20" s="556">
        <v>7234222</v>
      </c>
      <c r="D20" s="194">
        <v>39842</v>
      </c>
      <c r="E20" s="194">
        <v>228682</v>
      </c>
      <c r="F20" s="194">
        <v>663436</v>
      </c>
      <c r="G20" s="194">
        <v>593974</v>
      </c>
      <c r="H20" s="194">
        <v>460923</v>
      </c>
      <c r="I20" s="194">
        <v>487574</v>
      </c>
      <c r="J20" s="194">
        <v>1139445</v>
      </c>
      <c r="K20" s="194">
        <v>1027294</v>
      </c>
      <c r="L20" s="194">
        <v>1195920</v>
      </c>
      <c r="M20" s="194">
        <v>954306</v>
      </c>
      <c r="N20" s="194">
        <v>442826</v>
      </c>
      <c r="O20" s="194">
        <v>1643714</v>
      </c>
    </row>
    <row r="21" spans="1:15" ht="17.25" customHeight="1">
      <c r="A21" s="175" t="s">
        <v>173</v>
      </c>
      <c r="B21" s="556">
        <f t="shared" si="0"/>
        <v>1773706</v>
      </c>
      <c r="C21" s="556">
        <v>1261833</v>
      </c>
      <c r="D21" s="194">
        <v>10551</v>
      </c>
      <c r="E21" s="194">
        <v>49278</v>
      </c>
      <c r="F21" s="194">
        <v>128675</v>
      </c>
      <c r="G21" s="194">
        <v>107150</v>
      </c>
      <c r="H21" s="194">
        <v>83761</v>
      </c>
      <c r="I21" s="194">
        <v>86588</v>
      </c>
      <c r="J21" s="194">
        <v>236825</v>
      </c>
      <c r="K21" s="194">
        <v>195423</v>
      </c>
      <c r="L21" s="194">
        <v>191262</v>
      </c>
      <c r="M21" s="194">
        <v>163070</v>
      </c>
      <c r="N21" s="194">
        <v>9250</v>
      </c>
      <c r="O21" s="194">
        <v>511873</v>
      </c>
    </row>
    <row r="22" spans="1:15" ht="17.25" customHeight="1">
      <c r="A22" s="174" t="s">
        <v>172</v>
      </c>
      <c r="B22" s="556">
        <f t="shared" si="0"/>
        <v>2488352</v>
      </c>
      <c r="C22" s="556">
        <v>1989300</v>
      </c>
      <c r="D22" s="194">
        <v>11222</v>
      </c>
      <c r="E22" s="194">
        <v>60473</v>
      </c>
      <c r="F22" s="194">
        <v>205600</v>
      </c>
      <c r="G22" s="194">
        <v>185068</v>
      </c>
      <c r="H22" s="194">
        <v>133307</v>
      </c>
      <c r="I22" s="194">
        <v>122409</v>
      </c>
      <c r="J22" s="194">
        <v>363381</v>
      </c>
      <c r="K22" s="194">
        <v>300000</v>
      </c>
      <c r="L22" s="194">
        <v>306022</v>
      </c>
      <c r="M22" s="194">
        <v>272921</v>
      </c>
      <c r="N22" s="194">
        <v>28897</v>
      </c>
      <c r="O22" s="194">
        <v>499052</v>
      </c>
    </row>
    <row r="23" spans="1:15" ht="17.25" customHeight="1">
      <c r="A23" s="175" t="s">
        <v>27</v>
      </c>
      <c r="B23" s="556">
        <f t="shared" si="0"/>
        <v>668848</v>
      </c>
      <c r="C23" s="556">
        <v>542249</v>
      </c>
      <c r="D23" s="194">
        <v>3975</v>
      </c>
      <c r="E23" s="194">
        <v>23666</v>
      </c>
      <c r="F23" s="194">
        <v>66413</v>
      </c>
      <c r="G23" s="194">
        <v>47012</v>
      </c>
      <c r="H23" s="194">
        <v>33482</v>
      </c>
      <c r="I23" s="194">
        <v>34203</v>
      </c>
      <c r="J23" s="194">
        <v>108489</v>
      </c>
      <c r="K23" s="194">
        <v>75834</v>
      </c>
      <c r="L23" s="194">
        <v>73996</v>
      </c>
      <c r="M23" s="194">
        <v>70858</v>
      </c>
      <c r="N23" s="194">
        <v>4321</v>
      </c>
      <c r="O23" s="194">
        <v>126599</v>
      </c>
    </row>
    <row r="24" spans="1:15" s="135" customFormat="1" ht="17.25" customHeight="1">
      <c r="A24" s="177" t="s">
        <v>58</v>
      </c>
      <c r="B24" s="195">
        <f t="shared" si="0"/>
        <v>2341945</v>
      </c>
      <c r="C24" s="195">
        <v>2051786</v>
      </c>
      <c r="D24" s="195">
        <v>11592</v>
      </c>
      <c r="E24" s="195">
        <v>96221</v>
      </c>
      <c r="F24" s="195">
        <v>307556</v>
      </c>
      <c r="G24" s="195">
        <v>212467</v>
      </c>
      <c r="H24" s="195">
        <v>151201</v>
      </c>
      <c r="I24" s="195">
        <v>145547</v>
      </c>
      <c r="J24" s="195">
        <v>441449</v>
      </c>
      <c r="K24" s="195">
        <v>287005</v>
      </c>
      <c r="L24" s="195">
        <v>213109</v>
      </c>
      <c r="M24" s="195">
        <v>183025</v>
      </c>
      <c r="N24" s="195">
        <v>2614</v>
      </c>
      <c r="O24" s="195">
        <v>290159</v>
      </c>
    </row>
    <row r="25" spans="1:15" ht="17.25" customHeight="1">
      <c r="A25" s="175" t="s">
        <v>29</v>
      </c>
      <c r="B25" s="556">
        <f t="shared" si="0"/>
        <v>518553</v>
      </c>
      <c r="C25" s="556">
        <v>476065</v>
      </c>
      <c r="D25" s="194">
        <v>3398</v>
      </c>
      <c r="E25" s="194">
        <v>22521</v>
      </c>
      <c r="F25" s="194">
        <v>73870</v>
      </c>
      <c r="G25" s="194">
        <v>53831</v>
      </c>
      <c r="H25" s="194">
        <v>39672</v>
      </c>
      <c r="I25" s="194">
        <v>34823</v>
      </c>
      <c r="J25" s="194">
        <v>94276</v>
      </c>
      <c r="K25" s="194">
        <v>60622</v>
      </c>
      <c r="L25" s="194">
        <v>47160</v>
      </c>
      <c r="M25" s="194">
        <v>45892</v>
      </c>
      <c r="N25" s="194">
        <v>0</v>
      </c>
      <c r="O25" s="194">
        <v>42488</v>
      </c>
    </row>
    <row r="26" spans="1:15" ht="17.25" customHeight="1">
      <c r="A26" s="174" t="s">
        <v>30</v>
      </c>
      <c r="B26" s="556">
        <f t="shared" si="0"/>
        <v>457395</v>
      </c>
      <c r="C26" s="556">
        <v>399266</v>
      </c>
      <c r="D26" s="194">
        <v>2406</v>
      </c>
      <c r="E26" s="194">
        <v>20591</v>
      </c>
      <c r="F26" s="194">
        <v>70470</v>
      </c>
      <c r="G26" s="194">
        <v>44039</v>
      </c>
      <c r="H26" s="194">
        <v>28353</v>
      </c>
      <c r="I26" s="194">
        <v>26558</v>
      </c>
      <c r="J26" s="194">
        <v>84061</v>
      </c>
      <c r="K26" s="194">
        <v>50343</v>
      </c>
      <c r="L26" s="194">
        <v>39503</v>
      </c>
      <c r="M26" s="194">
        <v>32942</v>
      </c>
      <c r="N26" s="194">
        <v>0</v>
      </c>
      <c r="O26" s="194">
        <v>58129</v>
      </c>
    </row>
    <row r="27" spans="1:15" ht="17.25" customHeight="1">
      <c r="A27" s="175" t="s">
        <v>31</v>
      </c>
      <c r="B27" s="556">
        <f t="shared" si="0"/>
        <v>316128</v>
      </c>
      <c r="C27" s="556">
        <v>290745</v>
      </c>
      <c r="D27" s="194">
        <v>1502</v>
      </c>
      <c r="E27" s="194">
        <v>14375</v>
      </c>
      <c r="F27" s="194">
        <v>44582</v>
      </c>
      <c r="G27" s="194">
        <v>28589</v>
      </c>
      <c r="H27" s="194">
        <v>21144</v>
      </c>
      <c r="I27" s="194">
        <v>19940</v>
      </c>
      <c r="J27" s="194">
        <v>60874</v>
      </c>
      <c r="K27" s="194">
        <v>41106</v>
      </c>
      <c r="L27" s="194">
        <v>29390</v>
      </c>
      <c r="M27" s="194">
        <v>29242</v>
      </c>
      <c r="N27" s="194">
        <v>1</v>
      </c>
      <c r="O27" s="194">
        <v>25383</v>
      </c>
    </row>
    <row r="28" spans="1:15" ht="17.25" customHeight="1">
      <c r="A28" s="174" t="s">
        <v>32</v>
      </c>
      <c r="B28" s="556">
        <f t="shared" si="0"/>
        <v>245117</v>
      </c>
      <c r="C28" s="556">
        <v>208303</v>
      </c>
      <c r="D28" s="194">
        <v>649</v>
      </c>
      <c r="E28" s="194">
        <v>7126</v>
      </c>
      <c r="F28" s="194">
        <v>25381</v>
      </c>
      <c r="G28" s="194">
        <v>19897</v>
      </c>
      <c r="H28" s="194">
        <v>15624</v>
      </c>
      <c r="I28" s="194">
        <v>16348</v>
      </c>
      <c r="J28" s="194">
        <v>47200</v>
      </c>
      <c r="K28" s="194">
        <v>29335</v>
      </c>
      <c r="L28" s="194">
        <v>22754</v>
      </c>
      <c r="M28" s="194">
        <v>23989</v>
      </c>
      <c r="N28" s="194">
        <v>0</v>
      </c>
      <c r="O28" s="194">
        <v>36814</v>
      </c>
    </row>
    <row r="29" spans="1:15" ht="17.25" customHeight="1">
      <c r="A29" s="175" t="s">
        <v>33</v>
      </c>
      <c r="B29" s="556">
        <f t="shared" si="0"/>
        <v>436359</v>
      </c>
      <c r="C29" s="556">
        <v>381778</v>
      </c>
      <c r="D29" s="194">
        <v>2326</v>
      </c>
      <c r="E29" s="194">
        <v>16423</v>
      </c>
      <c r="F29" s="194">
        <v>46579</v>
      </c>
      <c r="G29" s="194">
        <v>35189</v>
      </c>
      <c r="H29" s="194">
        <v>26041</v>
      </c>
      <c r="I29" s="194">
        <v>27893</v>
      </c>
      <c r="J29" s="194">
        <v>88872</v>
      </c>
      <c r="K29" s="194">
        <v>63158</v>
      </c>
      <c r="L29" s="194">
        <v>43156</v>
      </c>
      <c r="M29" s="194">
        <v>29528</v>
      </c>
      <c r="N29" s="194">
        <v>2613</v>
      </c>
      <c r="O29" s="194">
        <v>54581</v>
      </c>
    </row>
    <row r="30" spans="1:15" ht="17.25" customHeight="1">
      <c r="A30" s="174" t="s">
        <v>34</v>
      </c>
      <c r="B30" s="556">
        <f t="shared" si="0"/>
        <v>368393</v>
      </c>
      <c r="C30" s="556">
        <v>295629</v>
      </c>
      <c r="D30" s="194">
        <v>1311</v>
      </c>
      <c r="E30" s="194">
        <v>15185</v>
      </c>
      <c r="F30" s="194">
        <v>46674</v>
      </c>
      <c r="G30" s="194">
        <v>30922</v>
      </c>
      <c r="H30" s="194">
        <v>20367</v>
      </c>
      <c r="I30" s="194">
        <v>19985</v>
      </c>
      <c r="J30" s="194">
        <v>66166</v>
      </c>
      <c r="K30" s="194">
        <v>42441</v>
      </c>
      <c r="L30" s="194">
        <v>31146</v>
      </c>
      <c r="M30" s="194">
        <v>21432</v>
      </c>
      <c r="N30" s="194">
        <v>0</v>
      </c>
      <c r="O30" s="194">
        <v>72764</v>
      </c>
    </row>
    <row r="31" spans="1:15" s="135" customFormat="1" ht="17.25" customHeight="1">
      <c r="A31" s="177" t="s">
        <v>57</v>
      </c>
      <c r="B31" s="195">
        <f t="shared" si="0"/>
        <v>86172</v>
      </c>
      <c r="C31" s="195">
        <v>57858</v>
      </c>
      <c r="D31" s="195">
        <v>325</v>
      </c>
      <c r="E31" s="195">
        <v>1536</v>
      </c>
      <c r="F31" s="195">
        <v>5060</v>
      </c>
      <c r="G31" s="195">
        <v>4216</v>
      </c>
      <c r="H31" s="195">
        <v>3502</v>
      </c>
      <c r="I31" s="195">
        <v>3465</v>
      </c>
      <c r="J31" s="195">
        <v>14288</v>
      </c>
      <c r="K31" s="195">
        <v>11516</v>
      </c>
      <c r="L31" s="195">
        <v>8700</v>
      </c>
      <c r="M31" s="195">
        <v>5250</v>
      </c>
      <c r="N31" s="195">
        <v>0</v>
      </c>
      <c r="O31" s="195">
        <v>28314</v>
      </c>
    </row>
    <row r="32" spans="1:15" ht="17.25" customHeight="1">
      <c r="A32" s="174" t="s">
        <v>37</v>
      </c>
      <c r="B32" s="195">
        <f t="shared" si="0"/>
        <v>86172</v>
      </c>
      <c r="C32" s="195">
        <v>57858</v>
      </c>
      <c r="D32" s="194">
        <v>325</v>
      </c>
      <c r="E32" s="194">
        <v>1536</v>
      </c>
      <c r="F32" s="194">
        <v>5060</v>
      </c>
      <c r="G32" s="194">
        <v>4216</v>
      </c>
      <c r="H32" s="194">
        <v>3502</v>
      </c>
      <c r="I32" s="194">
        <v>3465</v>
      </c>
      <c r="J32" s="194">
        <v>14288</v>
      </c>
      <c r="K32" s="194">
        <v>11516</v>
      </c>
      <c r="L32" s="194">
        <v>8700</v>
      </c>
      <c r="M32" s="194">
        <v>5250</v>
      </c>
      <c r="N32" s="194">
        <v>0</v>
      </c>
      <c r="O32" s="194">
        <v>28314</v>
      </c>
    </row>
    <row r="33" spans="1:15" s="135" customFormat="1" ht="17.25" customHeight="1">
      <c r="A33" s="176" t="s">
        <v>38</v>
      </c>
      <c r="B33" s="195">
        <f t="shared" si="0"/>
        <v>53884</v>
      </c>
      <c r="C33" s="195">
        <v>52953</v>
      </c>
      <c r="D33" s="195">
        <v>154</v>
      </c>
      <c r="E33" s="195">
        <v>2103</v>
      </c>
      <c r="F33" s="195">
        <v>7148</v>
      </c>
      <c r="G33" s="195">
        <v>5583</v>
      </c>
      <c r="H33" s="195">
        <v>4563</v>
      </c>
      <c r="I33" s="195">
        <v>4040</v>
      </c>
      <c r="J33" s="195">
        <v>11325</v>
      </c>
      <c r="K33" s="195">
        <v>7250</v>
      </c>
      <c r="L33" s="195">
        <v>6225</v>
      </c>
      <c r="M33" s="195">
        <v>4562</v>
      </c>
      <c r="N33" s="195">
        <v>0</v>
      </c>
      <c r="O33" s="195">
        <v>931</v>
      </c>
    </row>
    <row r="34" spans="1:15" ht="17.25" customHeight="1">
      <c r="A34" s="174" t="s">
        <v>488</v>
      </c>
      <c r="B34" s="556">
        <f t="shared" si="0"/>
        <v>53884</v>
      </c>
      <c r="C34" s="556">
        <v>52953</v>
      </c>
      <c r="D34" s="194">
        <v>154</v>
      </c>
      <c r="E34" s="194">
        <v>2103</v>
      </c>
      <c r="F34" s="194">
        <v>7148</v>
      </c>
      <c r="G34" s="194">
        <v>5583</v>
      </c>
      <c r="H34" s="194">
        <v>4563</v>
      </c>
      <c r="I34" s="194">
        <v>4040</v>
      </c>
      <c r="J34" s="194">
        <v>11325</v>
      </c>
      <c r="K34" s="194">
        <v>7250</v>
      </c>
      <c r="L34" s="194">
        <v>6225</v>
      </c>
      <c r="M34" s="194">
        <v>4562</v>
      </c>
      <c r="N34" s="194">
        <v>0</v>
      </c>
      <c r="O34" s="194">
        <v>931</v>
      </c>
    </row>
    <row r="35" spans="1:15" ht="12" customHeight="1">
      <c r="A35" s="156"/>
      <c r="B35" s="156"/>
      <c r="C35" s="139"/>
      <c r="D35" s="139"/>
      <c r="E35" s="139"/>
      <c r="F35" s="139"/>
      <c r="G35" s="139"/>
      <c r="H35" s="139"/>
      <c r="I35" s="139"/>
      <c r="J35" s="139"/>
      <c r="K35" s="139"/>
      <c r="L35" s="139"/>
      <c r="M35" s="139"/>
      <c r="N35" s="139"/>
      <c r="O35" s="139"/>
    </row>
    <row r="36" spans="1:15" ht="32.25" customHeight="1">
      <c r="A36" s="796" t="s">
        <v>532</v>
      </c>
      <c r="B36" s="796"/>
      <c r="C36" s="796"/>
      <c r="D36" s="796"/>
      <c r="E36" s="796"/>
      <c r="F36" s="796"/>
      <c r="G36" s="796"/>
      <c r="H36" s="796"/>
      <c r="I36" s="796"/>
      <c r="J36" s="796"/>
      <c r="K36" s="796"/>
      <c r="L36" s="796"/>
      <c r="M36" s="796"/>
      <c r="N36" s="796"/>
      <c r="O36" s="796"/>
    </row>
    <row r="37" spans="1:15" ht="22.5" customHeight="1">
      <c r="A37" s="755" t="s">
        <v>538</v>
      </c>
      <c r="B37" s="755"/>
      <c r="C37" s="755"/>
      <c r="D37" s="755"/>
      <c r="E37" s="755"/>
      <c r="F37" s="755"/>
      <c r="G37" s="755"/>
    </row>
  </sheetData>
  <mergeCells count="7">
    <mergeCell ref="A37:G37"/>
    <mergeCell ref="A1:O1"/>
    <mergeCell ref="A2:A3"/>
    <mergeCell ref="A36:O36"/>
    <mergeCell ref="C2:N2"/>
    <mergeCell ref="B2:B3"/>
    <mergeCell ref="O2:O3"/>
  </mergeCells>
  <hyperlinks>
    <hyperlink ref="P1" location="INDICE!A47" display="INDICE"/>
  </hyperlinks>
  <printOptions horizontalCentered="1"/>
  <pageMargins left="0.19685039370078741" right="0.19685039370078741" top="1.1023622047244095" bottom="0.51181102362204722" header="0.11811023622047245" footer="0.23622047244094491"/>
  <pageSetup paperSize="9" scale="70" firstPageNumber="69" orientation="landscape" useFirstPageNumber="1" r:id="rId1"/>
  <headerFooter scaleWithDoc="0">
    <oddHeader>&amp;C&amp;G</oddHeader>
    <oddFooter>&amp;C&amp;12 69</oddFooter>
  </headerFooter>
  <legacyDrawingHF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37"/>
  <sheetViews>
    <sheetView showGridLines="0" topLeftCell="C1" zoomScale="90" zoomScaleNormal="90" zoomScalePageLayoutView="80" workbookViewId="0">
      <selection activeCell="N5" sqref="N5"/>
    </sheetView>
  </sheetViews>
  <sheetFormatPr baseColWidth="10" defaultColWidth="10.5546875" defaultRowHeight="13.8"/>
  <cols>
    <col min="1" max="1" width="27.44140625" style="108" customWidth="1"/>
    <col min="2" max="4" width="13.6640625" style="108" customWidth="1"/>
    <col min="5" max="5" width="17" style="108" customWidth="1"/>
    <col min="6" max="8" width="10.5546875" style="108" customWidth="1"/>
    <col min="9" max="10" width="11.5546875" style="108" customWidth="1"/>
    <col min="11" max="11" width="12.109375" style="108" customWidth="1"/>
    <col min="12" max="12" width="14.109375" style="108" customWidth="1"/>
    <col min="13" max="13" width="11.5546875" style="108" customWidth="1"/>
    <col min="14" max="14" width="12.6640625" style="108" customWidth="1"/>
    <col min="15" max="15" width="14.109375" style="108" customWidth="1"/>
    <col min="16" max="17" width="11.5546875" style="108" customWidth="1"/>
    <col min="18" max="18" width="12.109375" style="108" customWidth="1"/>
    <col min="19" max="19" width="14.33203125" style="113" customWidth="1"/>
    <col min="20" max="20" width="13.33203125" style="113" customWidth="1"/>
    <col min="21" max="21" width="14.33203125" style="113" customWidth="1"/>
    <col min="22" max="16384" width="10.5546875" style="113"/>
  </cols>
  <sheetData>
    <row r="1" spans="1:22" s="130" customFormat="1" ht="53.25" customHeight="1">
      <c r="A1" s="757" t="s">
        <v>823</v>
      </c>
      <c r="B1" s="757"/>
      <c r="C1" s="757"/>
      <c r="D1" s="757"/>
      <c r="E1" s="757"/>
      <c r="F1" s="757"/>
      <c r="G1" s="757"/>
      <c r="H1" s="757"/>
      <c r="I1" s="757"/>
      <c r="J1" s="757"/>
      <c r="K1" s="757"/>
      <c r="L1" s="757"/>
      <c r="M1" s="757"/>
      <c r="N1" s="757"/>
      <c r="O1" s="757"/>
      <c r="P1" s="757"/>
      <c r="Q1" s="757"/>
      <c r="R1" s="757"/>
      <c r="S1" s="757"/>
      <c r="T1" s="757"/>
      <c r="U1" s="757"/>
      <c r="V1" s="73" t="s">
        <v>271</v>
      </c>
    </row>
    <row r="2" spans="1:22" s="130" customFormat="1" ht="4.5" customHeight="1">
      <c r="A2" s="129"/>
      <c r="B2" s="129"/>
      <c r="C2" s="129"/>
      <c r="D2" s="129"/>
      <c r="E2" s="129"/>
      <c r="F2" s="129"/>
      <c r="G2" s="129"/>
      <c r="H2" s="129"/>
      <c r="I2" s="129"/>
      <c r="J2" s="129"/>
      <c r="K2" s="129"/>
      <c r="L2" s="129"/>
      <c r="M2" s="129"/>
      <c r="N2" s="129"/>
      <c r="O2" s="129"/>
      <c r="P2" s="132"/>
      <c r="Q2" s="132"/>
      <c r="R2" s="132"/>
    </row>
    <row r="3" spans="1:22" ht="26.25" customHeight="1">
      <c r="A3" s="799" t="s">
        <v>330</v>
      </c>
      <c r="B3" s="797" t="s">
        <v>535</v>
      </c>
      <c r="C3" s="797" t="s">
        <v>773</v>
      </c>
      <c r="D3" s="798"/>
      <c r="E3" s="798"/>
      <c r="F3" s="798"/>
      <c r="G3" s="798"/>
      <c r="H3" s="798"/>
      <c r="I3" s="798"/>
      <c r="J3" s="798"/>
      <c r="K3" s="798"/>
      <c r="L3" s="798"/>
      <c r="M3" s="798"/>
      <c r="N3" s="797" t="s">
        <v>774</v>
      </c>
      <c r="O3" s="798"/>
      <c r="P3" s="798"/>
      <c r="Q3" s="797" t="s">
        <v>775</v>
      </c>
      <c r="R3" s="798"/>
      <c r="S3" s="798"/>
      <c r="T3" s="798"/>
      <c r="U3" s="798"/>
    </row>
    <row r="4" spans="1:22" ht="53.25" customHeight="1">
      <c r="A4" s="800"/>
      <c r="B4" s="797"/>
      <c r="C4" s="597" t="s">
        <v>151</v>
      </c>
      <c r="D4" s="597" t="s">
        <v>40</v>
      </c>
      <c r="E4" s="597" t="s">
        <v>708</v>
      </c>
      <c r="F4" s="597" t="s">
        <v>709</v>
      </c>
      <c r="G4" s="597" t="s">
        <v>710</v>
      </c>
      <c r="H4" s="597" t="s">
        <v>711</v>
      </c>
      <c r="I4" s="597" t="s">
        <v>712</v>
      </c>
      <c r="J4" s="597" t="s">
        <v>284</v>
      </c>
      <c r="K4" s="597" t="s">
        <v>39</v>
      </c>
      <c r="L4" s="597" t="s">
        <v>713</v>
      </c>
      <c r="M4" s="597" t="s">
        <v>714</v>
      </c>
      <c r="N4" s="597" t="s">
        <v>151</v>
      </c>
      <c r="O4" s="597" t="s">
        <v>713</v>
      </c>
      <c r="P4" s="597" t="s">
        <v>715</v>
      </c>
      <c r="Q4" s="597" t="s">
        <v>151</v>
      </c>
      <c r="R4" s="597" t="s">
        <v>713</v>
      </c>
      <c r="S4" s="597" t="s">
        <v>716</v>
      </c>
      <c r="T4" s="597" t="s">
        <v>717</v>
      </c>
      <c r="U4" s="597" t="s">
        <v>718</v>
      </c>
    </row>
    <row r="5" spans="1:22" s="135" customFormat="1">
      <c r="A5" s="583" t="s">
        <v>535</v>
      </c>
      <c r="B5" s="584">
        <v>27133628.000000093</v>
      </c>
      <c r="C5" s="584">
        <v>20967781</v>
      </c>
      <c r="D5" s="584">
        <v>18180411.999999993</v>
      </c>
      <c r="E5" s="584">
        <v>487211</v>
      </c>
      <c r="F5" s="584">
        <v>604486.00000000012</v>
      </c>
      <c r="G5" s="584">
        <v>276374</v>
      </c>
      <c r="H5" s="584">
        <v>36639</v>
      </c>
      <c r="I5" s="584">
        <v>31140.000000000004</v>
      </c>
      <c r="J5" s="584">
        <v>103099.99999999999</v>
      </c>
      <c r="K5" s="584">
        <v>1064725</v>
      </c>
      <c r="L5" s="584">
        <v>177239.99999999997</v>
      </c>
      <c r="M5" s="584">
        <v>6454</v>
      </c>
      <c r="N5" s="584">
        <v>2983104.9999999977</v>
      </c>
      <c r="O5" s="584">
        <v>27935</v>
      </c>
      <c r="P5" s="584">
        <v>2955170.0000000005</v>
      </c>
      <c r="Q5" s="584">
        <v>3182742.0000000009</v>
      </c>
      <c r="R5" s="584">
        <v>17726</v>
      </c>
      <c r="S5" s="584">
        <v>920808</v>
      </c>
      <c r="T5" s="584">
        <v>610502</v>
      </c>
      <c r="U5" s="584">
        <v>1633706</v>
      </c>
    </row>
    <row r="6" spans="1:22" s="135" customFormat="1">
      <c r="A6" s="583" t="s">
        <v>576</v>
      </c>
      <c r="B6" s="584">
        <v>12063936.999999983</v>
      </c>
      <c r="C6" s="584">
        <v>9373736.0000000037</v>
      </c>
      <c r="D6" s="584">
        <v>8015493.0000000019</v>
      </c>
      <c r="E6" s="584">
        <v>348919</v>
      </c>
      <c r="F6" s="584">
        <v>218750</v>
      </c>
      <c r="G6" s="584">
        <v>251755.00000000003</v>
      </c>
      <c r="H6" s="584">
        <v>20267.999999999996</v>
      </c>
      <c r="I6" s="584">
        <v>11943</v>
      </c>
      <c r="J6" s="584">
        <v>69047</v>
      </c>
      <c r="K6" s="584">
        <v>314190.00000000006</v>
      </c>
      <c r="L6" s="584">
        <v>123371</v>
      </c>
      <c r="M6" s="584">
        <v>0</v>
      </c>
      <c r="N6" s="584">
        <v>1935349.0000000005</v>
      </c>
      <c r="O6" s="584">
        <v>20574</v>
      </c>
      <c r="P6" s="584">
        <v>1914774.9999999991</v>
      </c>
      <c r="Q6" s="584">
        <v>754851.99999999988</v>
      </c>
      <c r="R6" s="584">
        <v>17726</v>
      </c>
      <c r="S6" s="585" t="s">
        <v>36</v>
      </c>
      <c r="T6" s="584">
        <v>301557</v>
      </c>
      <c r="U6" s="584">
        <v>435569</v>
      </c>
    </row>
    <row r="7" spans="1:22">
      <c r="A7" s="463" t="s">
        <v>186</v>
      </c>
      <c r="B7" s="464">
        <v>1431754.9999999998</v>
      </c>
      <c r="C7" s="464">
        <v>1154940</v>
      </c>
      <c r="D7" s="464">
        <v>1044200.9999999999</v>
      </c>
      <c r="E7" s="464">
        <v>10510</v>
      </c>
      <c r="F7" s="464">
        <v>28367</v>
      </c>
      <c r="G7" s="464">
        <v>31520.999999999996</v>
      </c>
      <c r="H7" s="582" t="s">
        <v>36</v>
      </c>
      <c r="I7" s="464">
        <v>1579</v>
      </c>
      <c r="J7" s="582" t="s">
        <v>36</v>
      </c>
      <c r="K7" s="464">
        <v>36592</v>
      </c>
      <c r="L7" s="464">
        <v>2170</v>
      </c>
      <c r="M7" s="582" t="s">
        <v>36</v>
      </c>
      <c r="N7" s="464">
        <v>99536</v>
      </c>
      <c r="O7" s="582" t="s">
        <v>36</v>
      </c>
      <c r="P7" s="464">
        <v>99536</v>
      </c>
      <c r="Q7" s="464">
        <v>177279</v>
      </c>
      <c r="R7" s="464">
        <v>17726</v>
      </c>
      <c r="S7" s="582" t="s">
        <v>36</v>
      </c>
      <c r="T7" s="464">
        <v>76486</v>
      </c>
      <c r="U7" s="464">
        <v>83067</v>
      </c>
    </row>
    <row r="8" spans="1:22">
      <c r="A8" s="463" t="s">
        <v>185</v>
      </c>
      <c r="B8" s="464">
        <v>272588.99999999988</v>
      </c>
      <c r="C8" s="464">
        <v>268046.99999999988</v>
      </c>
      <c r="D8" s="464">
        <v>249792.99999999991</v>
      </c>
      <c r="E8" s="464">
        <v>4429</v>
      </c>
      <c r="F8" s="582" t="s">
        <v>36</v>
      </c>
      <c r="G8" s="582" t="s">
        <v>36</v>
      </c>
      <c r="H8" s="582" t="s">
        <v>36</v>
      </c>
      <c r="I8" s="582" t="s">
        <v>36</v>
      </c>
      <c r="J8" s="464">
        <v>0</v>
      </c>
      <c r="K8" s="464">
        <v>12355</v>
      </c>
      <c r="L8" s="464">
        <v>1470</v>
      </c>
      <c r="M8" s="582" t="s">
        <v>36</v>
      </c>
      <c r="N8" s="464">
        <v>1704</v>
      </c>
      <c r="O8" s="582" t="s">
        <v>36</v>
      </c>
      <c r="P8" s="464">
        <v>1704</v>
      </c>
      <c r="Q8" s="464">
        <v>2838</v>
      </c>
      <c r="R8" s="582" t="s">
        <v>36</v>
      </c>
      <c r="S8" s="582" t="s">
        <v>36</v>
      </c>
      <c r="T8" s="464">
        <v>637</v>
      </c>
      <c r="U8" s="464">
        <v>2201</v>
      </c>
    </row>
    <row r="9" spans="1:22">
      <c r="A9" s="463" t="s">
        <v>184</v>
      </c>
      <c r="B9" s="464">
        <v>448012</v>
      </c>
      <c r="C9" s="464">
        <v>445384</v>
      </c>
      <c r="D9" s="464">
        <v>441406</v>
      </c>
      <c r="E9" s="582" t="s">
        <v>36</v>
      </c>
      <c r="F9" s="582" t="s">
        <v>36</v>
      </c>
      <c r="G9" s="464">
        <v>3978</v>
      </c>
      <c r="H9" s="582" t="s">
        <v>36</v>
      </c>
      <c r="I9" s="582" t="s">
        <v>36</v>
      </c>
      <c r="J9" s="582" t="s">
        <v>36</v>
      </c>
      <c r="K9" s="582" t="s">
        <v>36</v>
      </c>
      <c r="L9" s="582" t="s">
        <v>36</v>
      </c>
      <c r="M9" s="582" t="s">
        <v>36</v>
      </c>
      <c r="N9" s="464">
        <v>2628</v>
      </c>
      <c r="O9" s="582" t="s">
        <v>36</v>
      </c>
      <c r="P9" s="464">
        <v>2628</v>
      </c>
      <c r="Q9" s="582" t="s">
        <v>36</v>
      </c>
      <c r="R9" s="582" t="s">
        <v>36</v>
      </c>
      <c r="S9" s="582" t="s">
        <v>36</v>
      </c>
      <c r="T9" s="582" t="s">
        <v>36</v>
      </c>
      <c r="U9" s="582" t="s">
        <v>36</v>
      </c>
    </row>
    <row r="10" spans="1:22">
      <c r="A10" s="463" t="s">
        <v>183</v>
      </c>
      <c r="B10" s="464">
        <v>299442.99999999994</v>
      </c>
      <c r="C10" s="464">
        <v>288038.99999999988</v>
      </c>
      <c r="D10" s="464">
        <v>278699.99999999994</v>
      </c>
      <c r="E10" s="582" t="s">
        <v>36</v>
      </c>
      <c r="F10" s="464">
        <v>657</v>
      </c>
      <c r="G10" s="464">
        <v>8682</v>
      </c>
      <c r="H10" s="582" t="s">
        <v>36</v>
      </c>
      <c r="I10" s="582" t="s">
        <v>36</v>
      </c>
      <c r="J10" s="582" t="s">
        <v>36</v>
      </c>
      <c r="K10" s="582" t="s">
        <v>36</v>
      </c>
      <c r="L10" s="582" t="s">
        <v>36</v>
      </c>
      <c r="M10" s="582" t="s">
        <v>36</v>
      </c>
      <c r="N10" s="464">
        <v>7832</v>
      </c>
      <c r="O10" s="582" t="s">
        <v>36</v>
      </c>
      <c r="P10" s="464">
        <v>7832</v>
      </c>
      <c r="Q10" s="464">
        <v>3572</v>
      </c>
      <c r="R10" s="582" t="s">
        <v>36</v>
      </c>
      <c r="S10" s="582" t="s">
        <v>36</v>
      </c>
      <c r="T10" s="582" t="s">
        <v>36</v>
      </c>
      <c r="U10" s="464">
        <v>3572</v>
      </c>
    </row>
    <row r="11" spans="1:22">
      <c r="A11" s="463" t="s">
        <v>182</v>
      </c>
      <c r="B11" s="464">
        <v>590632.99999999977</v>
      </c>
      <c r="C11" s="464">
        <v>543374.99999999988</v>
      </c>
      <c r="D11" s="464">
        <v>517513.99999999994</v>
      </c>
      <c r="E11" s="582" t="s">
        <v>36</v>
      </c>
      <c r="F11" s="464">
        <v>18910</v>
      </c>
      <c r="G11" s="464">
        <v>6951</v>
      </c>
      <c r="H11" s="582" t="s">
        <v>36</v>
      </c>
      <c r="I11" s="582" t="s">
        <v>36</v>
      </c>
      <c r="J11" s="582" t="s">
        <v>36</v>
      </c>
      <c r="K11" s="582" t="s">
        <v>36</v>
      </c>
      <c r="L11" s="582" t="s">
        <v>36</v>
      </c>
      <c r="M11" s="582" t="s">
        <v>36</v>
      </c>
      <c r="N11" s="464">
        <v>41330</v>
      </c>
      <c r="O11" s="582" t="s">
        <v>36</v>
      </c>
      <c r="P11" s="464">
        <v>41330</v>
      </c>
      <c r="Q11" s="464">
        <v>5928</v>
      </c>
      <c r="R11" s="582" t="s">
        <v>36</v>
      </c>
      <c r="S11" s="582" t="s">
        <v>36</v>
      </c>
      <c r="T11" s="582" t="s">
        <v>36</v>
      </c>
      <c r="U11" s="464">
        <v>5928</v>
      </c>
    </row>
    <row r="12" spans="1:22">
      <c r="A12" s="463" t="s">
        <v>181</v>
      </c>
      <c r="B12" s="464">
        <v>643548.00000000047</v>
      </c>
      <c r="C12" s="464">
        <v>597907.00000000023</v>
      </c>
      <c r="D12" s="464">
        <v>549629</v>
      </c>
      <c r="E12" s="582" t="s">
        <v>36</v>
      </c>
      <c r="F12" s="464">
        <v>14353</v>
      </c>
      <c r="G12" s="464">
        <v>14888</v>
      </c>
      <c r="H12" s="582" t="s">
        <v>36</v>
      </c>
      <c r="I12" s="582" t="s">
        <v>36</v>
      </c>
      <c r="J12" s="582" t="s">
        <v>36</v>
      </c>
      <c r="K12" s="582" t="s">
        <v>36</v>
      </c>
      <c r="L12" s="464">
        <v>19037</v>
      </c>
      <c r="M12" s="464">
        <v>0</v>
      </c>
      <c r="N12" s="464">
        <v>26903</v>
      </c>
      <c r="O12" s="582" t="s">
        <v>36</v>
      </c>
      <c r="P12" s="464">
        <v>26903</v>
      </c>
      <c r="Q12" s="464">
        <v>18738</v>
      </c>
      <c r="R12" s="582" t="s">
        <v>36</v>
      </c>
      <c r="S12" s="582" t="s">
        <v>36</v>
      </c>
      <c r="T12" s="464">
        <v>12424</v>
      </c>
      <c r="U12" s="464">
        <v>6314</v>
      </c>
    </row>
    <row r="13" spans="1:22">
      <c r="A13" s="463" t="s">
        <v>180</v>
      </c>
      <c r="B13" s="464">
        <v>537093</v>
      </c>
      <c r="C13" s="464">
        <v>492039.00000000006</v>
      </c>
      <c r="D13" s="464">
        <v>456696.00000000006</v>
      </c>
      <c r="E13" s="464">
        <v>13097</v>
      </c>
      <c r="F13" s="464">
        <v>716</v>
      </c>
      <c r="G13" s="464">
        <v>4795</v>
      </c>
      <c r="H13" s="464">
        <v>614</v>
      </c>
      <c r="I13" s="582" t="s">
        <v>36</v>
      </c>
      <c r="J13" s="464">
        <v>16121</v>
      </c>
      <c r="K13" s="582" t="s">
        <v>36</v>
      </c>
      <c r="L13" s="582" t="s">
        <v>36</v>
      </c>
      <c r="M13" s="582" t="s">
        <v>36</v>
      </c>
      <c r="N13" s="464">
        <v>28866.000000000004</v>
      </c>
      <c r="O13" s="582" t="s">
        <v>36</v>
      </c>
      <c r="P13" s="464">
        <v>28866.000000000004</v>
      </c>
      <c r="Q13" s="464">
        <v>16188</v>
      </c>
      <c r="R13" s="582" t="s">
        <v>36</v>
      </c>
      <c r="S13" s="582" t="s">
        <v>36</v>
      </c>
      <c r="T13" s="582" t="s">
        <v>36</v>
      </c>
      <c r="U13" s="464">
        <v>16188</v>
      </c>
    </row>
    <row r="14" spans="1:22">
      <c r="A14" s="463" t="s">
        <v>179</v>
      </c>
      <c r="B14" s="464">
        <v>787006.00000000023</v>
      </c>
      <c r="C14" s="464">
        <v>692605.99999999988</v>
      </c>
      <c r="D14" s="464">
        <v>614553.00000000035</v>
      </c>
      <c r="E14" s="464">
        <v>9553</v>
      </c>
      <c r="F14" s="464">
        <v>31298</v>
      </c>
      <c r="G14" s="464">
        <v>6042</v>
      </c>
      <c r="H14" s="582" t="s">
        <v>36</v>
      </c>
      <c r="I14" s="582" t="s">
        <v>36</v>
      </c>
      <c r="J14" s="582" t="s">
        <v>36</v>
      </c>
      <c r="K14" s="464">
        <v>27914</v>
      </c>
      <c r="L14" s="464">
        <v>3246</v>
      </c>
      <c r="M14" s="582" t="s">
        <v>36</v>
      </c>
      <c r="N14" s="464">
        <v>38535</v>
      </c>
      <c r="O14" s="464">
        <v>20574</v>
      </c>
      <c r="P14" s="464">
        <v>17961</v>
      </c>
      <c r="Q14" s="464">
        <v>55865</v>
      </c>
      <c r="R14" s="582" t="s">
        <v>36</v>
      </c>
      <c r="S14" s="582" t="s">
        <v>36</v>
      </c>
      <c r="T14" s="582" t="s">
        <v>36</v>
      </c>
      <c r="U14" s="464">
        <v>55865</v>
      </c>
    </row>
    <row r="15" spans="1:22">
      <c r="A15" s="463" t="s">
        <v>178</v>
      </c>
      <c r="B15" s="464">
        <v>5378389.0000000028</v>
      </c>
      <c r="C15" s="464">
        <v>3631120.9999999991</v>
      </c>
      <c r="D15" s="464">
        <v>2687430.9999999991</v>
      </c>
      <c r="E15" s="464">
        <v>301544</v>
      </c>
      <c r="F15" s="464">
        <v>123572</v>
      </c>
      <c r="G15" s="464">
        <v>165252.99999999997</v>
      </c>
      <c r="H15" s="464">
        <v>19190</v>
      </c>
      <c r="I15" s="464">
        <v>10364</v>
      </c>
      <c r="J15" s="464">
        <v>44819.000000000007</v>
      </c>
      <c r="K15" s="464">
        <v>208717.00000000003</v>
      </c>
      <c r="L15" s="464">
        <v>70231</v>
      </c>
      <c r="M15" s="582" t="s">
        <v>36</v>
      </c>
      <c r="N15" s="464">
        <v>1483136.0000000005</v>
      </c>
      <c r="O15" s="582" t="s">
        <v>36</v>
      </c>
      <c r="P15" s="464">
        <v>1483136.0000000005</v>
      </c>
      <c r="Q15" s="464">
        <v>264132</v>
      </c>
      <c r="R15" s="582" t="s">
        <v>36</v>
      </c>
      <c r="S15" s="582" t="s">
        <v>36</v>
      </c>
      <c r="T15" s="464">
        <v>180806</v>
      </c>
      <c r="U15" s="464">
        <v>83326</v>
      </c>
    </row>
    <row r="16" spans="1:22">
      <c r="A16" s="463" t="s">
        <v>177</v>
      </c>
      <c r="B16" s="464">
        <v>960994.00000000012</v>
      </c>
      <c r="C16" s="464">
        <v>731121.00000000012</v>
      </c>
      <c r="D16" s="464">
        <v>646412.99999999988</v>
      </c>
      <c r="E16" s="464">
        <v>9786</v>
      </c>
      <c r="F16" s="464">
        <v>877</v>
      </c>
      <c r="G16" s="464">
        <v>9645</v>
      </c>
      <c r="H16" s="464">
        <v>464</v>
      </c>
      <c r="I16" s="582" t="s">
        <v>36</v>
      </c>
      <c r="J16" s="464">
        <v>8107</v>
      </c>
      <c r="K16" s="464">
        <v>28612</v>
      </c>
      <c r="L16" s="464">
        <v>27217</v>
      </c>
      <c r="M16" s="582" t="s">
        <v>36</v>
      </c>
      <c r="N16" s="464">
        <v>51166</v>
      </c>
      <c r="O16" s="582" t="s">
        <v>36</v>
      </c>
      <c r="P16" s="464">
        <v>51166</v>
      </c>
      <c r="Q16" s="464">
        <v>178707</v>
      </c>
      <c r="R16" s="582" t="s">
        <v>36</v>
      </c>
      <c r="S16" s="582" t="s">
        <v>36</v>
      </c>
      <c r="T16" s="464">
        <v>31204</v>
      </c>
      <c r="U16" s="464">
        <v>147503</v>
      </c>
    </row>
    <row r="17" spans="1:21">
      <c r="A17" s="463" t="s">
        <v>176</v>
      </c>
      <c r="B17" s="464">
        <v>714475.00000000023</v>
      </c>
      <c r="C17" s="464">
        <v>529156.99999999977</v>
      </c>
      <c r="D17" s="464">
        <v>529156.99999999977</v>
      </c>
      <c r="E17" s="582" t="s">
        <v>36</v>
      </c>
      <c r="F17" s="582" t="s">
        <v>36</v>
      </c>
      <c r="G17" s="582" t="s">
        <v>36</v>
      </c>
      <c r="H17" s="582" t="s">
        <v>36</v>
      </c>
      <c r="I17" s="582" t="s">
        <v>36</v>
      </c>
      <c r="J17" s="582" t="s">
        <v>36</v>
      </c>
      <c r="K17" s="582" t="s">
        <v>36</v>
      </c>
      <c r="L17" s="582" t="s">
        <v>36</v>
      </c>
      <c r="M17" s="582" t="s">
        <v>36</v>
      </c>
      <c r="N17" s="464">
        <v>153713</v>
      </c>
      <c r="O17" s="582" t="s">
        <v>36</v>
      </c>
      <c r="P17" s="464">
        <v>153713</v>
      </c>
      <c r="Q17" s="464">
        <v>31605</v>
      </c>
      <c r="R17" s="582" t="s">
        <v>36</v>
      </c>
      <c r="S17" s="582" t="s">
        <v>36</v>
      </c>
      <c r="T17" s="582" t="s">
        <v>36</v>
      </c>
      <c r="U17" s="464">
        <v>31605</v>
      </c>
    </row>
    <row r="18" spans="1:21" s="135" customFormat="1">
      <c r="A18" s="583" t="s">
        <v>577</v>
      </c>
      <c r="B18" s="584">
        <v>12907094.000000011</v>
      </c>
      <c r="C18" s="584">
        <v>9524783.0000000037</v>
      </c>
      <c r="D18" s="584">
        <v>8172055.0000000056</v>
      </c>
      <c r="E18" s="584">
        <v>138292</v>
      </c>
      <c r="F18" s="584">
        <v>362307</v>
      </c>
      <c r="G18" s="584">
        <v>22592</v>
      </c>
      <c r="H18" s="584">
        <v>16371</v>
      </c>
      <c r="I18" s="584">
        <v>4408</v>
      </c>
      <c r="J18" s="584">
        <v>24708</v>
      </c>
      <c r="K18" s="584">
        <v>723727</v>
      </c>
      <c r="L18" s="584">
        <v>53869</v>
      </c>
      <c r="M18" s="584">
        <v>6454</v>
      </c>
      <c r="N18" s="584">
        <v>962993.00000000023</v>
      </c>
      <c r="O18" s="584">
        <v>7361</v>
      </c>
      <c r="P18" s="584">
        <v>955631.99999999977</v>
      </c>
      <c r="Q18" s="584">
        <v>2419318.0000000009</v>
      </c>
      <c r="R18" s="585" t="s">
        <v>36</v>
      </c>
      <c r="S18" s="584">
        <v>920808</v>
      </c>
      <c r="T18" s="584">
        <v>308945</v>
      </c>
      <c r="U18" s="584">
        <v>1189565</v>
      </c>
    </row>
    <row r="19" spans="1:21">
      <c r="A19" s="463" t="s">
        <v>59</v>
      </c>
      <c r="B19" s="464">
        <v>1069252.9999999998</v>
      </c>
      <c r="C19" s="464">
        <v>951445.99999999977</v>
      </c>
      <c r="D19" s="464">
        <v>895818.00000000035</v>
      </c>
      <c r="E19" s="582" t="s">
        <v>36</v>
      </c>
      <c r="F19" s="464">
        <v>27840</v>
      </c>
      <c r="G19" s="582" t="s">
        <v>36</v>
      </c>
      <c r="H19" s="582" t="s">
        <v>36</v>
      </c>
      <c r="I19" s="582" t="s">
        <v>36</v>
      </c>
      <c r="J19" s="582" t="s">
        <v>36</v>
      </c>
      <c r="K19" s="464">
        <v>26686</v>
      </c>
      <c r="L19" s="464">
        <v>1102</v>
      </c>
      <c r="M19" s="582" t="s">
        <v>36</v>
      </c>
      <c r="N19" s="464">
        <v>98854.999999999985</v>
      </c>
      <c r="O19" s="582" t="s">
        <v>36</v>
      </c>
      <c r="P19" s="464">
        <v>98854.999999999985</v>
      </c>
      <c r="Q19" s="464">
        <v>18952</v>
      </c>
      <c r="R19" s="582" t="s">
        <v>36</v>
      </c>
      <c r="S19" s="582" t="s">
        <v>36</v>
      </c>
      <c r="T19" s="582" t="s">
        <v>36</v>
      </c>
      <c r="U19" s="464">
        <v>18952</v>
      </c>
    </row>
    <row r="20" spans="1:21">
      <c r="A20" s="463" t="s">
        <v>175</v>
      </c>
      <c r="B20" s="464">
        <v>810236.99999999988</v>
      </c>
      <c r="C20" s="464">
        <v>747888.99999999977</v>
      </c>
      <c r="D20" s="464">
        <v>710725.99999999988</v>
      </c>
      <c r="E20" s="464">
        <v>2798</v>
      </c>
      <c r="F20" s="464">
        <v>15953</v>
      </c>
      <c r="G20" s="582" t="s">
        <v>36</v>
      </c>
      <c r="H20" s="582" t="s">
        <v>36</v>
      </c>
      <c r="I20" s="582" t="s">
        <v>36</v>
      </c>
      <c r="J20" s="464">
        <v>17688</v>
      </c>
      <c r="K20" s="582" t="s">
        <v>36</v>
      </c>
      <c r="L20" s="464">
        <v>724</v>
      </c>
      <c r="M20" s="582" t="s">
        <v>36</v>
      </c>
      <c r="N20" s="464">
        <v>33961.000000000007</v>
      </c>
      <c r="O20" s="582" t="s">
        <v>36</v>
      </c>
      <c r="P20" s="464">
        <v>33961.000000000007</v>
      </c>
      <c r="Q20" s="464">
        <v>28387</v>
      </c>
      <c r="R20" s="582" t="s">
        <v>36</v>
      </c>
      <c r="S20" s="582" t="s">
        <v>36</v>
      </c>
      <c r="T20" s="582" t="s">
        <v>36</v>
      </c>
      <c r="U20" s="464">
        <v>28387</v>
      </c>
    </row>
    <row r="21" spans="1:21">
      <c r="A21" s="463" t="s">
        <v>174</v>
      </c>
      <c r="B21" s="464">
        <v>7234222</v>
      </c>
      <c r="C21" s="464">
        <v>4679670.0000000009</v>
      </c>
      <c r="D21" s="464">
        <v>3558802.0000000009</v>
      </c>
      <c r="E21" s="464">
        <v>114935</v>
      </c>
      <c r="F21" s="464">
        <v>281080</v>
      </c>
      <c r="G21" s="464">
        <v>11127.999999999998</v>
      </c>
      <c r="H21" s="464">
        <v>12163</v>
      </c>
      <c r="I21" s="464">
        <v>4408</v>
      </c>
      <c r="J21" s="464">
        <v>7020</v>
      </c>
      <c r="K21" s="464">
        <v>685670.99999999977</v>
      </c>
      <c r="L21" s="464">
        <v>4463</v>
      </c>
      <c r="M21" s="582" t="s">
        <v>36</v>
      </c>
      <c r="N21" s="464">
        <v>475741</v>
      </c>
      <c r="O21" s="464">
        <v>7361</v>
      </c>
      <c r="P21" s="464">
        <v>468379.99999999983</v>
      </c>
      <c r="Q21" s="464">
        <v>2078810.9999999995</v>
      </c>
      <c r="R21" s="582" t="s">
        <v>36</v>
      </c>
      <c r="S21" s="464">
        <v>920808</v>
      </c>
      <c r="T21" s="464">
        <v>116534</v>
      </c>
      <c r="U21" s="464">
        <v>1041468.9999999998</v>
      </c>
    </row>
    <row r="22" spans="1:21">
      <c r="A22" s="463" t="s">
        <v>173</v>
      </c>
      <c r="B22" s="464">
        <v>1261833.0000000005</v>
      </c>
      <c r="C22" s="464">
        <v>978168</v>
      </c>
      <c r="D22" s="464">
        <v>959284.99999999988</v>
      </c>
      <c r="E22" s="582" t="s">
        <v>36</v>
      </c>
      <c r="F22" s="464">
        <v>4490</v>
      </c>
      <c r="G22" s="582" t="s">
        <v>36</v>
      </c>
      <c r="H22" s="582" t="s">
        <v>36</v>
      </c>
      <c r="I22" s="582" t="s">
        <v>36</v>
      </c>
      <c r="J22" s="582" t="s">
        <v>36</v>
      </c>
      <c r="K22" s="582" t="s">
        <v>36</v>
      </c>
      <c r="L22" s="464">
        <v>7939</v>
      </c>
      <c r="M22" s="464">
        <v>6454</v>
      </c>
      <c r="N22" s="464">
        <v>234219</v>
      </c>
      <c r="O22" s="582" t="s">
        <v>36</v>
      </c>
      <c r="P22" s="464">
        <v>234219</v>
      </c>
      <c r="Q22" s="464">
        <v>49446</v>
      </c>
      <c r="R22" s="582" t="s">
        <v>36</v>
      </c>
      <c r="S22" s="582" t="s">
        <v>36</v>
      </c>
      <c r="T22" s="582" t="s">
        <v>36</v>
      </c>
      <c r="U22" s="464">
        <v>49446</v>
      </c>
    </row>
    <row r="23" spans="1:21">
      <c r="A23" s="463" t="s">
        <v>172</v>
      </c>
      <c r="B23" s="464">
        <v>1989300</v>
      </c>
      <c r="C23" s="464">
        <v>1710958.9999999991</v>
      </c>
      <c r="D23" s="464">
        <v>1614708</v>
      </c>
      <c r="E23" s="464">
        <v>20559</v>
      </c>
      <c r="F23" s="464">
        <v>13217</v>
      </c>
      <c r="G23" s="464">
        <v>11464</v>
      </c>
      <c r="H23" s="582" t="s">
        <v>36</v>
      </c>
      <c r="I23" s="582" t="s">
        <v>36</v>
      </c>
      <c r="J23" s="582" t="s">
        <v>36</v>
      </c>
      <c r="K23" s="464">
        <v>11370</v>
      </c>
      <c r="L23" s="464">
        <v>39641</v>
      </c>
      <c r="M23" s="582" t="s">
        <v>36</v>
      </c>
      <c r="N23" s="464">
        <v>46097</v>
      </c>
      <c r="O23" s="582" t="s">
        <v>36</v>
      </c>
      <c r="P23" s="464">
        <v>46097</v>
      </c>
      <c r="Q23" s="464">
        <v>232244</v>
      </c>
      <c r="R23" s="582" t="s">
        <v>36</v>
      </c>
      <c r="S23" s="582" t="s">
        <v>36</v>
      </c>
      <c r="T23" s="464">
        <v>192411</v>
      </c>
      <c r="U23" s="464">
        <v>39833</v>
      </c>
    </row>
    <row r="24" spans="1:21">
      <c r="A24" s="463" t="s">
        <v>27</v>
      </c>
      <c r="B24" s="464">
        <v>542249</v>
      </c>
      <c r="C24" s="464">
        <v>456651</v>
      </c>
      <c r="D24" s="464">
        <v>432716</v>
      </c>
      <c r="E24" s="582" t="s">
        <v>36</v>
      </c>
      <c r="F24" s="464">
        <v>19727</v>
      </c>
      <c r="G24" s="582" t="s">
        <v>36</v>
      </c>
      <c r="H24" s="464">
        <v>4208</v>
      </c>
      <c r="I24" s="582" t="s">
        <v>36</v>
      </c>
      <c r="J24" s="582" t="s">
        <v>36</v>
      </c>
      <c r="K24" s="582" t="s">
        <v>36</v>
      </c>
      <c r="L24" s="582" t="s">
        <v>36</v>
      </c>
      <c r="M24" s="582" t="s">
        <v>36</v>
      </c>
      <c r="N24" s="464">
        <v>74120</v>
      </c>
      <c r="O24" s="582" t="s">
        <v>36</v>
      </c>
      <c r="P24" s="464">
        <v>74120</v>
      </c>
      <c r="Q24" s="464">
        <v>11478</v>
      </c>
      <c r="R24" s="582" t="s">
        <v>36</v>
      </c>
      <c r="S24" s="582" t="s">
        <v>36</v>
      </c>
      <c r="T24" s="582" t="s">
        <v>36</v>
      </c>
      <c r="U24" s="464">
        <v>11478</v>
      </c>
    </row>
    <row r="25" spans="1:21" s="135" customFormat="1">
      <c r="A25" s="583" t="s">
        <v>581</v>
      </c>
      <c r="B25" s="584">
        <v>2051785.9999999991</v>
      </c>
      <c r="C25" s="584">
        <v>1958450.9999999998</v>
      </c>
      <c r="D25" s="584">
        <v>1882053.0000000009</v>
      </c>
      <c r="E25" s="585" t="s">
        <v>36</v>
      </c>
      <c r="F25" s="584">
        <v>23429</v>
      </c>
      <c r="G25" s="584">
        <v>2027</v>
      </c>
      <c r="H25" s="585" t="s">
        <v>36</v>
      </c>
      <c r="I25" s="584">
        <v>14789</v>
      </c>
      <c r="J25" s="584">
        <v>9345</v>
      </c>
      <c r="K25" s="584">
        <v>26808</v>
      </c>
      <c r="L25" s="585" t="s">
        <v>36</v>
      </c>
      <c r="M25" s="585" t="s">
        <v>36</v>
      </c>
      <c r="N25" s="584">
        <v>84763</v>
      </c>
      <c r="O25" s="585" t="s">
        <v>36</v>
      </c>
      <c r="P25" s="584">
        <v>84763</v>
      </c>
      <c r="Q25" s="584">
        <v>8572</v>
      </c>
      <c r="R25" s="585" t="s">
        <v>36</v>
      </c>
      <c r="S25" s="585" t="s">
        <v>36</v>
      </c>
      <c r="T25" s="585" t="s">
        <v>36</v>
      </c>
      <c r="U25" s="584">
        <v>8572</v>
      </c>
    </row>
    <row r="26" spans="1:21">
      <c r="A26" s="463" t="s">
        <v>29</v>
      </c>
      <c r="B26" s="464">
        <v>476065.00000000006</v>
      </c>
      <c r="C26" s="464">
        <v>431230</v>
      </c>
      <c r="D26" s="464">
        <v>426386</v>
      </c>
      <c r="E26" s="582" t="s">
        <v>36</v>
      </c>
      <c r="F26" s="464">
        <v>2817</v>
      </c>
      <c r="G26" s="464">
        <v>2027</v>
      </c>
      <c r="H26" s="582" t="s">
        <v>36</v>
      </c>
      <c r="I26" s="582" t="s">
        <v>36</v>
      </c>
      <c r="J26" s="582" t="s">
        <v>36</v>
      </c>
      <c r="K26" s="582" t="s">
        <v>36</v>
      </c>
      <c r="L26" s="582" t="s">
        <v>36</v>
      </c>
      <c r="M26" s="582" t="s">
        <v>36</v>
      </c>
      <c r="N26" s="464">
        <v>44835</v>
      </c>
      <c r="O26" s="582" t="s">
        <v>36</v>
      </c>
      <c r="P26" s="464">
        <v>44835</v>
      </c>
      <c r="Q26" s="582" t="s">
        <v>36</v>
      </c>
      <c r="R26" s="582" t="s">
        <v>36</v>
      </c>
      <c r="S26" s="582" t="s">
        <v>36</v>
      </c>
      <c r="T26" s="582" t="s">
        <v>36</v>
      </c>
      <c r="U26" s="582" t="s">
        <v>36</v>
      </c>
    </row>
    <row r="27" spans="1:21">
      <c r="A27" s="463" t="s">
        <v>30</v>
      </c>
      <c r="B27" s="464">
        <v>399266</v>
      </c>
      <c r="C27" s="464">
        <v>399266</v>
      </c>
      <c r="D27" s="464">
        <v>399266</v>
      </c>
      <c r="E27" s="582" t="s">
        <v>36</v>
      </c>
      <c r="F27" s="582" t="s">
        <v>36</v>
      </c>
      <c r="G27" s="582" t="s">
        <v>36</v>
      </c>
      <c r="H27" s="582" t="s">
        <v>36</v>
      </c>
      <c r="I27" s="582" t="s">
        <v>36</v>
      </c>
      <c r="J27" s="582" t="s">
        <v>36</v>
      </c>
      <c r="K27" s="582" t="s">
        <v>36</v>
      </c>
      <c r="L27" s="582" t="s">
        <v>36</v>
      </c>
      <c r="M27" s="582" t="s">
        <v>36</v>
      </c>
      <c r="N27" s="582" t="s">
        <v>36</v>
      </c>
      <c r="O27" s="582" t="s">
        <v>36</v>
      </c>
      <c r="P27" s="582" t="s">
        <v>36</v>
      </c>
      <c r="Q27" s="582" t="s">
        <v>36</v>
      </c>
      <c r="R27" s="582" t="s">
        <v>36</v>
      </c>
      <c r="S27" s="582" t="s">
        <v>36</v>
      </c>
      <c r="T27" s="582" t="s">
        <v>36</v>
      </c>
      <c r="U27" s="582" t="s">
        <v>36</v>
      </c>
    </row>
    <row r="28" spans="1:21">
      <c r="A28" s="463" t="s">
        <v>31</v>
      </c>
      <c r="B28" s="464">
        <v>290744.99999999994</v>
      </c>
      <c r="C28" s="464">
        <v>282172.99999999994</v>
      </c>
      <c r="D28" s="464">
        <v>234758</v>
      </c>
      <c r="E28" s="582" t="s">
        <v>36</v>
      </c>
      <c r="F28" s="464">
        <v>11262</v>
      </c>
      <c r="G28" s="582" t="s">
        <v>36</v>
      </c>
      <c r="H28" s="582" t="s">
        <v>36</v>
      </c>
      <c r="I28" s="582" t="s">
        <v>36</v>
      </c>
      <c r="J28" s="464">
        <v>9345</v>
      </c>
      <c r="K28" s="464">
        <v>26808</v>
      </c>
      <c r="L28" s="582" t="s">
        <v>36</v>
      </c>
      <c r="M28" s="582" t="s">
        <v>36</v>
      </c>
      <c r="N28" s="582" t="s">
        <v>36</v>
      </c>
      <c r="O28" s="582" t="s">
        <v>36</v>
      </c>
      <c r="P28" s="582" t="s">
        <v>36</v>
      </c>
      <c r="Q28" s="464">
        <v>8572</v>
      </c>
      <c r="R28" s="582" t="s">
        <v>36</v>
      </c>
      <c r="S28" s="582" t="s">
        <v>36</v>
      </c>
      <c r="T28" s="582" t="s">
        <v>36</v>
      </c>
      <c r="U28" s="464">
        <v>8572</v>
      </c>
    </row>
    <row r="29" spans="1:21">
      <c r="A29" s="463" t="s">
        <v>32</v>
      </c>
      <c r="B29" s="464">
        <v>208303</v>
      </c>
      <c r="C29" s="464">
        <v>208303</v>
      </c>
      <c r="D29" s="464">
        <v>207557</v>
      </c>
      <c r="E29" s="582" t="s">
        <v>36</v>
      </c>
      <c r="F29" s="464">
        <v>746</v>
      </c>
      <c r="G29" s="582" t="s">
        <v>36</v>
      </c>
      <c r="H29" s="582" t="s">
        <v>36</v>
      </c>
      <c r="I29" s="582" t="s">
        <v>36</v>
      </c>
      <c r="J29" s="582" t="s">
        <v>36</v>
      </c>
      <c r="K29" s="582" t="s">
        <v>36</v>
      </c>
      <c r="L29" s="582" t="s">
        <v>36</v>
      </c>
      <c r="M29" s="582" t="s">
        <v>36</v>
      </c>
      <c r="N29" s="582" t="s">
        <v>36</v>
      </c>
      <c r="O29" s="582" t="s">
        <v>36</v>
      </c>
      <c r="P29" s="582" t="s">
        <v>36</v>
      </c>
      <c r="Q29" s="582" t="s">
        <v>36</v>
      </c>
      <c r="R29" s="582" t="s">
        <v>36</v>
      </c>
      <c r="S29" s="582" t="s">
        <v>36</v>
      </c>
      <c r="T29" s="582" t="s">
        <v>36</v>
      </c>
      <c r="U29" s="582" t="s">
        <v>36</v>
      </c>
    </row>
    <row r="30" spans="1:21">
      <c r="A30" s="463" t="s">
        <v>33</v>
      </c>
      <c r="B30" s="464">
        <v>381778</v>
      </c>
      <c r="C30" s="464">
        <v>341850.00000000006</v>
      </c>
      <c r="D30" s="464">
        <v>321018.00000000006</v>
      </c>
      <c r="E30" s="582" t="s">
        <v>36</v>
      </c>
      <c r="F30" s="464">
        <v>8604</v>
      </c>
      <c r="G30" s="582" t="s">
        <v>36</v>
      </c>
      <c r="H30" s="582" t="s">
        <v>36</v>
      </c>
      <c r="I30" s="464">
        <v>12228</v>
      </c>
      <c r="J30" s="582" t="s">
        <v>36</v>
      </c>
      <c r="K30" s="582" t="s">
        <v>36</v>
      </c>
      <c r="L30" s="582" t="s">
        <v>36</v>
      </c>
      <c r="M30" s="582" t="s">
        <v>36</v>
      </c>
      <c r="N30" s="464">
        <v>39928</v>
      </c>
      <c r="O30" s="582" t="s">
        <v>36</v>
      </c>
      <c r="P30" s="464">
        <v>39928</v>
      </c>
      <c r="Q30" s="582" t="s">
        <v>36</v>
      </c>
      <c r="R30" s="582" t="s">
        <v>36</v>
      </c>
      <c r="S30" s="582" t="s">
        <v>36</v>
      </c>
      <c r="T30" s="582" t="s">
        <v>36</v>
      </c>
      <c r="U30" s="582" t="s">
        <v>36</v>
      </c>
    </row>
    <row r="31" spans="1:21">
      <c r="A31" s="463" t="s">
        <v>34</v>
      </c>
      <c r="B31" s="464">
        <v>295629.00000000006</v>
      </c>
      <c r="C31" s="464">
        <v>295629.00000000006</v>
      </c>
      <c r="D31" s="464">
        <v>293068</v>
      </c>
      <c r="E31" s="582" t="s">
        <v>36</v>
      </c>
      <c r="F31" s="582" t="s">
        <v>36</v>
      </c>
      <c r="G31" s="582" t="s">
        <v>36</v>
      </c>
      <c r="H31" s="582" t="s">
        <v>36</v>
      </c>
      <c r="I31" s="464">
        <v>2561</v>
      </c>
      <c r="J31" s="582" t="s">
        <v>36</v>
      </c>
      <c r="K31" s="582" t="s">
        <v>36</v>
      </c>
      <c r="L31" s="582" t="s">
        <v>36</v>
      </c>
      <c r="M31" s="582" t="s">
        <v>36</v>
      </c>
      <c r="N31" s="582" t="s">
        <v>36</v>
      </c>
      <c r="O31" s="582" t="s">
        <v>36</v>
      </c>
      <c r="P31" s="582" t="s">
        <v>36</v>
      </c>
      <c r="Q31" s="582" t="s">
        <v>36</v>
      </c>
      <c r="R31" s="582" t="s">
        <v>36</v>
      </c>
      <c r="S31" s="582" t="s">
        <v>36</v>
      </c>
      <c r="T31" s="582" t="s">
        <v>36</v>
      </c>
      <c r="U31" s="582" t="s">
        <v>36</v>
      </c>
    </row>
    <row r="32" spans="1:21" s="135" customFormat="1">
      <c r="A32" s="583" t="s">
        <v>704</v>
      </c>
      <c r="B32" s="584">
        <v>57857.999999999993</v>
      </c>
      <c r="C32" s="584">
        <v>57857.999999999993</v>
      </c>
      <c r="D32" s="584">
        <v>57857.999999999993</v>
      </c>
      <c r="E32" s="585" t="s">
        <v>36</v>
      </c>
      <c r="F32" s="585" t="s">
        <v>36</v>
      </c>
      <c r="G32" s="585" t="s">
        <v>36</v>
      </c>
      <c r="H32" s="585" t="s">
        <v>36</v>
      </c>
      <c r="I32" s="585" t="s">
        <v>36</v>
      </c>
      <c r="J32" s="585" t="s">
        <v>36</v>
      </c>
      <c r="K32" s="585" t="s">
        <v>36</v>
      </c>
      <c r="L32" s="585" t="s">
        <v>36</v>
      </c>
      <c r="M32" s="585" t="s">
        <v>36</v>
      </c>
      <c r="N32" s="585" t="s">
        <v>36</v>
      </c>
      <c r="O32" s="585" t="s">
        <v>36</v>
      </c>
      <c r="P32" s="585" t="s">
        <v>36</v>
      </c>
      <c r="Q32" s="585" t="s">
        <v>36</v>
      </c>
      <c r="R32" s="585" t="s">
        <v>36</v>
      </c>
      <c r="S32" s="585" t="s">
        <v>36</v>
      </c>
      <c r="T32" s="585" t="s">
        <v>36</v>
      </c>
      <c r="U32" s="585" t="s">
        <v>36</v>
      </c>
    </row>
    <row r="33" spans="1:21">
      <c r="A33" s="463" t="s">
        <v>37</v>
      </c>
      <c r="B33" s="464">
        <v>57857.999999999993</v>
      </c>
      <c r="C33" s="464">
        <v>57857.999999999993</v>
      </c>
      <c r="D33" s="464">
        <v>57857.999999999993</v>
      </c>
      <c r="E33" s="582" t="s">
        <v>36</v>
      </c>
      <c r="F33" s="582" t="s">
        <v>36</v>
      </c>
      <c r="G33" s="582" t="s">
        <v>36</v>
      </c>
      <c r="H33" s="582" t="s">
        <v>36</v>
      </c>
      <c r="I33" s="582" t="s">
        <v>36</v>
      </c>
      <c r="J33" s="582" t="s">
        <v>36</v>
      </c>
      <c r="K33" s="582" t="s">
        <v>36</v>
      </c>
      <c r="L33" s="582" t="s">
        <v>36</v>
      </c>
      <c r="M33" s="582" t="s">
        <v>36</v>
      </c>
      <c r="N33" s="582" t="s">
        <v>36</v>
      </c>
      <c r="O33" s="582" t="s">
        <v>36</v>
      </c>
      <c r="P33" s="582" t="s">
        <v>36</v>
      </c>
      <c r="Q33" s="582" t="s">
        <v>36</v>
      </c>
      <c r="R33" s="582" t="s">
        <v>36</v>
      </c>
      <c r="S33" s="582" t="s">
        <v>36</v>
      </c>
      <c r="T33" s="582" t="s">
        <v>36</v>
      </c>
      <c r="U33" s="582" t="s">
        <v>36</v>
      </c>
    </row>
    <row r="34" spans="1:21">
      <c r="A34" s="463" t="s">
        <v>488</v>
      </c>
      <c r="B34" s="464">
        <v>52953</v>
      </c>
      <c r="C34" s="464">
        <v>52953</v>
      </c>
      <c r="D34" s="464">
        <v>52953</v>
      </c>
      <c r="E34" s="582" t="s">
        <v>36</v>
      </c>
      <c r="F34" s="582" t="s">
        <v>36</v>
      </c>
      <c r="G34" s="582" t="s">
        <v>36</v>
      </c>
      <c r="H34" s="582" t="s">
        <v>36</v>
      </c>
      <c r="I34" s="582" t="s">
        <v>36</v>
      </c>
      <c r="J34" s="582" t="s">
        <v>36</v>
      </c>
      <c r="K34" s="582" t="s">
        <v>36</v>
      </c>
      <c r="L34" s="582" t="s">
        <v>36</v>
      </c>
      <c r="M34" s="582" t="s">
        <v>36</v>
      </c>
      <c r="N34" s="582" t="s">
        <v>36</v>
      </c>
      <c r="O34" s="582" t="s">
        <v>36</v>
      </c>
      <c r="P34" s="582" t="s">
        <v>36</v>
      </c>
      <c r="Q34" s="582" t="s">
        <v>36</v>
      </c>
      <c r="R34" s="582" t="s">
        <v>36</v>
      </c>
      <c r="S34" s="582" t="s">
        <v>36</v>
      </c>
      <c r="T34" s="582" t="s">
        <v>36</v>
      </c>
      <c r="U34" s="582" t="s">
        <v>36</v>
      </c>
    </row>
    <row r="35" spans="1:21" ht="10.5" customHeight="1"/>
    <row r="36" spans="1:21" ht="89.25" customHeight="1">
      <c r="A36" s="763" t="s">
        <v>742</v>
      </c>
      <c r="B36" s="763"/>
      <c r="C36" s="763"/>
      <c r="D36" s="763"/>
      <c r="E36" s="763"/>
      <c r="F36" s="763"/>
      <c r="G36" s="763"/>
    </row>
    <row r="37" spans="1:21" ht="14.25" customHeight="1">
      <c r="A37" s="755" t="s">
        <v>538</v>
      </c>
      <c r="B37" s="755"/>
      <c r="C37" s="755"/>
      <c r="D37" s="755"/>
      <c r="E37" s="755"/>
    </row>
  </sheetData>
  <mergeCells count="8">
    <mergeCell ref="A37:E37"/>
    <mergeCell ref="A1:U1"/>
    <mergeCell ref="C3:M3"/>
    <mergeCell ref="N3:P3"/>
    <mergeCell ref="Q3:U3"/>
    <mergeCell ref="B3:B4"/>
    <mergeCell ref="A36:G36"/>
    <mergeCell ref="A3:A4"/>
  </mergeCells>
  <hyperlinks>
    <hyperlink ref="V1" location="INDICE!A48" display="INDICE"/>
  </hyperlinks>
  <printOptions horizontalCentered="1"/>
  <pageMargins left="0.19685039370078741" right="0.19685039370078741" top="1.1023622047244095" bottom="0.51181102362204722" header="0.11811023622047245" footer="0.23622047244094491"/>
  <pageSetup paperSize="9" scale="60" firstPageNumber="72" orientation="landscape" useFirstPageNumber="1" r:id="rId1"/>
  <headerFooter scaleWithDoc="0">
    <oddHeader>&amp;C&amp;G</oddHeader>
    <oddFooter>&amp;C&amp;12 72</oddFooter>
  </headerFooter>
  <legacyDrawing r:id="rId2"/>
  <legacyDrawingHF r:id="rId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7"/>
  <sheetViews>
    <sheetView showGridLines="0" zoomScale="90" zoomScaleNormal="90" workbookViewId="0">
      <selection sqref="A1:G1"/>
    </sheetView>
  </sheetViews>
  <sheetFormatPr baseColWidth="10" defaultColWidth="9.109375" defaultRowHeight="13.8"/>
  <cols>
    <col min="1" max="1" width="36.109375" style="108" customWidth="1"/>
    <col min="2" max="2" width="17.6640625" style="157" customWidth="1"/>
    <col min="3" max="3" width="18.109375" style="157" customWidth="1"/>
    <col min="4" max="4" width="21.109375" style="157" customWidth="1"/>
    <col min="5" max="5" width="17.5546875" style="157" customWidth="1"/>
    <col min="6" max="6" width="16.5546875" style="157" customWidth="1"/>
    <col min="7" max="7" width="18.5546875" style="157" customWidth="1"/>
    <col min="8" max="8" width="11.5546875" style="113" customWidth="1"/>
    <col min="9" max="16384" width="9.109375" style="113"/>
  </cols>
  <sheetData>
    <row r="1" spans="1:8" ht="58.5" customHeight="1">
      <c r="A1" s="757" t="s">
        <v>824</v>
      </c>
      <c r="B1" s="757"/>
      <c r="C1" s="757"/>
      <c r="D1" s="757"/>
      <c r="E1" s="757"/>
      <c r="F1" s="757"/>
      <c r="G1" s="757"/>
      <c r="H1" s="73" t="s">
        <v>271</v>
      </c>
    </row>
    <row r="2" spans="1:8" s="108" customFormat="1" ht="5.25" customHeight="1">
      <c r="B2" s="109"/>
      <c r="C2" s="109"/>
      <c r="D2" s="109"/>
      <c r="E2" s="109"/>
      <c r="F2" s="109"/>
      <c r="G2" s="109"/>
    </row>
    <row r="3" spans="1:8" s="130" customFormat="1" ht="19.5" customHeight="1">
      <c r="A3" s="775" t="s">
        <v>533</v>
      </c>
      <c r="B3" s="775" t="s">
        <v>289</v>
      </c>
      <c r="C3" s="772" t="s">
        <v>149</v>
      </c>
      <c r="D3" s="774"/>
      <c r="E3" s="775" t="s">
        <v>148</v>
      </c>
      <c r="F3" s="775" t="s">
        <v>147</v>
      </c>
      <c r="G3" s="775" t="s">
        <v>290</v>
      </c>
    </row>
    <row r="4" spans="1:8" s="130" customFormat="1" ht="31.5" customHeight="1">
      <c r="A4" s="776"/>
      <c r="B4" s="776"/>
      <c r="C4" s="461" t="s">
        <v>825</v>
      </c>
      <c r="D4" s="410" t="s">
        <v>145</v>
      </c>
      <c r="E4" s="776"/>
      <c r="F4" s="776"/>
      <c r="G4" s="776"/>
    </row>
    <row r="5" spans="1:8" s="135" customFormat="1" ht="12.75" customHeight="1">
      <c r="A5" s="219" t="s">
        <v>601</v>
      </c>
      <c r="B5" s="222">
        <v>32657478</v>
      </c>
      <c r="C5" s="222">
        <v>22899047</v>
      </c>
      <c r="D5" s="222">
        <v>5523850</v>
      </c>
      <c r="E5" s="222">
        <v>1656402</v>
      </c>
      <c r="F5" s="222">
        <v>486188</v>
      </c>
      <c r="G5" s="222">
        <v>2091991</v>
      </c>
      <c r="H5" s="205"/>
    </row>
    <row r="6" spans="1:8" ht="12.75" customHeight="1">
      <c r="A6" s="225" t="s">
        <v>63</v>
      </c>
      <c r="B6" s="220">
        <v>27250165</v>
      </c>
      <c r="C6" s="220">
        <v>18299092</v>
      </c>
      <c r="D6" s="220">
        <v>5228907</v>
      </c>
      <c r="E6" s="220">
        <v>1297036</v>
      </c>
      <c r="F6" s="220">
        <v>447813</v>
      </c>
      <c r="G6" s="220">
        <v>1977317</v>
      </c>
    </row>
    <row r="7" spans="1:8" ht="12.75" customHeight="1">
      <c r="A7" s="226" t="s">
        <v>62</v>
      </c>
      <c r="B7" s="220">
        <v>5407313</v>
      </c>
      <c r="C7" s="220">
        <v>4599955</v>
      </c>
      <c r="D7" s="220">
        <v>294943</v>
      </c>
      <c r="E7" s="220">
        <v>359366</v>
      </c>
      <c r="F7" s="220">
        <v>38375</v>
      </c>
      <c r="G7" s="220">
        <v>114674</v>
      </c>
    </row>
    <row r="8" spans="1:8" s="135" customFormat="1" ht="12.75" customHeight="1">
      <c r="A8" s="229" t="s">
        <v>331</v>
      </c>
      <c r="B8" s="222">
        <v>13895739</v>
      </c>
      <c r="C8" s="222">
        <v>9911348</v>
      </c>
      <c r="D8" s="222">
        <v>1831802</v>
      </c>
      <c r="E8" s="222">
        <v>549976</v>
      </c>
      <c r="F8" s="222">
        <v>237736</v>
      </c>
      <c r="G8" s="222">
        <v>1364877</v>
      </c>
    </row>
    <row r="9" spans="1:8" ht="12.75" customHeight="1">
      <c r="A9" s="350" t="s">
        <v>63</v>
      </c>
      <c r="B9" s="351">
        <v>11226709</v>
      </c>
      <c r="C9" s="351">
        <v>7618029</v>
      </c>
      <c r="D9" s="351">
        <v>1724390</v>
      </c>
      <c r="E9" s="351">
        <v>406341</v>
      </c>
      <c r="F9" s="351">
        <v>206113</v>
      </c>
      <c r="G9" s="351">
        <v>1271836</v>
      </c>
    </row>
    <row r="10" spans="1:8" ht="12.75" customHeight="1">
      <c r="A10" s="350" t="s">
        <v>62</v>
      </c>
      <c r="B10" s="351">
        <v>2669030</v>
      </c>
      <c r="C10" s="351">
        <v>2293319</v>
      </c>
      <c r="D10" s="351">
        <v>107412</v>
      </c>
      <c r="E10" s="351">
        <v>143635</v>
      </c>
      <c r="F10" s="351">
        <v>31623</v>
      </c>
      <c r="G10" s="351">
        <v>93041</v>
      </c>
    </row>
    <row r="11" spans="1:8" s="135" customFormat="1" ht="12.75" customHeight="1">
      <c r="A11" s="233" t="s">
        <v>186</v>
      </c>
      <c r="B11" s="222">
        <v>1627634</v>
      </c>
      <c r="C11" s="222">
        <v>1323263</v>
      </c>
      <c r="D11" s="222">
        <v>195879</v>
      </c>
      <c r="E11" s="222">
        <v>16920</v>
      </c>
      <c r="F11" s="222">
        <v>35412</v>
      </c>
      <c r="G11" s="222">
        <v>56160</v>
      </c>
    </row>
    <row r="12" spans="1:8">
      <c r="A12" s="225" t="s">
        <v>63</v>
      </c>
      <c r="B12" s="220">
        <v>1281782</v>
      </c>
      <c r="C12" s="220">
        <v>983691</v>
      </c>
      <c r="D12" s="220">
        <v>195629</v>
      </c>
      <c r="E12" s="220">
        <v>14661</v>
      </c>
      <c r="F12" s="220">
        <v>33427</v>
      </c>
      <c r="G12" s="220">
        <v>54374</v>
      </c>
    </row>
    <row r="13" spans="1:8" s="135" customFormat="1">
      <c r="A13" s="226" t="s">
        <v>62</v>
      </c>
      <c r="B13" s="220">
        <v>345852</v>
      </c>
      <c r="C13" s="220">
        <v>339572</v>
      </c>
      <c r="D13" s="220">
        <v>250</v>
      </c>
      <c r="E13" s="220">
        <v>2259</v>
      </c>
      <c r="F13" s="220">
        <v>1985</v>
      </c>
      <c r="G13" s="220">
        <v>1786</v>
      </c>
    </row>
    <row r="14" spans="1:8" s="135" customFormat="1">
      <c r="A14" s="230" t="s">
        <v>185</v>
      </c>
      <c r="B14" s="222">
        <v>320407</v>
      </c>
      <c r="C14" s="222">
        <v>234616</v>
      </c>
      <c r="D14" s="222">
        <v>47818</v>
      </c>
      <c r="E14" s="222">
        <v>16169</v>
      </c>
      <c r="F14" s="222">
        <v>4650</v>
      </c>
      <c r="G14" s="222">
        <v>17154</v>
      </c>
    </row>
    <row r="15" spans="1:8">
      <c r="A15" s="228" t="s">
        <v>63</v>
      </c>
      <c r="B15" s="220">
        <v>236823</v>
      </c>
      <c r="C15" s="220">
        <v>154583</v>
      </c>
      <c r="D15" s="220">
        <v>47102</v>
      </c>
      <c r="E15" s="220">
        <v>13902</v>
      </c>
      <c r="F15" s="220">
        <v>4264</v>
      </c>
      <c r="G15" s="220">
        <v>16972</v>
      </c>
    </row>
    <row r="16" spans="1:8" s="135" customFormat="1">
      <c r="A16" s="225" t="s">
        <v>62</v>
      </c>
      <c r="B16" s="220">
        <v>83584</v>
      </c>
      <c r="C16" s="220">
        <v>80033</v>
      </c>
      <c r="D16" s="220">
        <v>716</v>
      </c>
      <c r="E16" s="220">
        <v>2267</v>
      </c>
      <c r="F16" s="220">
        <v>386</v>
      </c>
      <c r="G16" s="220">
        <v>182</v>
      </c>
    </row>
    <row r="17" spans="1:7" s="135" customFormat="1">
      <c r="A17" s="231" t="s">
        <v>184</v>
      </c>
      <c r="B17" s="222">
        <v>532351</v>
      </c>
      <c r="C17" s="222">
        <v>430124</v>
      </c>
      <c r="D17" s="222">
        <v>84339</v>
      </c>
      <c r="E17" s="222">
        <v>7005</v>
      </c>
      <c r="F17" s="222">
        <v>5663</v>
      </c>
      <c r="G17" s="222">
        <v>5220</v>
      </c>
    </row>
    <row r="18" spans="1:7">
      <c r="A18" s="227" t="s">
        <v>63</v>
      </c>
      <c r="B18" s="220">
        <v>368870</v>
      </c>
      <c r="C18" s="220">
        <v>271056</v>
      </c>
      <c r="D18" s="220">
        <v>84330</v>
      </c>
      <c r="E18" s="220">
        <v>4677</v>
      </c>
      <c r="F18" s="220">
        <v>4540</v>
      </c>
      <c r="G18" s="220">
        <v>4267</v>
      </c>
    </row>
    <row r="19" spans="1:7" s="135" customFormat="1">
      <c r="A19" s="226" t="s">
        <v>62</v>
      </c>
      <c r="B19" s="220">
        <v>163481</v>
      </c>
      <c r="C19" s="220">
        <v>159068</v>
      </c>
      <c r="D19" s="220">
        <v>9</v>
      </c>
      <c r="E19" s="220">
        <v>2328</v>
      </c>
      <c r="F19" s="220">
        <v>1123</v>
      </c>
      <c r="G19" s="220">
        <v>953</v>
      </c>
    </row>
    <row r="20" spans="1:7" s="135" customFormat="1">
      <c r="A20" s="230" t="s">
        <v>183</v>
      </c>
      <c r="B20" s="222">
        <v>342053</v>
      </c>
      <c r="C20" s="222">
        <v>256378</v>
      </c>
      <c r="D20" s="222">
        <v>42610</v>
      </c>
      <c r="E20" s="222">
        <v>28415</v>
      </c>
      <c r="F20" s="222">
        <v>6422</v>
      </c>
      <c r="G20" s="222">
        <v>8228</v>
      </c>
    </row>
    <row r="21" spans="1:7">
      <c r="A21" s="228" t="s">
        <v>63</v>
      </c>
      <c r="B21" s="220">
        <v>218163</v>
      </c>
      <c r="C21" s="220">
        <v>145810</v>
      </c>
      <c r="D21" s="220">
        <v>39709</v>
      </c>
      <c r="E21" s="220">
        <v>18794</v>
      </c>
      <c r="F21" s="220">
        <v>5934</v>
      </c>
      <c r="G21" s="220">
        <v>7916</v>
      </c>
    </row>
    <row r="22" spans="1:7" s="135" customFormat="1">
      <c r="A22" s="225" t="s">
        <v>62</v>
      </c>
      <c r="B22" s="220">
        <v>123890</v>
      </c>
      <c r="C22" s="220">
        <v>110568</v>
      </c>
      <c r="D22" s="220">
        <v>2901</v>
      </c>
      <c r="E22" s="220">
        <v>9621</v>
      </c>
      <c r="F22" s="220">
        <v>488</v>
      </c>
      <c r="G22" s="220">
        <v>312</v>
      </c>
    </row>
    <row r="23" spans="1:7" s="135" customFormat="1">
      <c r="A23" s="231" t="s">
        <v>182</v>
      </c>
      <c r="B23" s="222">
        <v>719856</v>
      </c>
      <c r="C23" s="222">
        <v>517869</v>
      </c>
      <c r="D23" s="222">
        <v>129223</v>
      </c>
      <c r="E23" s="222">
        <v>52124</v>
      </c>
      <c r="F23" s="222">
        <v>5571</v>
      </c>
      <c r="G23" s="222">
        <v>15069</v>
      </c>
    </row>
    <row r="24" spans="1:7">
      <c r="A24" s="227" t="s">
        <v>63</v>
      </c>
      <c r="B24" s="220">
        <v>489830</v>
      </c>
      <c r="C24" s="220">
        <v>327706</v>
      </c>
      <c r="D24" s="220">
        <v>110151</v>
      </c>
      <c r="E24" s="220">
        <v>32865</v>
      </c>
      <c r="F24" s="220">
        <v>4684</v>
      </c>
      <c r="G24" s="220">
        <v>14424</v>
      </c>
    </row>
    <row r="25" spans="1:7" s="135" customFormat="1">
      <c r="A25" s="226" t="s">
        <v>62</v>
      </c>
      <c r="B25" s="220">
        <v>230026</v>
      </c>
      <c r="C25" s="220">
        <v>190163</v>
      </c>
      <c r="D25" s="220">
        <v>19072</v>
      </c>
      <c r="E25" s="220">
        <v>19259</v>
      </c>
      <c r="F25" s="220">
        <v>887</v>
      </c>
      <c r="G25" s="220">
        <v>645</v>
      </c>
    </row>
    <row r="26" spans="1:7" s="135" customFormat="1">
      <c r="A26" s="230" t="s">
        <v>181</v>
      </c>
      <c r="B26" s="222">
        <v>760118</v>
      </c>
      <c r="C26" s="222">
        <v>591532</v>
      </c>
      <c r="D26" s="222">
        <v>116570</v>
      </c>
      <c r="E26" s="222">
        <v>25569</v>
      </c>
      <c r="F26" s="222">
        <v>6483</v>
      </c>
      <c r="G26" s="222">
        <v>19964</v>
      </c>
    </row>
    <row r="27" spans="1:7">
      <c r="A27" s="228" t="s">
        <v>63</v>
      </c>
      <c r="B27" s="220">
        <v>589036</v>
      </c>
      <c r="C27" s="220">
        <v>430722</v>
      </c>
      <c r="D27" s="220">
        <v>110257</v>
      </c>
      <c r="E27" s="220">
        <v>21758</v>
      </c>
      <c r="F27" s="220">
        <v>6345</v>
      </c>
      <c r="G27" s="220">
        <v>19954</v>
      </c>
    </row>
    <row r="28" spans="1:7" s="135" customFormat="1">
      <c r="A28" s="225" t="s">
        <v>62</v>
      </c>
      <c r="B28" s="220">
        <v>171082</v>
      </c>
      <c r="C28" s="220">
        <v>160810</v>
      </c>
      <c r="D28" s="220">
        <v>6313</v>
      </c>
      <c r="E28" s="220">
        <v>3811</v>
      </c>
      <c r="F28" s="220">
        <v>138</v>
      </c>
      <c r="G28" s="220">
        <v>10</v>
      </c>
    </row>
    <row r="29" spans="1:7" s="135" customFormat="1">
      <c r="A29" s="231" t="s">
        <v>180</v>
      </c>
      <c r="B29" s="222">
        <v>656608</v>
      </c>
      <c r="C29" s="222">
        <v>467920</v>
      </c>
      <c r="D29" s="222">
        <v>119515</v>
      </c>
      <c r="E29" s="222">
        <v>22561</v>
      </c>
      <c r="F29" s="222">
        <v>9151</v>
      </c>
      <c r="G29" s="222">
        <v>37461</v>
      </c>
    </row>
    <row r="30" spans="1:7">
      <c r="A30" s="227" t="s">
        <v>63</v>
      </c>
      <c r="B30" s="220">
        <v>486652</v>
      </c>
      <c r="C30" s="220">
        <v>312449</v>
      </c>
      <c r="D30" s="220">
        <v>113646</v>
      </c>
      <c r="E30" s="220">
        <v>15228</v>
      </c>
      <c r="F30" s="220">
        <v>8447</v>
      </c>
      <c r="G30" s="220">
        <v>36882</v>
      </c>
    </row>
    <row r="31" spans="1:7" s="135" customFormat="1">
      <c r="A31" s="226" t="s">
        <v>62</v>
      </c>
      <c r="B31" s="220">
        <v>169956</v>
      </c>
      <c r="C31" s="220">
        <v>155471</v>
      </c>
      <c r="D31" s="220">
        <v>5869</v>
      </c>
      <c r="E31" s="220">
        <v>7333</v>
      </c>
      <c r="F31" s="220">
        <v>704</v>
      </c>
      <c r="G31" s="220">
        <v>579</v>
      </c>
    </row>
    <row r="32" spans="1:7" s="135" customFormat="1">
      <c r="A32" s="230" t="s">
        <v>179</v>
      </c>
      <c r="B32" s="222">
        <v>871971</v>
      </c>
      <c r="C32" s="222">
        <v>744361</v>
      </c>
      <c r="D32" s="222">
        <v>84965</v>
      </c>
      <c r="E32" s="222">
        <v>12504</v>
      </c>
      <c r="F32" s="222">
        <v>5236</v>
      </c>
      <c r="G32" s="222">
        <v>24905</v>
      </c>
    </row>
    <row r="33" spans="1:7">
      <c r="A33" s="228" t="s">
        <v>63</v>
      </c>
      <c r="B33" s="220">
        <v>700372</v>
      </c>
      <c r="C33" s="220">
        <v>582075</v>
      </c>
      <c r="D33" s="220">
        <v>76463</v>
      </c>
      <c r="E33" s="220">
        <v>11693</v>
      </c>
      <c r="F33" s="220">
        <v>5236</v>
      </c>
      <c r="G33" s="220">
        <v>24905</v>
      </c>
    </row>
    <row r="34" spans="1:7" s="135" customFormat="1">
      <c r="A34" s="225" t="s">
        <v>62</v>
      </c>
      <c r="B34" s="220">
        <v>171599</v>
      </c>
      <c r="C34" s="220">
        <v>162286</v>
      </c>
      <c r="D34" s="220">
        <v>8502</v>
      </c>
      <c r="E34" s="220">
        <v>811</v>
      </c>
      <c r="F34" s="220">
        <v>0</v>
      </c>
      <c r="G34" s="220">
        <v>0</v>
      </c>
    </row>
    <row r="35" spans="1:7" s="135" customFormat="1">
      <c r="A35" s="231" t="s">
        <v>178</v>
      </c>
      <c r="B35" s="222">
        <v>6096607</v>
      </c>
      <c r="C35" s="222">
        <v>3857795</v>
      </c>
      <c r="D35" s="222">
        <v>718218</v>
      </c>
      <c r="E35" s="222">
        <v>255423</v>
      </c>
      <c r="F35" s="222">
        <v>134423</v>
      </c>
      <c r="G35" s="222">
        <v>1130748</v>
      </c>
    </row>
    <row r="36" spans="1:7">
      <c r="A36" s="227" t="s">
        <v>63</v>
      </c>
      <c r="B36" s="220">
        <v>5203408</v>
      </c>
      <c r="C36" s="220">
        <v>3207255</v>
      </c>
      <c r="D36" s="220">
        <v>656426</v>
      </c>
      <c r="E36" s="220">
        <v>187097</v>
      </c>
      <c r="F36" s="220">
        <v>109273</v>
      </c>
      <c r="G36" s="220">
        <v>1043357</v>
      </c>
    </row>
    <row r="37" spans="1:7" s="135" customFormat="1">
      <c r="A37" s="226" t="s">
        <v>62</v>
      </c>
      <c r="B37" s="220">
        <v>893199</v>
      </c>
      <c r="C37" s="220">
        <v>650540</v>
      </c>
      <c r="D37" s="220">
        <v>61792</v>
      </c>
      <c r="E37" s="220">
        <v>68326</v>
      </c>
      <c r="F37" s="220">
        <v>25150</v>
      </c>
      <c r="G37" s="220">
        <v>87391</v>
      </c>
    </row>
    <row r="38" spans="1:7" s="135" customFormat="1">
      <c r="A38" s="230" t="s">
        <v>177</v>
      </c>
      <c r="B38" s="222">
        <v>1104624</v>
      </c>
      <c r="C38" s="222">
        <v>878061</v>
      </c>
      <c r="D38" s="222">
        <v>143630</v>
      </c>
      <c r="E38" s="222">
        <v>51938</v>
      </c>
      <c r="F38" s="222">
        <v>16175</v>
      </c>
      <c r="G38" s="222">
        <v>14820</v>
      </c>
    </row>
    <row r="39" spans="1:7">
      <c r="A39" s="228" t="s">
        <v>63</v>
      </c>
      <c r="B39" s="220">
        <v>866401</v>
      </c>
      <c r="C39" s="220">
        <v>662395</v>
      </c>
      <c r="D39" s="220">
        <v>141642</v>
      </c>
      <c r="E39" s="220">
        <v>31899</v>
      </c>
      <c r="F39" s="220">
        <v>15983</v>
      </c>
      <c r="G39" s="220">
        <v>14482</v>
      </c>
    </row>
    <row r="40" spans="1:7" s="135" customFormat="1">
      <c r="A40" s="225" t="s">
        <v>62</v>
      </c>
      <c r="B40" s="220">
        <v>238223</v>
      </c>
      <c r="C40" s="220">
        <v>215666</v>
      </c>
      <c r="D40" s="220">
        <v>1988</v>
      </c>
      <c r="E40" s="220">
        <v>20039</v>
      </c>
      <c r="F40" s="220">
        <v>192</v>
      </c>
      <c r="G40" s="220">
        <v>338</v>
      </c>
    </row>
    <row r="41" spans="1:7" s="135" customFormat="1">
      <c r="A41" s="231" t="s">
        <v>176</v>
      </c>
      <c r="B41" s="222">
        <v>863510</v>
      </c>
      <c r="C41" s="222">
        <v>609429</v>
      </c>
      <c r="D41" s="222">
        <v>149035</v>
      </c>
      <c r="E41" s="222">
        <v>61348</v>
      </c>
      <c r="F41" s="222">
        <v>8550</v>
      </c>
      <c r="G41" s="222">
        <v>35148</v>
      </c>
    </row>
    <row r="42" spans="1:7">
      <c r="A42" s="227" t="s">
        <v>63</v>
      </c>
      <c r="B42" s="220">
        <v>785372</v>
      </c>
      <c r="C42" s="220">
        <v>540287</v>
      </c>
      <c r="D42" s="220">
        <v>149035</v>
      </c>
      <c r="E42" s="220">
        <v>53767</v>
      </c>
      <c r="F42" s="220">
        <v>7980</v>
      </c>
      <c r="G42" s="220">
        <v>34303</v>
      </c>
    </row>
    <row r="43" spans="1:7" s="135" customFormat="1">
      <c r="A43" s="226" t="s">
        <v>62</v>
      </c>
      <c r="B43" s="220">
        <v>78138</v>
      </c>
      <c r="C43" s="220">
        <v>69142</v>
      </c>
      <c r="D43" s="220">
        <v>0</v>
      </c>
      <c r="E43" s="220">
        <v>7581</v>
      </c>
      <c r="F43" s="220">
        <v>570</v>
      </c>
      <c r="G43" s="220">
        <v>845</v>
      </c>
    </row>
    <row r="44" spans="1:7" s="135" customFormat="1">
      <c r="A44" s="230" t="s">
        <v>332</v>
      </c>
      <c r="B44" s="222">
        <v>16279738</v>
      </c>
      <c r="C44" s="222">
        <v>11023763</v>
      </c>
      <c r="D44" s="222">
        <v>3372644</v>
      </c>
      <c r="E44" s="222">
        <v>997507</v>
      </c>
      <c r="F44" s="222">
        <v>233375</v>
      </c>
      <c r="G44" s="222">
        <v>652449</v>
      </c>
    </row>
    <row r="45" spans="1:7">
      <c r="A45" s="350" t="s">
        <v>63</v>
      </c>
      <c r="B45" s="351">
        <v>14381030</v>
      </c>
      <c r="C45" s="351">
        <v>9506021</v>
      </c>
      <c r="D45" s="351">
        <v>3198339</v>
      </c>
      <c r="E45" s="351">
        <v>817443</v>
      </c>
      <c r="F45" s="351">
        <v>227157</v>
      </c>
      <c r="G45" s="351">
        <v>632070</v>
      </c>
    </row>
    <row r="46" spans="1:7">
      <c r="A46" s="350" t="s">
        <v>62</v>
      </c>
      <c r="B46" s="351">
        <v>1898708</v>
      </c>
      <c r="C46" s="351">
        <v>1517742</v>
      </c>
      <c r="D46" s="351">
        <v>174305</v>
      </c>
      <c r="E46" s="351">
        <v>180064</v>
      </c>
      <c r="F46" s="351">
        <v>6218</v>
      </c>
      <c r="G46" s="351">
        <v>20379</v>
      </c>
    </row>
    <row r="47" spans="1:7" s="135" customFormat="1" ht="15" customHeight="1">
      <c r="A47" s="231" t="s">
        <v>59</v>
      </c>
      <c r="B47" s="222">
        <v>1458441</v>
      </c>
      <c r="C47" s="222">
        <v>952325</v>
      </c>
      <c r="D47" s="222">
        <v>389188</v>
      </c>
      <c r="E47" s="222">
        <v>77214</v>
      </c>
      <c r="F47" s="222">
        <v>14850</v>
      </c>
      <c r="G47" s="222">
        <v>24864</v>
      </c>
    </row>
    <row r="48" spans="1:7" s="135" customFormat="1">
      <c r="A48" s="225" t="s">
        <v>63</v>
      </c>
      <c r="B48" s="220">
        <v>1281146</v>
      </c>
      <c r="C48" s="220">
        <v>789843</v>
      </c>
      <c r="D48" s="220">
        <v>387323</v>
      </c>
      <c r="E48" s="220">
        <v>65683</v>
      </c>
      <c r="F48" s="220">
        <v>14052</v>
      </c>
      <c r="G48" s="220">
        <v>24245</v>
      </c>
    </row>
    <row r="49" spans="1:7">
      <c r="A49" s="226" t="s">
        <v>62</v>
      </c>
      <c r="B49" s="220">
        <v>177295</v>
      </c>
      <c r="C49" s="220">
        <v>162482</v>
      </c>
      <c r="D49" s="220">
        <v>1865</v>
      </c>
      <c r="E49" s="220">
        <v>11531</v>
      </c>
      <c r="F49" s="220">
        <v>798</v>
      </c>
      <c r="G49" s="220">
        <v>619</v>
      </c>
    </row>
    <row r="50" spans="1:7" s="135" customFormat="1">
      <c r="A50" s="229" t="s">
        <v>175</v>
      </c>
      <c r="B50" s="222">
        <v>1012455</v>
      </c>
      <c r="C50" s="222">
        <v>660606</v>
      </c>
      <c r="D50" s="222">
        <v>202218</v>
      </c>
      <c r="E50" s="222">
        <v>91776</v>
      </c>
      <c r="F50" s="222">
        <v>9888</v>
      </c>
      <c r="G50" s="222">
        <v>47967</v>
      </c>
    </row>
    <row r="51" spans="1:7" s="135" customFormat="1">
      <c r="A51" s="226" t="s">
        <v>63</v>
      </c>
      <c r="B51" s="220">
        <v>672756</v>
      </c>
      <c r="C51" s="220">
        <v>391849</v>
      </c>
      <c r="D51" s="220">
        <v>187124</v>
      </c>
      <c r="E51" s="220">
        <v>49991</v>
      </c>
      <c r="F51" s="220">
        <v>9174</v>
      </c>
      <c r="G51" s="220">
        <v>34618</v>
      </c>
    </row>
    <row r="52" spans="1:7">
      <c r="A52" s="227" t="s">
        <v>62</v>
      </c>
      <c r="B52" s="220">
        <v>339699</v>
      </c>
      <c r="C52" s="220">
        <v>268757</v>
      </c>
      <c r="D52" s="220">
        <v>15094</v>
      </c>
      <c r="E52" s="220">
        <v>41785</v>
      </c>
      <c r="F52" s="220">
        <v>714</v>
      </c>
      <c r="G52" s="220">
        <v>13349</v>
      </c>
    </row>
    <row r="53" spans="1:7" s="135" customFormat="1">
      <c r="A53" s="231" t="s">
        <v>174</v>
      </c>
      <c r="B53" s="222">
        <v>8877936</v>
      </c>
      <c r="C53" s="222">
        <v>6205018</v>
      </c>
      <c r="D53" s="222">
        <v>1643714</v>
      </c>
      <c r="E53" s="222">
        <v>544695</v>
      </c>
      <c r="F53" s="222">
        <v>170685</v>
      </c>
      <c r="G53" s="222">
        <v>313824</v>
      </c>
    </row>
    <row r="54" spans="1:7" s="135" customFormat="1">
      <c r="A54" s="225" t="s">
        <v>63</v>
      </c>
      <c r="B54" s="220">
        <v>8426736</v>
      </c>
      <c r="C54" s="220">
        <v>5890027</v>
      </c>
      <c r="D54" s="220">
        <v>1566028</v>
      </c>
      <c r="E54" s="220">
        <v>490655</v>
      </c>
      <c r="F54" s="220">
        <v>168372</v>
      </c>
      <c r="G54" s="220">
        <v>311654</v>
      </c>
    </row>
    <row r="55" spans="1:7">
      <c r="A55" s="228" t="s">
        <v>62</v>
      </c>
      <c r="B55" s="220">
        <v>451200</v>
      </c>
      <c r="C55" s="220">
        <v>314991</v>
      </c>
      <c r="D55" s="220">
        <v>77686</v>
      </c>
      <c r="E55" s="220">
        <v>54040</v>
      </c>
      <c r="F55" s="220">
        <v>2313</v>
      </c>
      <c r="G55" s="220">
        <v>2170</v>
      </c>
    </row>
    <row r="56" spans="1:7" s="135" customFormat="1">
      <c r="A56" s="230" t="s">
        <v>173</v>
      </c>
      <c r="B56" s="222">
        <v>1773706</v>
      </c>
      <c r="C56" s="222">
        <v>1027063</v>
      </c>
      <c r="D56" s="222">
        <v>511873</v>
      </c>
      <c r="E56" s="222">
        <v>121109</v>
      </c>
      <c r="F56" s="222">
        <v>12815</v>
      </c>
      <c r="G56" s="222">
        <v>100846</v>
      </c>
    </row>
    <row r="57" spans="1:7" s="135" customFormat="1">
      <c r="A57" s="226" t="s">
        <v>63</v>
      </c>
      <c r="B57" s="220">
        <v>1460880</v>
      </c>
      <c r="C57" s="220">
        <v>795385</v>
      </c>
      <c r="D57" s="220">
        <v>461121</v>
      </c>
      <c r="E57" s="220">
        <v>94923</v>
      </c>
      <c r="F57" s="220">
        <v>11715</v>
      </c>
      <c r="G57" s="220">
        <v>97736</v>
      </c>
    </row>
    <row r="58" spans="1:7">
      <c r="A58" s="227" t="s">
        <v>62</v>
      </c>
      <c r="B58" s="220">
        <v>312826</v>
      </c>
      <c r="C58" s="220">
        <v>231678</v>
      </c>
      <c r="D58" s="220">
        <v>50752</v>
      </c>
      <c r="E58" s="220">
        <v>26186</v>
      </c>
      <c r="F58" s="220">
        <v>1100</v>
      </c>
      <c r="G58" s="220">
        <v>3110</v>
      </c>
    </row>
    <row r="59" spans="1:7" s="135" customFormat="1">
      <c r="A59" s="231" t="s">
        <v>172</v>
      </c>
      <c r="B59" s="222">
        <v>2488352</v>
      </c>
      <c r="C59" s="222">
        <v>1724444</v>
      </c>
      <c r="D59" s="222">
        <v>499052</v>
      </c>
      <c r="E59" s="222">
        <v>89197</v>
      </c>
      <c r="F59" s="222">
        <v>20585</v>
      </c>
      <c r="G59" s="222">
        <v>155074</v>
      </c>
    </row>
    <row r="60" spans="1:7" s="135" customFormat="1">
      <c r="A60" s="225" t="s">
        <v>63</v>
      </c>
      <c r="B60" s="220">
        <v>2084546</v>
      </c>
      <c r="C60" s="220">
        <v>1354677</v>
      </c>
      <c r="D60" s="220">
        <v>478995</v>
      </c>
      <c r="E60" s="220">
        <v>75727</v>
      </c>
      <c r="F60" s="220">
        <v>20339</v>
      </c>
      <c r="G60" s="220">
        <v>154808</v>
      </c>
    </row>
    <row r="61" spans="1:7">
      <c r="A61" s="228" t="s">
        <v>62</v>
      </c>
      <c r="B61" s="220">
        <v>403806</v>
      </c>
      <c r="C61" s="220">
        <v>369767</v>
      </c>
      <c r="D61" s="220">
        <v>20057</v>
      </c>
      <c r="E61" s="220">
        <v>13470</v>
      </c>
      <c r="F61" s="220">
        <v>246</v>
      </c>
      <c r="G61" s="220">
        <v>266</v>
      </c>
    </row>
    <row r="62" spans="1:7" s="135" customFormat="1">
      <c r="A62" s="230" t="s">
        <v>27</v>
      </c>
      <c r="B62" s="222">
        <v>668848</v>
      </c>
      <c r="C62" s="222">
        <v>454307</v>
      </c>
      <c r="D62" s="222">
        <v>126599</v>
      </c>
      <c r="E62" s="222">
        <v>73516</v>
      </c>
      <c r="F62" s="222">
        <v>4552</v>
      </c>
      <c r="G62" s="222">
        <v>9874</v>
      </c>
    </row>
    <row r="63" spans="1:7" s="135" customFormat="1">
      <c r="A63" s="226" t="s">
        <v>63</v>
      </c>
      <c r="B63" s="220">
        <v>454966</v>
      </c>
      <c r="C63" s="220">
        <v>284240</v>
      </c>
      <c r="D63" s="220">
        <v>117748</v>
      </c>
      <c r="E63" s="220">
        <v>40464</v>
      </c>
      <c r="F63" s="220">
        <v>3505</v>
      </c>
      <c r="G63" s="220">
        <v>9009</v>
      </c>
    </row>
    <row r="64" spans="1:7">
      <c r="A64" s="227" t="s">
        <v>62</v>
      </c>
      <c r="B64" s="220">
        <v>213882</v>
      </c>
      <c r="C64" s="220">
        <v>170067</v>
      </c>
      <c r="D64" s="220">
        <v>8851</v>
      </c>
      <c r="E64" s="220">
        <v>33052</v>
      </c>
      <c r="F64" s="220">
        <v>1047</v>
      </c>
      <c r="G64" s="220">
        <v>865</v>
      </c>
    </row>
    <row r="65" spans="1:7" s="135" customFormat="1">
      <c r="A65" s="231" t="s">
        <v>58</v>
      </c>
      <c r="B65" s="222">
        <v>2341945</v>
      </c>
      <c r="C65" s="222">
        <v>1861378</v>
      </c>
      <c r="D65" s="222">
        <v>290159</v>
      </c>
      <c r="E65" s="222">
        <v>101090</v>
      </c>
      <c r="F65" s="222">
        <v>14852</v>
      </c>
      <c r="G65" s="222">
        <v>74466</v>
      </c>
    </row>
    <row r="66" spans="1:7">
      <c r="A66" s="350" t="s">
        <v>63</v>
      </c>
      <c r="B66" s="351">
        <v>1563311</v>
      </c>
      <c r="C66" s="351">
        <v>1126072</v>
      </c>
      <c r="D66" s="351">
        <v>277864</v>
      </c>
      <c r="E66" s="351">
        <v>71845</v>
      </c>
      <c r="F66" s="351">
        <v>14318</v>
      </c>
      <c r="G66" s="351">
        <v>73212</v>
      </c>
    </row>
    <row r="67" spans="1:7">
      <c r="A67" s="350" t="s">
        <v>62</v>
      </c>
      <c r="B67" s="351">
        <v>778634</v>
      </c>
      <c r="C67" s="351">
        <v>735306</v>
      </c>
      <c r="D67" s="351">
        <v>12295</v>
      </c>
      <c r="E67" s="351">
        <v>29245</v>
      </c>
      <c r="F67" s="351">
        <v>534</v>
      </c>
      <c r="G67" s="351">
        <v>1254</v>
      </c>
    </row>
    <row r="68" spans="1:7" s="135" customFormat="1">
      <c r="A68" s="229" t="s">
        <v>29</v>
      </c>
      <c r="B68" s="222">
        <v>518553</v>
      </c>
      <c r="C68" s="222">
        <v>449399</v>
      </c>
      <c r="D68" s="222">
        <v>42488</v>
      </c>
      <c r="E68" s="222">
        <v>10091</v>
      </c>
      <c r="F68" s="222">
        <v>3537</v>
      </c>
      <c r="G68" s="222">
        <v>13038</v>
      </c>
    </row>
    <row r="69" spans="1:7">
      <c r="A69" s="228" t="s">
        <v>63</v>
      </c>
      <c r="B69" s="220">
        <v>326085</v>
      </c>
      <c r="C69" s="220">
        <v>263156</v>
      </c>
      <c r="D69" s="220">
        <v>41707</v>
      </c>
      <c r="E69" s="220">
        <v>5438</v>
      </c>
      <c r="F69" s="220">
        <v>3147</v>
      </c>
      <c r="G69" s="220">
        <v>12637</v>
      </c>
    </row>
    <row r="70" spans="1:7" ht="13.5" customHeight="1">
      <c r="A70" s="227" t="s">
        <v>62</v>
      </c>
      <c r="B70" s="220">
        <v>192468</v>
      </c>
      <c r="C70" s="220">
        <v>186243</v>
      </c>
      <c r="D70" s="220">
        <v>781</v>
      </c>
      <c r="E70" s="220">
        <v>4653</v>
      </c>
      <c r="F70" s="220">
        <v>390</v>
      </c>
      <c r="G70" s="220">
        <v>401</v>
      </c>
    </row>
    <row r="71" spans="1:7" s="135" customFormat="1">
      <c r="A71" s="233" t="s">
        <v>30</v>
      </c>
      <c r="B71" s="222">
        <v>457395</v>
      </c>
      <c r="C71" s="222">
        <v>371082</v>
      </c>
      <c r="D71" s="222">
        <v>58129</v>
      </c>
      <c r="E71" s="222">
        <v>25221</v>
      </c>
      <c r="F71" s="222">
        <v>1672</v>
      </c>
      <c r="G71" s="222">
        <v>1291</v>
      </c>
    </row>
    <row r="72" spans="1:7">
      <c r="A72" s="225" t="s">
        <v>63</v>
      </c>
      <c r="B72" s="220">
        <v>311475</v>
      </c>
      <c r="C72" s="220">
        <v>232260</v>
      </c>
      <c r="D72" s="220">
        <v>57532</v>
      </c>
      <c r="E72" s="220">
        <v>18720</v>
      </c>
      <c r="F72" s="220">
        <v>1672</v>
      </c>
      <c r="G72" s="220">
        <v>1291</v>
      </c>
    </row>
    <row r="73" spans="1:7" ht="13.5" customHeight="1">
      <c r="A73" s="226" t="s">
        <v>62</v>
      </c>
      <c r="B73" s="220">
        <v>145920</v>
      </c>
      <c r="C73" s="220">
        <v>138822</v>
      </c>
      <c r="D73" s="220">
        <v>597</v>
      </c>
      <c r="E73" s="220">
        <v>6501</v>
      </c>
      <c r="F73" s="220">
        <v>0</v>
      </c>
      <c r="G73" s="220">
        <v>0</v>
      </c>
    </row>
    <row r="74" spans="1:7" s="135" customFormat="1">
      <c r="A74" s="229" t="s">
        <v>31</v>
      </c>
      <c r="B74" s="222">
        <v>316128</v>
      </c>
      <c r="C74" s="222">
        <v>245339</v>
      </c>
      <c r="D74" s="222">
        <v>25383</v>
      </c>
      <c r="E74" s="222">
        <v>18198</v>
      </c>
      <c r="F74" s="222">
        <v>1580</v>
      </c>
      <c r="G74" s="222">
        <v>25628</v>
      </c>
    </row>
    <row r="75" spans="1:7">
      <c r="A75" s="228" t="s">
        <v>63</v>
      </c>
      <c r="B75" s="220">
        <v>224155</v>
      </c>
      <c r="C75" s="220">
        <v>160433</v>
      </c>
      <c r="D75" s="220">
        <v>25025</v>
      </c>
      <c r="E75" s="220">
        <v>11489</v>
      </c>
      <c r="F75" s="220">
        <v>1580</v>
      </c>
      <c r="G75" s="220">
        <v>25628</v>
      </c>
    </row>
    <row r="76" spans="1:7" ht="13.5" customHeight="1">
      <c r="A76" s="227" t="s">
        <v>62</v>
      </c>
      <c r="B76" s="220">
        <v>91973</v>
      </c>
      <c r="C76" s="220">
        <v>84906</v>
      </c>
      <c r="D76" s="220">
        <v>358</v>
      </c>
      <c r="E76" s="220">
        <v>6709</v>
      </c>
      <c r="F76" s="220">
        <v>0</v>
      </c>
      <c r="G76" s="220">
        <v>0</v>
      </c>
    </row>
    <row r="77" spans="1:7" s="135" customFormat="1">
      <c r="A77" s="233" t="s">
        <v>32</v>
      </c>
      <c r="B77" s="222">
        <v>245117</v>
      </c>
      <c r="C77" s="222">
        <v>200255</v>
      </c>
      <c r="D77" s="222">
        <v>36814</v>
      </c>
      <c r="E77" s="222">
        <v>4237</v>
      </c>
      <c r="F77" s="222">
        <v>2040</v>
      </c>
      <c r="G77" s="222">
        <v>1771</v>
      </c>
    </row>
    <row r="78" spans="1:7">
      <c r="A78" s="227" t="s">
        <v>63</v>
      </c>
      <c r="B78" s="220">
        <v>182714</v>
      </c>
      <c r="C78" s="220">
        <v>139513</v>
      </c>
      <c r="D78" s="220">
        <v>36043</v>
      </c>
      <c r="E78" s="220">
        <v>3347</v>
      </c>
      <c r="F78" s="220">
        <v>2040</v>
      </c>
      <c r="G78" s="220">
        <v>1771</v>
      </c>
    </row>
    <row r="79" spans="1:7">
      <c r="A79" s="228" t="s">
        <v>62</v>
      </c>
      <c r="B79" s="220">
        <v>62403</v>
      </c>
      <c r="C79" s="220">
        <v>60742</v>
      </c>
      <c r="D79" s="220">
        <v>771</v>
      </c>
      <c r="E79" s="220">
        <v>890</v>
      </c>
      <c r="F79" s="220">
        <v>0</v>
      </c>
      <c r="G79" s="220">
        <v>0</v>
      </c>
    </row>
    <row r="80" spans="1:7" s="135" customFormat="1">
      <c r="A80" s="229" t="s">
        <v>33</v>
      </c>
      <c r="B80" s="222">
        <v>436359</v>
      </c>
      <c r="C80" s="222">
        <v>322319</v>
      </c>
      <c r="D80" s="222">
        <v>54581</v>
      </c>
      <c r="E80" s="222">
        <v>25877</v>
      </c>
      <c r="F80" s="222">
        <v>3296</v>
      </c>
      <c r="G80" s="222">
        <v>30286</v>
      </c>
    </row>
    <row r="81" spans="1:7">
      <c r="A81" s="228" t="s">
        <v>63</v>
      </c>
      <c r="B81" s="220">
        <v>303024</v>
      </c>
      <c r="C81" s="220">
        <v>203384</v>
      </c>
      <c r="D81" s="220">
        <v>48543</v>
      </c>
      <c r="E81" s="220">
        <v>18252</v>
      </c>
      <c r="F81" s="220">
        <v>3296</v>
      </c>
      <c r="G81" s="220">
        <v>29549</v>
      </c>
    </row>
    <row r="82" spans="1:7" ht="14.25" customHeight="1">
      <c r="A82" s="227" t="s">
        <v>62</v>
      </c>
      <c r="B82" s="220">
        <v>133335</v>
      </c>
      <c r="C82" s="220">
        <v>118935</v>
      </c>
      <c r="D82" s="220">
        <v>6038</v>
      </c>
      <c r="E82" s="220">
        <v>7625</v>
      </c>
      <c r="F82" s="220">
        <v>0</v>
      </c>
      <c r="G82" s="220">
        <v>737</v>
      </c>
    </row>
    <row r="83" spans="1:7" s="135" customFormat="1">
      <c r="A83" s="233" t="s">
        <v>34</v>
      </c>
      <c r="B83" s="222">
        <v>368393</v>
      </c>
      <c r="C83" s="222">
        <v>272984</v>
      </c>
      <c r="D83" s="222">
        <v>72764</v>
      </c>
      <c r="E83" s="222">
        <v>17466</v>
      </c>
      <c r="F83" s="222">
        <v>2727</v>
      </c>
      <c r="G83" s="222">
        <v>2452</v>
      </c>
    </row>
    <row r="84" spans="1:7">
      <c r="A84" s="227" t="s">
        <v>63</v>
      </c>
      <c r="B84" s="220">
        <v>215858</v>
      </c>
      <c r="C84" s="220">
        <v>127326</v>
      </c>
      <c r="D84" s="220">
        <v>69014</v>
      </c>
      <c r="E84" s="220">
        <v>14599</v>
      </c>
      <c r="F84" s="220">
        <v>2583</v>
      </c>
      <c r="G84" s="220">
        <v>2336</v>
      </c>
    </row>
    <row r="85" spans="1:7" ht="13.5" customHeight="1">
      <c r="A85" s="228" t="s">
        <v>62</v>
      </c>
      <c r="B85" s="220">
        <v>152535</v>
      </c>
      <c r="C85" s="220">
        <v>145658</v>
      </c>
      <c r="D85" s="220">
        <v>3750</v>
      </c>
      <c r="E85" s="220">
        <v>2867</v>
      </c>
      <c r="F85" s="220">
        <v>144</v>
      </c>
      <c r="G85" s="220">
        <v>116</v>
      </c>
    </row>
    <row r="86" spans="1:7" s="135" customFormat="1">
      <c r="A86" s="229" t="s">
        <v>57</v>
      </c>
      <c r="B86" s="222">
        <v>86172</v>
      </c>
      <c r="C86" s="222">
        <v>56027</v>
      </c>
      <c r="D86" s="222">
        <v>28314</v>
      </c>
      <c r="E86" s="222">
        <v>1407</v>
      </c>
      <c r="F86" s="222">
        <v>225</v>
      </c>
      <c r="G86" s="222">
        <v>199</v>
      </c>
    </row>
    <row r="87" spans="1:7">
      <c r="A87" s="225" t="s">
        <v>63</v>
      </c>
      <c r="B87" s="220">
        <v>79115</v>
      </c>
      <c r="C87" s="220">
        <v>48970</v>
      </c>
      <c r="D87" s="220">
        <v>28314</v>
      </c>
      <c r="E87" s="220">
        <v>1407</v>
      </c>
      <c r="F87" s="220">
        <v>225</v>
      </c>
      <c r="G87" s="220">
        <v>199</v>
      </c>
    </row>
    <row r="88" spans="1:7">
      <c r="A88" s="225" t="s">
        <v>62</v>
      </c>
      <c r="B88" s="220">
        <v>7057</v>
      </c>
      <c r="C88" s="220">
        <v>7057</v>
      </c>
      <c r="D88" s="220">
        <v>0</v>
      </c>
      <c r="E88" s="220">
        <v>0</v>
      </c>
      <c r="F88" s="220">
        <v>0</v>
      </c>
      <c r="G88" s="220">
        <v>0</v>
      </c>
    </row>
    <row r="89" spans="1:7" s="135" customFormat="1">
      <c r="A89" s="231" t="s">
        <v>37</v>
      </c>
      <c r="B89" s="222">
        <v>86172</v>
      </c>
      <c r="C89" s="222">
        <v>56027</v>
      </c>
      <c r="D89" s="222">
        <v>28314</v>
      </c>
      <c r="E89" s="222">
        <v>1407</v>
      </c>
      <c r="F89" s="222">
        <v>225</v>
      </c>
      <c r="G89" s="222">
        <v>199</v>
      </c>
    </row>
    <row r="90" spans="1:7">
      <c r="A90" s="227" t="s">
        <v>63</v>
      </c>
      <c r="B90" s="220">
        <v>79115</v>
      </c>
      <c r="C90" s="220">
        <v>48970</v>
      </c>
      <c r="D90" s="220">
        <v>28314</v>
      </c>
      <c r="E90" s="220">
        <v>1407</v>
      </c>
      <c r="F90" s="220">
        <v>225</v>
      </c>
      <c r="G90" s="220">
        <v>199</v>
      </c>
    </row>
    <row r="91" spans="1:7" s="135" customFormat="1">
      <c r="A91" s="226" t="s">
        <v>62</v>
      </c>
      <c r="B91" s="220">
        <v>7057</v>
      </c>
      <c r="C91" s="220">
        <v>7057</v>
      </c>
      <c r="D91" s="220">
        <v>0</v>
      </c>
      <c r="E91" s="220">
        <v>0</v>
      </c>
      <c r="F91" s="220">
        <v>0</v>
      </c>
      <c r="G91" s="220">
        <v>0</v>
      </c>
    </row>
    <row r="92" spans="1:7" s="135" customFormat="1">
      <c r="A92" s="230" t="s">
        <v>488</v>
      </c>
      <c r="B92" s="222">
        <v>53884</v>
      </c>
      <c r="C92" s="222">
        <v>46531</v>
      </c>
      <c r="D92" s="222">
        <v>931</v>
      </c>
      <c r="E92" s="222">
        <v>6422</v>
      </c>
      <c r="F92" s="222">
        <v>0</v>
      </c>
      <c r="G92" s="222">
        <v>0</v>
      </c>
    </row>
    <row r="93" spans="1:7">
      <c r="A93" s="228" t="s">
        <v>62</v>
      </c>
      <c r="B93" s="220">
        <v>53884</v>
      </c>
      <c r="C93" s="220">
        <v>46531</v>
      </c>
      <c r="D93" s="220">
        <v>931</v>
      </c>
      <c r="E93" s="220">
        <v>6422</v>
      </c>
      <c r="F93" s="220">
        <v>0</v>
      </c>
      <c r="G93" s="220">
        <v>0</v>
      </c>
    </row>
    <row r="95" spans="1:7">
      <c r="A95" s="304" t="s">
        <v>534</v>
      </c>
    </row>
    <row r="97" spans="1:4" ht="22.5" customHeight="1">
      <c r="A97" s="755" t="s">
        <v>538</v>
      </c>
      <c r="B97" s="755"/>
      <c r="C97" s="755"/>
      <c r="D97" s="755"/>
    </row>
  </sheetData>
  <mergeCells count="8">
    <mergeCell ref="A97:D97"/>
    <mergeCell ref="A1:G1"/>
    <mergeCell ref="A3:A4"/>
    <mergeCell ref="B3:B4"/>
    <mergeCell ref="C3:D3"/>
    <mergeCell ref="E3:E4"/>
    <mergeCell ref="F3:F4"/>
    <mergeCell ref="G3:G4"/>
  </mergeCells>
  <hyperlinks>
    <hyperlink ref="H1" location="INDICE!A49" display="INDICE"/>
  </hyperlinks>
  <printOptions horizontalCentered="1"/>
  <pageMargins left="0.19685039370078741" right="0.19685039370078741" top="1.1023622047244095" bottom="0.51181102362204722" header="0.11811023622047245" footer="0.23622047244094491"/>
  <pageSetup paperSize="9" scale="90" firstPageNumber="82" orientation="landscape" useFirstPageNumber="1" r:id="rId1"/>
  <headerFooter scaleWithDoc="0">
    <oddHeader>&amp;C&amp;G</oddHeader>
    <oddFooter>&amp;C&amp;12&amp;P</oddFooter>
  </headerFooter>
  <legacyDrawingHF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8"/>
  <sheetViews>
    <sheetView showGridLines="0" zoomScale="90" zoomScaleNormal="90" zoomScalePageLayoutView="70" workbookViewId="0">
      <selection sqref="A1:U1"/>
    </sheetView>
  </sheetViews>
  <sheetFormatPr baseColWidth="10" defaultColWidth="9.109375" defaultRowHeight="13.8"/>
  <cols>
    <col min="1" max="1" width="25" style="107" bestFit="1" customWidth="1"/>
    <col min="2" max="2" width="15.33203125" style="107" customWidth="1"/>
    <col min="3" max="4" width="10.5546875" style="107" customWidth="1"/>
    <col min="5" max="5" width="20.6640625" style="107" customWidth="1"/>
    <col min="6" max="7" width="10.5546875" style="107" customWidth="1"/>
    <col min="8" max="8" width="11.44140625" style="107" customWidth="1"/>
    <col min="9" max="9" width="10.5546875" style="107" customWidth="1"/>
    <col min="10" max="11" width="11.5546875" style="107" customWidth="1"/>
    <col min="12" max="12" width="16.44140625" style="107" customWidth="1"/>
    <col min="13" max="14" width="11.5546875" style="107" customWidth="1"/>
    <col min="15" max="15" width="14.33203125" style="107" customWidth="1"/>
    <col min="16" max="17" width="11.5546875" style="107" customWidth="1"/>
    <col min="18" max="18" width="13.5546875" style="107" customWidth="1"/>
    <col min="19" max="19" width="12.6640625" style="107" customWidth="1"/>
    <col min="20" max="20" width="12" style="107" customWidth="1"/>
    <col min="21" max="21" width="11" style="107" bestFit="1" customWidth="1"/>
    <col min="22" max="16384" width="9.109375" style="107"/>
  </cols>
  <sheetData>
    <row r="1" spans="1:22" ht="47.25" customHeight="1">
      <c r="A1" s="757" t="s">
        <v>950</v>
      </c>
      <c r="B1" s="757"/>
      <c r="C1" s="757"/>
      <c r="D1" s="757"/>
      <c r="E1" s="757"/>
      <c r="F1" s="757"/>
      <c r="G1" s="757"/>
      <c r="H1" s="757"/>
      <c r="I1" s="757"/>
      <c r="J1" s="757"/>
      <c r="K1" s="757"/>
      <c r="L1" s="757"/>
      <c r="M1" s="757"/>
      <c r="N1" s="757"/>
      <c r="O1" s="757"/>
      <c r="P1" s="757"/>
      <c r="Q1" s="757"/>
      <c r="R1" s="757"/>
      <c r="S1" s="757"/>
      <c r="T1" s="757"/>
      <c r="U1" s="757"/>
      <c r="V1" s="73" t="s">
        <v>271</v>
      </c>
    </row>
    <row r="2" spans="1:22">
      <c r="A2" s="112"/>
      <c r="B2" s="596"/>
      <c r="C2" s="115"/>
      <c r="D2" s="115"/>
      <c r="E2" s="115"/>
      <c r="F2" s="115"/>
      <c r="G2" s="115"/>
      <c r="H2" s="115"/>
      <c r="I2" s="115"/>
      <c r="J2" s="115"/>
      <c r="K2" s="115"/>
      <c r="L2" s="115"/>
      <c r="M2" s="115"/>
      <c r="N2" s="115"/>
      <c r="O2" s="115"/>
      <c r="P2" s="115"/>
    </row>
    <row r="3" spans="1:22" ht="24" customHeight="1">
      <c r="A3" s="804" t="s">
        <v>435</v>
      </c>
      <c r="B3" s="806" t="s">
        <v>289</v>
      </c>
      <c r="C3" s="801" t="s">
        <v>56</v>
      </c>
      <c r="D3" s="802"/>
      <c r="E3" s="802"/>
      <c r="F3" s="802"/>
      <c r="G3" s="802"/>
      <c r="H3" s="802"/>
      <c r="I3" s="802"/>
      <c r="J3" s="802"/>
      <c r="K3" s="802"/>
      <c r="L3" s="802"/>
      <c r="M3" s="803"/>
      <c r="N3" s="801" t="s">
        <v>612</v>
      </c>
      <c r="O3" s="802"/>
      <c r="P3" s="803"/>
      <c r="Q3" s="801" t="s">
        <v>613</v>
      </c>
      <c r="R3" s="802"/>
      <c r="S3" s="802"/>
      <c r="T3" s="802"/>
      <c r="U3" s="803"/>
    </row>
    <row r="4" spans="1:22" ht="49.5" customHeight="1">
      <c r="A4" s="805"/>
      <c r="B4" s="807"/>
      <c r="C4" s="598" t="s">
        <v>151</v>
      </c>
      <c r="D4" s="502" t="s">
        <v>40</v>
      </c>
      <c r="E4" s="502" t="s">
        <v>708</v>
      </c>
      <c r="F4" s="502" t="s">
        <v>709</v>
      </c>
      <c r="G4" s="502" t="s">
        <v>710</v>
      </c>
      <c r="H4" s="502" t="s">
        <v>711</v>
      </c>
      <c r="I4" s="502" t="s">
        <v>712</v>
      </c>
      <c r="J4" s="502" t="s">
        <v>284</v>
      </c>
      <c r="K4" s="502" t="s">
        <v>39</v>
      </c>
      <c r="L4" s="502" t="s">
        <v>713</v>
      </c>
      <c r="M4" s="502" t="s">
        <v>714</v>
      </c>
      <c r="N4" s="598" t="s">
        <v>151</v>
      </c>
      <c r="O4" s="502" t="s">
        <v>713</v>
      </c>
      <c r="P4" s="502" t="s">
        <v>715</v>
      </c>
      <c r="Q4" s="598" t="s">
        <v>151</v>
      </c>
      <c r="R4" s="502" t="s">
        <v>713</v>
      </c>
      <c r="S4" s="502" t="s">
        <v>716</v>
      </c>
      <c r="T4" s="502" t="s">
        <v>717</v>
      </c>
      <c r="U4" s="502" t="s">
        <v>718</v>
      </c>
    </row>
    <row r="5" spans="1:22" s="106" customFormat="1" ht="17.25" customHeight="1">
      <c r="A5" s="505" t="s">
        <v>707</v>
      </c>
      <c r="B5" s="586">
        <f>C5+N5+Q5</f>
        <v>10264373</v>
      </c>
      <c r="C5" s="587">
        <v>8951151</v>
      </c>
      <c r="D5" s="587">
        <v>8152703</v>
      </c>
      <c r="E5" s="587">
        <v>240871</v>
      </c>
      <c r="F5" s="587">
        <v>77291</v>
      </c>
      <c r="G5" s="587">
        <v>69985</v>
      </c>
      <c r="H5" s="587">
        <v>2823</v>
      </c>
      <c r="I5" s="587">
        <v>6764</v>
      </c>
      <c r="J5" s="587">
        <v>24234</v>
      </c>
      <c r="K5" s="587">
        <v>322836</v>
      </c>
      <c r="L5" s="587">
        <v>50118</v>
      </c>
      <c r="M5" s="587">
        <v>3526</v>
      </c>
      <c r="N5" s="587">
        <v>765227</v>
      </c>
      <c r="O5" s="587">
        <v>637</v>
      </c>
      <c r="P5" s="587">
        <v>764590</v>
      </c>
      <c r="Q5" s="587">
        <v>547995</v>
      </c>
      <c r="R5" s="587">
        <v>0</v>
      </c>
      <c r="S5" s="587">
        <v>67</v>
      </c>
      <c r="T5" s="587">
        <v>69569</v>
      </c>
      <c r="U5" s="587">
        <v>478359</v>
      </c>
    </row>
    <row r="6" spans="1:22" s="106" customFormat="1">
      <c r="A6" s="505" t="s">
        <v>158</v>
      </c>
      <c r="B6" s="586">
        <f t="shared" ref="B6:B44" si="0">C6+N6+Q6</f>
        <v>1695612</v>
      </c>
      <c r="C6" s="587">
        <v>1533477</v>
      </c>
      <c r="D6" s="587">
        <v>1412920</v>
      </c>
      <c r="E6" s="587">
        <v>23252</v>
      </c>
      <c r="F6" s="587">
        <v>5321</v>
      </c>
      <c r="G6" s="587">
        <v>5815</v>
      </c>
      <c r="H6" s="587">
        <v>2701</v>
      </c>
      <c r="I6" s="587">
        <v>481</v>
      </c>
      <c r="J6" s="587">
        <v>7782</v>
      </c>
      <c r="K6" s="587">
        <v>74292</v>
      </c>
      <c r="L6" s="587">
        <v>389</v>
      </c>
      <c r="M6" s="587">
        <v>524</v>
      </c>
      <c r="N6" s="587">
        <v>95910</v>
      </c>
      <c r="O6" s="587">
        <v>160</v>
      </c>
      <c r="P6" s="587">
        <v>95750</v>
      </c>
      <c r="Q6" s="587">
        <v>66225</v>
      </c>
      <c r="R6" s="587">
        <v>0</v>
      </c>
      <c r="S6" s="587">
        <v>0</v>
      </c>
      <c r="T6" s="587">
        <v>1618</v>
      </c>
      <c r="U6" s="587">
        <v>64607</v>
      </c>
    </row>
    <row r="7" spans="1:22">
      <c r="A7" s="506" t="s">
        <v>152</v>
      </c>
      <c r="B7" s="503">
        <f t="shared" si="0"/>
        <v>400900</v>
      </c>
      <c r="C7" s="504">
        <v>340365</v>
      </c>
      <c r="D7" s="504">
        <v>318664</v>
      </c>
      <c r="E7" s="504">
        <v>8128</v>
      </c>
      <c r="F7" s="504">
        <v>1211</v>
      </c>
      <c r="G7" s="504">
        <v>42</v>
      </c>
      <c r="H7" s="504">
        <v>153</v>
      </c>
      <c r="I7" s="504">
        <v>190</v>
      </c>
      <c r="J7" s="504">
        <v>1164</v>
      </c>
      <c r="K7" s="504">
        <v>10508</v>
      </c>
      <c r="L7" s="504">
        <v>206</v>
      </c>
      <c r="M7" s="504">
        <v>99</v>
      </c>
      <c r="N7" s="504">
        <v>38666</v>
      </c>
      <c r="O7" s="504">
        <v>15</v>
      </c>
      <c r="P7" s="504">
        <v>38651</v>
      </c>
      <c r="Q7" s="504">
        <v>21869</v>
      </c>
      <c r="R7" s="504">
        <v>0</v>
      </c>
      <c r="S7" s="504">
        <v>0</v>
      </c>
      <c r="T7" s="504">
        <v>223</v>
      </c>
      <c r="U7" s="504">
        <v>21646</v>
      </c>
    </row>
    <row r="8" spans="1:22">
      <c r="A8" s="506" t="s">
        <v>194</v>
      </c>
      <c r="B8" s="503">
        <f t="shared" si="0"/>
        <v>638446</v>
      </c>
      <c r="C8" s="504">
        <v>579511</v>
      </c>
      <c r="D8" s="504">
        <v>523443</v>
      </c>
      <c r="E8" s="504">
        <v>14940</v>
      </c>
      <c r="F8" s="504">
        <v>1614</v>
      </c>
      <c r="G8" s="504">
        <v>1876</v>
      </c>
      <c r="H8" s="504">
        <v>2241</v>
      </c>
      <c r="I8" s="504">
        <v>146</v>
      </c>
      <c r="J8" s="504">
        <v>4807</v>
      </c>
      <c r="K8" s="504">
        <v>30046</v>
      </c>
      <c r="L8" s="504">
        <v>76</v>
      </c>
      <c r="M8" s="504">
        <v>322</v>
      </c>
      <c r="N8" s="504">
        <v>32825</v>
      </c>
      <c r="O8" s="504">
        <v>125</v>
      </c>
      <c r="P8" s="504">
        <v>32700</v>
      </c>
      <c r="Q8" s="504">
        <v>26110</v>
      </c>
      <c r="R8" s="504">
        <v>0</v>
      </c>
      <c r="S8" s="504">
        <v>0</v>
      </c>
      <c r="T8" s="504">
        <v>671</v>
      </c>
      <c r="U8" s="504">
        <v>25439</v>
      </c>
    </row>
    <row r="9" spans="1:22">
      <c r="A9" s="506" t="s">
        <v>422</v>
      </c>
      <c r="B9" s="503">
        <f t="shared" si="0"/>
        <v>656266</v>
      </c>
      <c r="C9" s="504">
        <v>613601</v>
      </c>
      <c r="D9" s="504">
        <v>570813</v>
      </c>
      <c r="E9" s="504">
        <v>184</v>
      </c>
      <c r="F9" s="504">
        <v>2496</v>
      </c>
      <c r="G9" s="504">
        <v>3897</v>
      </c>
      <c r="H9" s="504">
        <v>307</v>
      </c>
      <c r="I9" s="504">
        <v>145</v>
      </c>
      <c r="J9" s="504">
        <v>1811</v>
      </c>
      <c r="K9" s="504">
        <v>33738</v>
      </c>
      <c r="L9" s="504">
        <v>107</v>
      </c>
      <c r="M9" s="504">
        <v>103</v>
      </c>
      <c r="N9" s="504">
        <v>24419</v>
      </c>
      <c r="O9" s="504">
        <v>20</v>
      </c>
      <c r="P9" s="504">
        <v>24399</v>
      </c>
      <c r="Q9" s="504">
        <v>18246</v>
      </c>
      <c r="R9" s="504">
        <v>0</v>
      </c>
      <c r="S9" s="504">
        <v>0</v>
      </c>
      <c r="T9" s="504">
        <v>724</v>
      </c>
      <c r="U9" s="504">
        <v>17522</v>
      </c>
    </row>
    <row r="10" spans="1:22" s="106" customFormat="1">
      <c r="A10" s="505" t="s">
        <v>162</v>
      </c>
      <c r="B10" s="586">
        <f t="shared" si="0"/>
        <v>1166736</v>
      </c>
      <c r="C10" s="587">
        <v>1038723</v>
      </c>
      <c r="D10" s="587">
        <v>869941</v>
      </c>
      <c r="E10" s="587">
        <v>18917</v>
      </c>
      <c r="F10" s="587">
        <v>9101</v>
      </c>
      <c r="G10" s="587">
        <v>50099</v>
      </c>
      <c r="H10" s="587">
        <v>110</v>
      </c>
      <c r="I10" s="587">
        <v>1604</v>
      </c>
      <c r="J10" s="587">
        <v>4103</v>
      </c>
      <c r="K10" s="587">
        <v>64059</v>
      </c>
      <c r="L10" s="587">
        <v>19783</v>
      </c>
      <c r="M10" s="587">
        <v>1006</v>
      </c>
      <c r="N10" s="587">
        <v>81020</v>
      </c>
      <c r="O10" s="587">
        <v>19</v>
      </c>
      <c r="P10" s="587">
        <v>81001</v>
      </c>
      <c r="Q10" s="587">
        <v>46993</v>
      </c>
      <c r="R10" s="587">
        <v>0</v>
      </c>
      <c r="S10" s="587">
        <v>0</v>
      </c>
      <c r="T10" s="587">
        <v>2399</v>
      </c>
      <c r="U10" s="587">
        <v>44594</v>
      </c>
    </row>
    <row r="11" spans="1:22">
      <c r="A11" s="506" t="s">
        <v>141</v>
      </c>
      <c r="B11" s="503">
        <f t="shared" si="0"/>
        <v>493160</v>
      </c>
      <c r="C11" s="504">
        <v>437500</v>
      </c>
      <c r="D11" s="504">
        <v>351707</v>
      </c>
      <c r="E11" s="504">
        <v>16078</v>
      </c>
      <c r="F11" s="504">
        <v>2633</v>
      </c>
      <c r="G11" s="504">
        <v>24635</v>
      </c>
      <c r="H11" s="504">
        <v>62</v>
      </c>
      <c r="I11" s="504">
        <v>1051</v>
      </c>
      <c r="J11" s="504">
        <v>2846</v>
      </c>
      <c r="K11" s="504">
        <v>37938</v>
      </c>
      <c r="L11" s="504">
        <v>79</v>
      </c>
      <c r="M11" s="504">
        <v>471</v>
      </c>
      <c r="N11" s="504">
        <v>34749</v>
      </c>
      <c r="O11" s="504">
        <v>12</v>
      </c>
      <c r="P11" s="504">
        <v>34737</v>
      </c>
      <c r="Q11" s="504">
        <v>20911</v>
      </c>
      <c r="R11" s="504">
        <v>0</v>
      </c>
      <c r="S11" s="504">
        <v>0</v>
      </c>
      <c r="T11" s="504">
        <v>786</v>
      </c>
      <c r="U11" s="504">
        <v>20125</v>
      </c>
    </row>
    <row r="12" spans="1:22">
      <c r="A12" s="506" t="s">
        <v>191</v>
      </c>
      <c r="B12" s="503">
        <f t="shared" si="0"/>
        <v>673576</v>
      </c>
      <c r="C12" s="504">
        <v>601223</v>
      </c>
      <c r="D12" s="504">
        <v>518234</v>
      </c>
      <c r="E12" s="504">
        <v>2839</v>
      </c>
      <c r="F12" s="504">
        <v>6468</v>
      </c>
      <c r="G12" s="504">
        <v>25464</v>
      </c>
      <c r="H12" s="504">
        <v>48</v>
      </c>
      <c r="I12" s="504">
        <v>553</v>
      </c>
      <c r="J12" s="504">
        <v>1257</v>
      </c>
      <c r="K12" s="504">
        <v>26121</v>
      </c>
      <c r="L12" s="504">
        <v>19704</v>
      </c>
      <c r="M12" s="504">
        <v>535</v>
      </c>
      <c r="N12" s="504">
        <v>46271</v>
      </c>
      <c r="O12" s="504">
        <v>7</v>
      </c>
      <c r="P12" s="504">
        <v>46264</v>
      </c>
      <c r="Q12" s="504">
        <v>26082</v>
      </c>
      <c r="R12" s="504">
        <v>0</v>
      </c>
      <c r="S12" s="504">
        <v>0</v>
      </c>
      <c r="T12" s="504">
        <v>1613</v>
      </c>
      <c r="U12" s="504">
        <v>24469</v>
      </c>
    </row>
    <row r="13" spans="1:22" s="106" customFormat="1">
      <c r="A13" s="505" t="s">
        <v>161</v>
      </c>
      <c r="B13" s="586">
        <f t="shared" si="0"/>
        <v>3808190</v>
      </c>
      <c r="C13" s="587">
        <v>3380514</v>
      </c>
      <c r="D13" s="587">
        <v>2954706</v>
      </c>
      <c r="E13" s="587">
        <v>172747</v>
      </c>
      <c r="F13" s="587">
        <v>42419</v>
      </c>
      <c r="G13" s="587">
        <v>10387</v>
      </c>
      <c r="H13" s="587">
        <v>0</v>
      </c>
      <c r="I13" s="587">
        <v>3557</v>
      </c>
      <c r="J13" s="587">
        <v>7605</v>
      </c>
      <c r="K13" s="587">
        <v>160668</v>
      </c>
      <c r="L13" s="587">
        <v>26913</v>
      </c>
      <c r="M13" s="587">
        <v>1512</v>
      </c>
      <c r="N13" s="587">
        <v>238528</v>
      </c>
      <c r="O13" s="587">
        <v>50</v>
      </c>
      <c r="P13" s="587">
        <v>238478</v>
      </c>
      <c r="Q13" s="587">
        <v>189148</v>
      </c>
      <c r="R13" s="587">
        <v>0</v>
      </c>
      <c r="S13" s="587">
        <v>67</v>
      </c>
      <c r="T13" s="587">
        <v>27135</v>
      </c>
      <c r="U13" s="587">
        <v>161946</v>
      </c>
    </row>
    <row r="14" spans="1:22">
      <c r="A14" s="506" t="s">
        <v>419</v>
      </c>
      <c r="B14" s="503">
        <f t="shared" si="0"/>
        <v>1790814</v>
      </c>
      <c r="C14" s="504">
        <v>1627938</v>
      </c>
      <c r="D14" s="504">
        <v>1500296</v>
      </c>
      <c r="E14" s="504">
        <v>27479</v>
      </c>
      <c r="F14" s="504">
        <v>23570</v>
      </c>
      <c r="G14" s="504">
        <v>2926</v>
      </c>
      <c r="H14" s="504">
        <v>0</v>
      </c>
      <c r="I14" s="504">
        <v>1149</v>
      </c>
      <c r="J14" s="504">
        <v>2331</v>
      </c>
      <c r="K14" s="504">
        <v>47378</v>
      </c>
      <c r="L14" s="504">
        <v>22434</v>
      </c>
      <c r="M14" s="504">
        <v>375</v>
      </c>
      <c r="N14" s="504">
        <v>80867</v>
      </c>
      <c r="O14" s="504">
        <v>35</v>
      </c>
      <c r="P14" s="504">
        <v>80832</v>
      </c>
      <c r="Q14" s="504">
        <v>82009</v>
      </c>
      <c r="R14" s="504">
        <v>0</v>
      </c>
      <c r="S14" s="504">
        <v>0</v>
      </c>
      <c r="T14" s="504">
        <v>8905</v>
      </c>
      <c r="U14" s="504">
        <v>73104</v>
      </c>
    </row>
    <row r="15" spans="1:22">
      <c r="A15" s="506" t="s">
        <v>420</v>
      </c>
      <c r="B15" s="503">
        <f t="shared" si="0"/>
        <v>948367</v>
      </c>
      <c r="C15" s="504">
        <v>823297</v>
      </c>
      <c r="D15" s="504">
        <v>693296</v>
      </c>
      <c r="E15" s="504">
        <v>68129</v>
      </c>
      <c r="F15" s="504">
        <v>13941</v>
      </c>
      <c r="G15" s="504">
        <v>3957</v>
      </c>
      <c r="H15" s="504">
        <v>0</v>
      </c>
      <c r="I15" s="504">
        <v>1394</v>
      </c>
      <c r="J15" s="504">
        <v>2164</v>
      </c>
      <c r="K15" s="504">
        <v>37929</v>
      </c>
      <c r="L15" s="504">
        <v>2107</v>
      </c>
      <c r="M15" s="504">
        <v>380</v>
      </c>
      <c r="N15" s="504">
        <v>70172</v>
      </c>
      <c r="O15" s="504">
        <v>9</v>
      </c>
      <c r="P15" s="504">
        <v>70163</v>
      </c>
      <c r="Q15" s="504">
        <v>54898</v>
      </c>
      <c r="R15" s="504">
        <v>0</v>
      </c>
      <c r="S15" s="504">
        <v>0</v>
      </c>
      <c r="T15" s="504">
        <v>9428</v>
      </c>
      <c r="U15" s="504">
        <v>45470</v>
      </c>
    </row>
    <row r="16" spans="1:22">
      <c r="A16" s="506" t="s">
        <v>421</v>
      </c>
      <c r="B16" s="503">
        <f t="shared" si="0"/>
        <v>501762</v>
      </c>
      <c r="C16" s="504">
        <v>418308</v>
      </c>
      <c r="D16" s="504">
        <v>371573</v>
      </c>
      <c r="E16" s="504">
        <v>1818</v>
      </c>
      <c r="F16" s="504">
        <v>3237</v>
      </c>
      <c r="G16" s="504">
        <v>2506</v>
      </c>
      <c r="H16" s="504">
        <v>0</v>
      </c>
      <c r="I16" s="504">
        <v>895</v>
      </c>
      <c r="J16" s="504">
        <v>1668</v>
      </c>
      <c r="K16" s="504">
        <v>35558</v>
      </c>
      <c r="L16" s="504">
        <v>359</v>
      </c>
      <c r="M16" s="504">
        <v>694</v>
      </c>
      <c r="N16" s="504">
        <v>51620</v>
      </c>
      <c r="O16" s="504">
        <v>5</v>
      </c>
      <c r="P16" s="504">
        <v>51615</v>
      </c>
      <c r="Q16" s="504">
        <v>31834</v>
      </c>
      <c r="R16" s="504">
        <v>0</v>
      </c>
      <c r="S16" s="504">
        <v>0</v>
      </c>
      <c r="T16" s="504">
        <v>5661</v>
      </c>
      <c r="U16" s="504">
        <v>26173</v>
      </c>
    </row>
    <row r="17" spans="1:21">
      <c r="A17" s="506" t="s">
        <v>424</v>
      </c>
      <c r="B17" s="503">
        <f t="shared" si="0"/>
        <v>567247</v>
      </c>
      <c r="C17" s="504">
        <v>510971</v>
      </c>
      <c r="D17" s="504">
        <v>389541</v>
      </c>
      <c r="E17" s="504">
        <v>75321</v>
      </c>
      <c r="F17" s="504">
        <v>1671</v>
      </c>
      <c r="G17" s="504">
        <v>998</v>
      </c>
      <c r="H17" s="504">
        <v>0</v>
      </c>
      <c r="I17" s="504">
        <v>119</v>
      </c>
      <c r="J17" s="504">
        <v>1442</v>
      </c>
      <c r="K17" s="504">
        <v>39803</v>
      </c>
      <c r="L17" s="504">
        <v>2013</v>
      </c>
      <c r="M17" s="504">
        <v>63</v>
      </c>
      <c r="N17" s="504">
        <v>35869</v>
      </c>
      <c r="O17" s="504">
        <v>1</v>
      </c>
      <c r="P17" s="504">
        <v>35868</v>
      </c>
      <c r="Q17" s="504">
        <v>20407</v>
      </c>
      <c r="R17" s="504">
        <v>0</v>
      </c>
      <c r="S17" s="504">
        <v>67</v>
      </c>
      <c r="T17" s="504">
        <v>3141</v>
      </c>
      <c r="U17" s="504">
        <v>17199</v>
      </c>
    </row>
    <row r="18" spans="1:21" s="106" customFormat="1">
      <c r="A18" s="505" t="s">
        <v>436</v>
      </c>
      <c r="B18" s="586">
        <f t="shared" si="0"/>
        <v>277870</v>
      </c>
      <c r="C18" s="587">
        <v>230175</v>
      </c>
      <c r="D18" s="587">
        <v>225982</v>
      </c>
      <c r="E18" s="587">
        <v>107</v>
      </c>
      <c r="F18" s="587">
        <v>535</v>
      </c>
      <c r="G18" s="587">
        <v>457</v>
      </c>
      <c r="H18" s="587">
        <v>12</v>
      </c>
      <c r="I18" s="587">
        <v>87</v>
      </c>
      <c r="J18" s="587">
        <v>423</v>
      </c>
      <c r="K18" s="587">
        <v>2448</v>
      </c>
      <c r="L18" s="587">
        <v>101</v>
      </c>
      <c r="M18" s="587">
        <v>23</v>
      </c>
      <c r="N18" s="587">
        <v>36289</v>
      </c>
      <c r="O18" s="587">
        <v>0</v>
      </c>
      <c r="P18" s="587">
        <v>36289</v>
      </c>
      <c r="Q18" s="587">
        <v>11406</v>
      </c>
      <c r="R18" s="587">
        <v>0</v>
      </c>
      <c r="S18" s="587">
        <v>0</v>
      </c>
      <c r="T18" s="587">
        <v>0</v>
      </c>
      <c r="U18" s="587">
        <v>11406</v>
      </c>
    </row>
    <row r="19" spans="1:21">
      <c r="A19" s="506" t="s">
        <v>433</v>
      </c>
      <c r="B19" s="503">
        <f t="shared" si="0"/>
        <v>185377</v>
      </c>
      <c r="C19" s="504">
        <v>149150</v>
      </c>
      <c r="D19" s="504">
        <v>145427</v>
      </c>
      <c r="E19" s="504">
        <v>91</v>
      </c>
      <c r="F19" s="504">
        <v>489</v>
      </c>
      <c r="G19" s="504">
        <v>397</v>
      </c>
      <c r="H19" s="504">
        <v>12</v>
      </c>
      <c r="I19" s="504">
        <v>87</v>
      </c>
      <c r="J19" s="504">
        <v>374</v>
      </c>
      <c r="K19" s="504">
        <v>2156</v>
      </c>
      <c r="L19" s="504">
        <v>99</v>
      </c>
      <c r="M19" s="504">
        <v>18</v>
      </c>
      <c r="N19" s="504">
        <v>26668</v>
      </c>
      <c r="O19" s="504">
        <v>0</v>
      </c>
      <c r="P19" s="504">
        <v>26668</v>
      </c>
      <c r="Q19" s="504">
        <v>9559</v>
      </c>
      <c r="R19" s="504">
        <v>0</v>
      </c>
      <c r="S19" s="504">
        <v>0</v>
      </c>
      <c r="T19" s="504">
        <v>0</v>
      </c>
      <c r="U19" s="504">
        <v>9559</v>
      </c>
    </row>
    <row r="20" spans="1:21">
      <c r="A20" s="506" t="s">
        <v>437</v>
      </c>
      <c r="B20" s="503">
        <f t="shared" si="0"/>
        <v>92493</v>
      </c>
      <c r="C20" s="504">
        <v>81025</v>
      </c>
      <c r="D20" s="504">
        <v>80555</v>
      </c>
      <c r="E20" s="504">
        <v>16</v>
      </c>
      <c r="F20" s="504">
        <v>46</v>
      </c>
      <c r="G20" s="504">
        <v>60</v>
      </c>
      <c r="H20" s="504">
        <v>0</v>
      </c>
      <c r="I20" s="504">
        <v>0</v>
      </c>
      <c r="J20" s="504">
        <v>49</v>
      </c>
      <c r="K20" s="504">
        <v>292</v>
      </c>
      <c r="L20" s="504">
        <v>2</v>
      </c>
      <c r="M20" s="504">
        <v>5</v>
      </c>
      <c r="N20" s="504">
        <v>9621</v>
      </c>
      <c r="O20" s="504">
        <v>0</v>
      </c>
      <c r="P20" s="504">
        <v>9621</v>
      </c>
      <c r="Q20" s="504">
        <v>1847</v>
      </c>
      <c r="R20" s="504">
        <v>0</v>
      </c>
      <c r="S20" s="504">
        <v>0</v>
      </c>
      <c r="T20" s="504">
        <v>0</v>
      </c>
      <c r="U20" s="504">
        <v>1847</v>
      </c>
    </row>
    <row r="21" spans="1:21" s="106" customFormat="1">
      <c r="A21" s="505" t="s">
        <v>438</v>
      </c>
      <c r="B21" s="586">
        <f t="shared" si="0"/>
        <v>501527</v>
      </c>
      <c r="C21" s="587">
        <v>395398</v>
      </c>
      <c r="D21" s="587">
        <v>378385</v>
      </c>
      <c r="E21" s="587">
        <v>2521</v>
      </c>
      <c r="F21" s="587">
        <v>4188</v>
      </c>
      <c r="G21" s="587">
        <v>28</v>
      </c>
      <c r="H21" s="587">
        <v>0</v>
      </c>
      <c r="I21" s="587">
        <v>220</v>
      </c>
      <c r="J21" s="587">
        <v>1240</v>
      </c>
      <c r="K21" s="587">
        <v>8328</v>
      </c>
      <c r="L21" s="587">
        <v>468</v>
      </c>
      <c r="M21" s="587">
        <v>20</v>
      </c>
      <c r="N21" s="587">
        <v>69681</v>
      </c>
      <c r="O21" s="587">
        <v>103</v>
      </c>
      <c r="P21" s="587">
        <v>69578</v>
      </c>
      <c r="Q21" s="587">
        <v>36448</v>
      </c>
      <c r="R21" s="587">
        <v>0</v>
      </c>
      <c r="S21" s="587">
        <v>0</v>
      </c>
      <c r="T21" s="587">
        <v>0</v>
      </c>
      <c r="U21" s="587">
        <v>36448</v>
      </c>
    </row>
    <row r="22" spans="1:21">
      <c r="A22" s="506" t="s">
        <v>434</v>
      </c>
      <c r="B22" s="503">
        <f t="shared" si="0"/>
        <v>408352</v>
      </c>
      <c r="C22" s="504">
        <v>320597</v>
      </c>
      <c r="D22" s="504">
        <v>305495</v>
      </c>
      <c r="E22" s="504">
        <v>2203</v>
      </c>
      <c r="F22" s="504">
        <v>2969</v>
      </c>
      <c r="G22" s="504">
        <v>23</v>
      </c>
      <c r="H22" s="504">
        <v>0</v>
      </c>
      <c r="I22" s="504">
        <v>219</v>
      </c>
      <c r="J22" s="504">
        <v>1192</v>
      </c>
      <c r="K22" s="504">
        <v>8017</v>
      </c>
      <c r="L22" s="504">
        <v>462</v>
      </c>
      <c r="M22" s="504">
        <v>17</v>
      </c>
      <c r="N22" s="504">
        <v>52625</v>
      </c>
      <c r="O22" s="504">
        <v>83</v>
      </c>
      <c r="P22" s="504">
        <v>52542</v>
      </c>
      <c r="Q22" s="504">
        <v>35130</v>
      </c>
      <c r="R22" s="504">
        <v>0</v>
      </c>
      <c r="S22" s="504">
        <v>0</v>
      </c>
      <c r="T22" s="504">
        <v>0</v>
      </c>
      <c r="U22" s="504">
        <v>35130</v>
      </c>
    </row>
    <row r="23" spans="1:21">
      <c r="A23" s="506" t="s">
        <v>439</v>
      </c>
      <c r="B23" s="503">
        <f t="shared" si="0"/>
        <v>93175</v>
      </c>
      <c r="C23" s="504">
        <v>74801</v>
      </c>
      <c r="D23" s="504">
        <v>72890</v>
      </c>
      <c r="E23" s="504">
        <v>318</v>
      </c>
      <c r="F23" s="504">
        <v>1219</v>
      </c>
      <c r="G23" s="504">
        <v>5</v>
      </c>
      <c r="H23" s="504">
        <v>0</v>
      </c>
      <c r="I23" s="504">
        <v>1</v>
      </c>
      <c r="J23" s="504">
        <v>48</v>
      </c>
      <c r="K23" s="504">
        <v>311</v>
      </c>
      <c r="L23" s="504">
        <v>6</v>
      </c>
      <c r="M23" s="504">
        <v>3</v>
      </c>
      <c r="N23" s="504">
        <v>17056</v>
      </c>
      <c r="O23" s="504">
        <v>20</v>
      </c>
      <c r="P23" s="504">
        <v>17036</v>
      </c>
      <c r="Q23" s="504">
        <v>1318</v>
      </c>
      <c r="R23" s="504">
        <v>0</v>
      </c>
      <c r="S23" s="504">
        <v>0</v>
      </c>
      <c r="T23" s="504">
        <v>0</v>
      </c>
      <c r="U23" s="504">
        <v>1318</v>
      </c>
    </row>
    <row r="24" spans="1:21" s="106" customFormat="1">
      <c r="A24" s="505" t="s">
        <v>163</v>
      </c>
      <c r="B24" s="586">
        <f t="shared" si="0"/>
        <v>854664</v>
      </c>
      <c r="C24" s="587">
        <v>737896</v>
      </c>
      <c r="D24" s="587">
        <v>693914</v>
      </c>
      <c r="E24" s="587">
        <v>22413</v>
      </c>
      <c r="F24" s="587">
        <v>8391</v>
      </c>
      <c r="G24" s="587">
        <v>676</v>
      </c>
      <c r="H24" s="587">
        <v>0</v>
      </c>
      <c r="I24" s="587">
        <v>609</v>
      </c>
      <c r="J24" s="587">
        <v>1115</v>
      </c>
      <c r="K24" s="587">
        <v>9353</v>
      </c>
      <c r="L24" s="587">
        <v>1093</v>
      </c>
      <c r="M24" s="587">
        <v>332</v>
      </c>
      <c r="N24" s="587">
        <v>97041</v>
      </c>
      <c r="O24" s="587">
        <v>0</v>
      </c>
      <c r="P24" s="587">
        <v>97041</v>
      </c>
      <c r="Q24" s="587">
        <v>19727</v>
      </c>
      <c r="R24" s="587">
        <v>0</v>
      </c>
      <c r="S24" s="587">
        <v>0</v>
      </c>
      <c r="T24" s="587">
        <v>0</v>
      </c>
      <c r="U24" s="587">
        <v>19727</v>
      </c>
    </row>
    <row r="25" spans="1:21">
      <c r="A25" s="506" t="s">
        <v>168</v>
      </c>
      <c r="B25" s="503">
        <f t="shared" si="0"/>
        <v>26587</v>
      </c>
      <c r="C25" s="504">
        <v>16376</v>
      </c>
      <c r="D25" s="504">
        <v>15437</v>
      </c>
      <c r="E25" s="504">
        <v>0</v>
      </c>
      <c r="F25" s="504">
        <v>241</v>
      </c>
      <c r="G25" s="504">
        <v>0</v>
      </c>
      <c r="H25" s="504">
        <v>0</v>
      </c>
      <c r="I25" s="504">
        <v>164</v>
      </c>
      <c r="J25" s="504">
        <v>377</v>
      </c>
      <c r="K25" s="504">
        <v>103</v>
      </c>
      <c r="L25" s="504">
        <v>54</v>
      </c>
      <c r="M25" s="504">
        <v>0</v>
      </c>
      <c r="N25" s="504">
        <v>6340</v>
      </c>
      <c r="O25" s="504">
        <v>0</v>
      </c>
      <c r="P25" s="504">
        <v>6340</v>
      </c>
      <c r="Q25" s="504">
        <v>3871</v>
      </c>
      <c r="R25" s="504">
        <v>0</v>
      </c>
      <c r="S25" s="504">
        <v>0</v>
      </c>
      <c r="T25" s="504">
        <v>0</v>
      </c>
      <c r="U25" s="504">
        <v>3871</v>
      </c>
    </row>
    <row r="26" spans="1:21">
      <c r="A26" s="506" t="s">
        <v>167</v>
      </c>
      <c r="B26" s="503">
        <f t="shared" si="0"/>
        <v>251378</v>
      </c>
      <c r="C26" s="504">
        <v>226243</v>
      </c>
      <c r="D26" s="504">
        <v>223231</v>
      </c>
      <c r="E26" s="504">
        <v>6</v>
      </c>
      <c r="F26" s="504">
        <v>325</v>
      </c>
      <c r="G26" s="504">
        <v>41</v>
      </c>
      <c r="H26" s="504">
        <v>0</v>
      </c>
      <c r="I26" s="504">
        <v>86</v>
      </c>
      <c r="J26" s="504">
        <v>459</v>
      </c>
      <c r="K26" s="504">
        <v>1582</v>
      </c>
      <c r="L26" s="504">
        <v>181</v>
      </c>
      <c r="M26" s="504">
        <v>332</v>
      </c>
      <c r="N26" s="504">
        <v>22352</v>
      </c>
      <c r="O26" s="504">
        <v>0</v>
      </c>
      <c r="P26" s="504">
        <v>22352</v>
      </c>
      <c r="Q26" s="504">
        <v>2783</v>
      </c>
      <c r="R26" s="504">
        <v>0</v>
      </c>
      <c r="S26" s="504">
        <v>0</v>
      </c>
      <c r="T26" s="504">
        <v>0</v>
      </c>
      <c r="U26" s="504">
        <v>2783</v>
      </c>
    </row>
    <row r="27" spans="1:21">
      <c r="A27" s="506" t="s">
        <v>157</v>
      </c>
      <c r="B27" s="503">
        <f t="shared" si="0"/>
        <v>336787</v>
      </c>
      <c r="C27" s="504">
        <v>293693</v>
      </c>
      <c r="D27" s="504">
        <v>289185</v>
      </c>
      <c r="E27" s="504">
        <v>1759</v>
      </c>
      <c r="F27" s="504">
        <v>140</v>
      </c>
      <c r="G27" s="504">
        <v>8</v>
      </c>
      <c r="H27" s="504">
        <v>0</v>
      </c>
      <c r="I27" s="504">
        <v>167</v>
      </c>
      <c r="J27" s="504">
        <v>175</v>
      </c>
      <c r="K27" s="504">
        <v>1739</v>
      </c>
      <c r="L27" s="504">
        <v>520</v>
      </c>
      <c r="M27" s="504">
        <v>0</v>
      </c>
      <c r="N27" s="504">
        <v>37330</v>
      </c>
      <c r="O27" s="504">
        <v>0</v>
      </c>
      <c r="P27" s="504">
        <v>37330</v>
      </c>
      <c r="Q27" s="504">
        <v>5764</v>
      </c>
      <c r="R27" s="504">
        <v>0</v>
      </c>
      <c r="S27" s="504">
        <v>0</v>
      </c>
      <c r="T27" s="504">
        <v>0</v>
      </c>
      <c r="U27" s="504">
        <v>5764</v>
      </c>
    </row>
    <row r="28" spans="1:21">
      <c r="A28" s="506" t="s">
        <v>156</v>
      </c>
      <c r="B28" s="503">
        <f t="shared" si="0"/>
        <v>114400</v>
      </c>
      <c r="C28" s="504">
        <v>97560</v>
      </c>
      <c r="D28" s="504">
        <v>65033</v>
      </c>
      <c r="E28" s="504">
        <v>20405</v>
      </c>
      <c r="F28" s="504">
        <v>6589</v>
      </c>
      <c r="G28" s="504">
        <v>122</v>
      </c>
      <c r="H28" s="504">
        <v>0</v>
      </c>
      <c r="I28" s="504">
        <v>29</v>
      </c>
      <c r="J28" s="504">
        <v>59</v>
      </c>
      <c r="K28" s="504">
        <v>5032</v>
      </c>
      <c r="L28" s="504">
        <v>291</v>
      </c>
      <c r="M28" s="504">
        <v>0</v>
      </c>
      <c r="N28" s="504">
        <v>15232</v>
      </c>
      <c r="O28" s="504">
        <v>0</v>
      </c>
      <c r="P28" s="504">
        <v>15232</v>
      </c>
      <c r="Q28" s="504">
        <v>1608</v>
      </c>
      <c r="R28" s="504">
        <v>0</v>
      </c>
      <c r="S28" s="504">
        <v>0</v>
      </c>
      <c r="T28" s="504">
        <v>0</v>
      </c>
      <c r="U28" s="504">
        <v>1608</v>
      </c>
    </row>
    <row r="29" spans="1:21">
      <c r="A29" s="506" t="s">
        <v>155</v>
      </c>
      <c r="B29" s="503">
        <f t="shared" si="0"/>
        <v>106307</v>
      </c>
      <c r="C29" s="504">
        <v>96007</v>
      </c>
      <c r="D29" s="504">
        <v>95501</v>
      </c>
      <c r="E29" s="504">
        <v>0</v>
      </c>
      <c r="F29" s="504">
        <v>48</v>
      </c>
      <c r="G29" s="504">
        <v>0</v>
      </c>
      <c r="H29" s="504">
        <v>0</v>
      </c>
      <c r="I29" s="504">
        <v>136</v>
      </c>
      <c r="J29" s="504">
        <v>45</v>
      </c>
      <c r="K29" s="504">
        <v>237</v>
      </c>
      <c r="L29" s="504">
        <v>40</v>
      </c>
      <c r="M29" s="504">
        <v>0</v>
      </c>
      <c r="N29" s="504">
        <v>5377</v>
      </c>
      <c r="O29" s="504">
        <v>0</v>
      </c>
      <c r="P29" s="504">
        <v>5377</v>
      </c>
      <c r="Q29" s="504">
        <v>4923</v>
      </c>
      <c r="R29" s="504">
        <v>0</v>
      </c>
      <c r="S29" s="504">
        <v>0</v>
      </c>
      <c r="T29" s="504">
        <v>0</v>
      </c>
      <c r="U29" s="504">
        <v>4923</v>
      </c>
    </row>
    <row r="30" spans="1:21">
      <c r="A30" s="506" t="s">
        <v>154</v>
      </c>
      <c r="B30" s="503">
        <f t="shared" si="0"/>
        <v>562</v>
      </c>
      <c r="C30" s="504">
        <v>239</v>
      </c>
      <c r="D30" s="504">
        <v>190</v>
      </c>
      <c r="E30" s="504">
        <v>47</v>
      </c>
      <c r="F30" s="504">
        <v>2</v>
      </c>
      <c r="G30" s="504">
        <v>0</v>
      </c>
      <c r="H30" s="504">
        <v>0</v>
      </c>
      <c r="I30" s="504">
        <v>0</v>
      </c>
      <c r="J30" s="504">
        <v>0</v>
      </c>
      <c r="K30" s="504">
        <v>0</v>
      </c>
      <c r="L30" s="504">
        <v>0</v>
      </c>
      <c r="M30" s="504">
        <v>0</v>
      </c>
      <c r="N30" s="504">
        <v>323</v>
      </c>
      <c r="O30" s="504">
        <v>0</v>
      </c>
      <c r="P30" s="504">
        <v>323</v>
      </c>
      <c r="Q30" s="504">
        <v>0</v>
      </c>
      <c r="R30" s="504">
        <v>0</v>
      </c>
      <c r="S30" s="504">
        <v>0</v>
      </c>
      <c r="T30" s="504">
        <v>0</v>
      </c>
      <c r="U30" s="504">
        <v>0</v>
      </c>
    </row>
    <row r="31" spans="1:21">
      <c r="A31" s="506" t="s">
        <v>425</v>
      </c>
      <c r="B31" s="503">
        <f t="shared" si="0"/>
        <v>9353</v>
      </c>
      <c r="C31" s="504">
        <v>5353</v>
      </c>
      <c r="D31" s="504">
        <v>5337</v>
      </c>
      <c r="E31" s="504">
        <v>0</v>
      </c>
      <c r="F31" s="504">
        <v>2</v>
      </c>
      <c r="G31" s="504">
        <v>0</v>
      </c>
      <c r="H31" s="504">
        <v>0</v>
      </c>
      <c r="I31" s="504">
        <v>4</v>
      </c>
      <c r="J31" s="504">
        <v>0</v>
      </c>
      <c r="K31" s="504">
        <v>10</v>
      </c>
      <c r="L31" s="504">
        <v>0</v>
      </c>
      <c r="M31" s="504">
        <v>0</v>
      </c>
      <c r="N31" s="504">
        <v>3959</v>
      </c>
      <c r="O31" s="504">
        <v>0</v>
      </c>
      <c r="P31" s="504">
        <v>3959</v>
      </c>
      <c r="Q31" s="504">
        <v>41</v>
      </c>
      <c r="R31" s="504">
        <v>0</v>
      </c>
      <c r="S31" s="504">
        <v>0</v>
      </c>
      <c r="T31" s="504">
        <v>0</v>
      </c>
      <c r="U31" s="504">
        <v>41</v>
      </c>
    </row>
    <row r="32" spans="1:21">
      <c r="A32" s="506" t="s">
        <v>98</v>
      </c>
      <c r="B32" s="503">
        <f t="shared" si="0"/>
        <v>3017</v>
      </c>
      <c r="C32" s="504">
        <v>1372</v>
      </c>
      <c r="D32" s="504">
        <v>0</v>
      </c>
      <c r="E32" s="504">
        <v>36</v>
      </c>
      <c r="F32" s="504">
        <v>162</v>
      </c>
      <c r="G32" s="504">
        <v>505</v>
      </c>
      <c r="H32" s="504">
        <v>0</v>
      </c>
      <c r="I32" s="504">
        <v>23</v>
      </c>
      <c r="J32" s="504">
        <v>0</v>
      </c>
      <c r="K32" s="504">
        <v>639</v>
      </c>
      <c r="L32" s="504">
        <v>7</v>
      </c>
      <c r="M32" s="504">
        <v>0</v>
      </c>
      <c r="N32" s="504">
        <v>1264</v>
      </c>
      <c r="O32" s="504">
        <v>0</v>
      </c>
      <c r="P32" s="504">
        <v>1264</v>
      </c>
      <c r="Q32" s="504">
        <v>381</v>
      </c>
      <c r="R32" s="504">
        <v>0</v>
      </c>
      <c r="S32" s="504">
        <v>0</v>
      </c>
      <c r="T32" s="504">
        <v>0</v>
      </c>
      <c r="U32" s="504">
        <v>381</v>
      </c>
    </row>
    <row r="33" spans="1:21">
      <c r="A33" s="506" t="s">
        <v>166</v>
      </c>
      <c r="B33" s="503">
        <f t="shared" si="0"/>
        <v>6273</v>
      </c>
      <c r="C33" s="504">
        <v>1053</v>
      </c>
      <c r="D33" s="504">
        <v>0</v>
      </c>
      <c r="E33" s="504">
        <v>160</v>
      </c>
      <c r="F33" s="504">
        <v>882</v>
      </c>
      <c r="G33" s="504">
        <v>0</v>
      </c>
      <c r="H33" s="504">
        <v>0</v>
      </c>
      <c r="I33" s="504">
        <v>0</v>
      </c>
      <c r="J33" s="504">
        <v>0</v>
      </c>
      <c r="K33" s="504">
        <v>11</v>
      </c>
      <c r="L33" s="504">
        <v>0</v>
      </c>
      <c r="M33" s="504">
        <v>0</v>
      </c>
      <c r="N33" s="504">
        <v>4864</v>
      </c>
      <c r="O33" s="504">
        <v>0</v>
      </c>
      <c r="P33" s="504">
        <v>4864</v>
      </c>
      <c r="Q33" s="504">
        <v>356</v>
      </c>
      <c r="R33" s="504">
        <v>0</v>
      </c>
      <c r="S33" s="504">
        <v>0</v>
      </c>
      <c r="T33" s="504">
        <v>0</v>
      </c>
      <c r="U33" s="504">
        <v>356</v>
      </c>
    </row>
    <row r="34" spans="1:21" s="106" customFormat="1" ht="24">
      <c r="A34" s="505" t="s">
        <v>165</v>
      </c>
      <c r="B34" s="586">
        <f t="shared" si="0"/>
        <v>869813</v>
      </c>
      <c r="C34" s="587">
        <v>591545</v>
      </c>
      <c r="D34" s="587">
        <v>575535</v>
      </c>
      <c r="E34" s="587">
        <v>586</v>
      </c>
      <c r="F34" s="587">
        <v>6014</v>
      </c>
      <c r="G34" s="587">
        <v>2522</v>
      </c>
      <c r="H34" s="587">
        <v>0</v>
      </c>
      <c r="I34" s="587">
        <v>206</v>
      </c>
      <c r="J34" s="587">
        <v>1966</v>
      </c>
      <c r="K34" s="587">
        <v>3236</v>
      </c>
      <c r="L34" s="587">
        <v>1371</v>
      </c>
      <c r="M34" s="587">
        <v>109</v>
      </c>
      <c r="N34" s="587">
        <v>103477</v>
      </c>
      <c r="O34" s="587">
        <v>270</v>
      </c>
      <c r="P34" s="587">
        <v>103207</v>
      </c>
      <c r="Q34" s="587">
        <v>174791</v>
      </c>
      <c r="R34" s="587">
        <v>0</v>
      </c>
      <c r="S34" s="587">
        <v>0</v>
      </c>
      <c r="T34" s="587">
        <v>38417</v>
      </c>
      <c r="U34" s="587">
        <v>136374</v>
      </c>
    </row>
    <row r="35" spans="1:21">
      <c r="A35" s="506" t="s">
        <v>426</v>
      </c>
      <c r="B35" s="503">
        <f t="shared" si="0"/>
        <v>514699</v>
      </c>
      <c r="C35" s="504">
        <v>381064</v>
      </c>
      <c r="D35" s="504">
        <v>373169</v>
      </c>
      <c r="E35" s="504">
        <v>16</v>
      </c>
      <c r="F35" s="504">
        <v>2826</v>
      </c>
      <c r="G35" s="504">
        <v>1137</v>
      </c>
      <c r="H35" s="504">
        <v>0</v>
      </c>
      <c r="I35" s="504">
        <v>40</v>
      </c>
      <c r="J35" s="504">
        <v>1338</v>
      </c>
      <c r="K35" s="504">
        <v>1818</v>
      </c>
      <c r="L35" s="504">
        <v>707</v>
      </c>
      <c r="M35" s="504">
        <v>13</v>
      </c>
      <c r="N35" s="504">
        <v>29039</v>
      </c>
      <c r="O35" s="504">
        <v>270</v>
      </c>
      <c r="P35" s="504">
        <v>28769</v>
      </c>
      <c r="Q35" s="504">
        <v>104596</v>
      </c>
      <c r="R35" s="504">
        <v>0</v>
      </c>
      <c r="S35" s="504">
        <v>0</v>
      </c>
      <c r="T35" s="504">
        <v>30828</v>
      </c>
      <c r="U35" s="504">
        <v>73768</v>
      </c>
    </row>
    <row r="36" spans="1:21">
      <c r="A36" s="506" t="s">
        <v>153</v>
      </c>
      <c r="B36" s="503">
        <f t="shared" si="0"/>
        <v>289723</v>
      </c>
      <c r="C36" s="504">
        <v>201698</v>
      </c>
      <c r="D36" s="504">
        <v>197240</v>
      </c>
      <c r="E36" s="504">
        <v>27</v>
      </c>
      <c r="F36" s="504">
        <v>1592</v>
      </c>
      <c r="G36" s="504">
        <v>776</v>
      </c>
      <c r="H36" s="504">
        <v>0</v>
      </c>
      <c r="I36" s="504">
        <v>50</v>
      </c>
      <c r="J36" s="504">
        <v>155</v>
      </c>
      <c r="K36" s="504">
        <v>1253</v>
      </c>
      <c r="L36" s="504">
        <v>554</v>
      </c>
      <c r="M36" s="504">
        <v>51</v>
      </c>
      <c r="N36" s="504">
        <v>24996</v>
      </c>
      <c r="O36" s="504">
        <v>0</v>
      </c>
      <c r="P36" s="504">
        <v>24996</v>
      </c>
      <c r="Q36" s="504">
        <v>63029</v>
      </c>
      <c r="R36" s="504">
        <v>0</v>
      </c>
      <c r="S36" s="504">
        <v>0</v>
      </c>
      <c r="T36" s="504">
        <v>4991</v>
      </c>
      <c r="U36" s="504">
        <v>58038</v>
      </c>
    </row>
    <row r="37" spans="1:21">
      <c r="A37" s="506" t="s">
        <v>427</v>
      </c>
      <c r="B37" s="503">
        <f t="shared" si="0"/>
        <v>35553</v>
      </c>
      <c r="C37" s="504">
        <v>5209</v>
      </c>
      <c r="D37" s="504">
        <v>3895</v>
      </c>
      <c r="E37" s="504">
        <v>123</v>
      </c>
      <c r="F37" s="504">
        <v>320</v>
      </c>
      <c r="G37" s="504">
        <v>122</v>
      </c>
      <c r="H37" s="504">
        <v>0</v>
      </c>
      <c r="I37" s="504">
        <v>46</v>
      </c>
      <c r="J37" s="504">
        <v>473</v>
      </c>
      <c r="K37" s="504">
        <v>75</v>
      </c>
      <c r="L37" s="504">
        <v>110</v>
      </c>
      <c r="M37" s="504">
        <v>45</v>
      </c>
      <c r="N37" s="504">
        <v>27357</v>
      </c>
      <c r="O37" s="504">
        <v>0</v>
      </c>
      <c r="P37" s="504">
        <v>27357</v>
      </c>
      <c r="Q37" s="504">
        <v>2987</v>
      </c>
      <c r="R37" s="504">
        <v>0</v>
      </c>
      <c r="S37" s="504">
        <v>0</v>
      </c>
      <c r="T37" s="504">
        <v>1658</v>
      </c>
      <c r="U37" s="504">
        <v>1329</v>
      </c>
    </row>
    <row r="38" spans="1:21">
      <c r="A38" s="506" t="s">
        <v>428</v>
      </c>
      <c r="B38" s="503">
        <f t="shared" si="0"/>
        <v>4215</v>
      </c>
      <c r="C38" s="504">
        <v>103</v>
      </c>
      <c r="D38" s="504">
        <v>8</v>
      </c>
      <c r="E38" s="504">
        <v>0</v>
      </c>
      <c r="F38" s="504">
        <v>6</v>
      </c>
      <c r="G38" s="504">
        <v>47</v>
      </c>
      <c r="H38" s="504">
        <v>0</v>
      </c>
      <c r="I38" s="504">
        <v>42</v>
      </c>
      <c r="J38" s="504">
        <v>0</v>
      </c>
      <c r="K38" s="504">
        <v>0</v>
      </c>
      <c r="L38" s="504">
        <v>0</v>
      </c>
      <c r="M38" s="504">
        <v>0</v>
      </c>
      <c r="N38" s="504">
        <v>3460</v>
      </c>
      <c r="O38" s="504">
        <v>0</v>
      </c>
      <c r="P38" s="504">
        <v>3460</v>
      </c>
      <c r="Q38" s="504">
        <v>652</v>
      </c>
      <c r="R38" s="504">
        <v>0</v>
      </c>
      <c r="S38" s="504">
        <v>0</v>
      </c>
      <c r="T38" s="504">
        <v>22</v>
      </c>
      <c r="U38" s="504">
        <v>630</v>
      </c>
    </row>
    <row r="39" spans="1:21">
      <c r="A39" s="506" t="s">
        <v>429</v>
      </c>
      <c r="B39" s="503">
        <f t="shared" si="0"/>
        <v>10380</v>
      </c>
      <c r="C39" s="504">
        <v>2827</v>
      </c>
      <c r="D39" s="504">
        <v>1223</v>
      </c>
      <c r="E39" s="504">
        <v>420</v>
      </c>
      <c r="F39" s="504">
        <v>820</v>
      </c>
      <c r="G39" s="504">
        <v>253</v>
      </c>
      <c r="H39" s="504">
        <v>0</v>
      </c>
      <c r="I39" s="504">
        <v>21</v>
      </c>
      <c r="J39" s="504">
        <v>0</v>
      </c>
      <c r="K39" s="504">
        <v>90</v>
      </c>
      <c r="L39" s="504">
        <v>0</v>
      </c>
      <c r="M39" s="504">
        <v>0</v>
      </c>
      <c r="N39" s="504">
        <v>6479</v>
      </c>
      <c r="O39" s="504">
        <v>0</v>
      </c>
      <c r="P39" s="504">
        <v>6479</v>
      </c>
      <c r="Q39" s="504">
        <v>1074</v>
      </c>
      <c r="R39" s="504">
        <v>0</v>
      </c>
      <c r="S39" s="504">
        <v>0</v>
      </c>
      <c r="T39" s="504">
        <v>9</v>
      </c>
      <c r="U39" s="504">
        <v>1065</v>
      </c>
    </row>
    <row r="40" spans="1:21">
      <c r="A40" s="506" t="s">
        <v>430</v>
      </c>
      <c r="B40" s="503">
        <f t="shared" si="0"/>
        <v>5439</v>
      </c>
      <c r="C40" s="504">
        <v>441</v>
      </c>
      <c r="D40" s="504">
        <v>0</v>
      </c>
      <c r="E40" s="504">
        <v>0</v>
      </c>
      <c r="F40" s="504">
        <v>364</v>
      </c>
      <c r="G40" s="504">
        <v>75</v>
      </c>
      <c r="H40" s="504">
        <v>0</v>
      </c>
      <c r="I40" s="504">
        <v>2</v>
      </c>
      <c r="J40" s="504">
        <v>0</v>
      </c>
      <c r="K40" s="504">
        <v>0</v>
      </c>
      <c r="L40" s="504">
        <v>0</v>
      </c>
      <c r="M40" s="504">
        <v>0</v>
      </c>
      <c r="N40" s="504">
        <v>3915</v>
      </c>
      <c r="O40" s="504">
        <v>0</v>
      </c>
      <c r="P40" s="504">
        <v>3915</v>
      </c>
      <c r="Q40" s="504">
        <v>1083</v>
      </c>
      <c r="R40" s="504">
        <v>0</v>
      </c>
      <c r="S40" s="504">
        <v>0</v>
      </c>
      <c r="T40" s="504">
        <v>8</v>
      </c>
      <c r="U40" s="504">
        <v>1075</v>
      </c>
    </row>
    <row r="41" spans="1:21">
      <c r="A41" s="506" t="s">
        <v>431</v>
      </c>
      <c r="B41" s="503">
        <f t="shared" si="0"/>
        <v>4912</v>
      </c>
      <c r="C41" s="504">
        <v>76</v>
      </c>
      <c r="D41" s="504">
        <v>0</v>
      </c>
      <c r="E41" s="504">
        <v>0</v>
      </c>
      <c r="F41" s="504">
        <v>8</v>
      </c>
      <c r="G41" s="504">
        <v>63</v>
      </c>
      <c r="H41" s="504">
        <v>0</v>
      </c>
      <c r="I41" s="504">
        <v>5</v>
      </c>
      <c r="J41" s="504">
        <v>0</v>
      </c>
      <c r="K41" s="504">
        <v>0</v>
      </c>
      <c r="L41" s="504">
        <v>0</v>
      </c>
      <c r="M41" s="504">
        <v>0</v>
      </c>
      <c r="N41" s="504">
        <v>4646</v>
      </c>
      <c r="O41" s="504">
        <v>0</v>
      </c>
      <c r="P41" s="504">
        <v>4646</v>
      </c>
      <c r="Q41" s="504">
        <v>190</v>
      </c>
      <c r="R41" s="504">
        <v>0</v>
      </c>
      <c r="S41" s="504">
        <v>0</v>
      </c>
      <c r="T41" s="504">
        <v>15</v>
      </c>
      <c r="U41" s="504">
        <v>175</v>
      </c>
    </row>
    <row r="42" spans="1:21">
      <c r="A42" s="506" t="s">
        <v>432</v>
      </c>
      <c r="B42" s="503">
        <f t="shared" si="0"/>
        <v>4892</v>
      </c>
      <c r="C42" s="504">
        <v>127</v>
      </c>
      <c r="D42" s="504">
        <v>0</v>
      </c>
      <c r="E42" s="504">
        <v>0</v>
      </c>
      <c r="F42" s="504">
        <v>78</v>
      </c>
      <c r="G42" s="504">
        <v>49</v>
      </c>
      <c r="H42" s="504">
        <v>0</v>
      </c>
      <c r="I42" s="504">
        <v>0</v>
      </c>
      <c r="J42" s="504">
        <v>0</v>
      </c>
      <c r="K42" s="504">
        <v>0</v>
      </c>
      <c r="L42" s="504">
        <v>0</v>
      </c>
      <c r="M42" s="504">
        <v>0</v>
      </c>
      <c r="N42" s="504">
        <v>3585</v>
      </c>
      <c r="O42" s="504">
        <v>0</v>
      </c>
      <c r="P42" s="504">
        <v>3585</v>
      </c>
      <c r="Q42" s="504">
        <v>1180</v>
      </c>
      <c r="R42" s="504">
        <v>0</v>
      </c>
      <c r="S42" s="504">
        <v>0</v>
      </c>
      <c r="T42" s="504">
        <v>886</v>
      </c>
      <c r="U42" s="504">
        <v>294</v>
      </c>
    </row>
    <row r="43" spans="1:21" s="106" customFormat="1">
      <c r="A43" s="505" t="s">
        <v>159</v>
      </c>
      <c r="B43" s="586">
        <f t="shared" si="0"/>
        <v>1089961</v>
      </c>
      <c r="C43" s="587">
        <v>1043423</v>
      </c>
      <c r="D43" s="587">
        <v>1041320</v>
      </c>
      <c r="E43" s="587">
        <v>328</v>
      </c>
      <c r="F43" s="587">
        <v>1322</v>
      </c>
      <c r="G43" s="587">
        <v>1</v>
      </c>
      <c r="H43" s="587">
        <v>0</v>
      </c>
      <c r="I43" s="587">
        <v>0</v>
      </c>
      <c r="J43" s="587">
        <v>0</v>
      </c>
      <c r="K43" s="587">
        <v>452</v>
      </c>
      <c r="L43" s="587">
        <v>0</v>
      </c>
      <c r="M43" s="587">
        <v>0</v>
      </c>
      <c r="N43" s="587">
        <v>43281</v>
      </c>
      <c r="O43" s="587">
        <v>35</v>
      </c>
      <c r="P43" s="587">
        <v>43246</v>
      </c>
      <c r="Q43" s="587">
        <v>3257</v>
      </c>
      <c r="R43" s="587">
        <v>0</v>
      </c>
      <c r="S43" s="587">
        <v>0</v>
      </c>
      <c r="T43" s="587">
        <v>0</v>
      </c>
      <c r="U43" s="587">
        <v>3257</v>
      </c>
    </row>
    <row r="44" spans="1:21" s="106" customFormat="1">
      <c r="A44" s="505" t="s">
        <v>164</v>
      </c>
      <c r="B44" s="586">
        <f t="shared" si="0"/>
        <v>594156</v>
      </c>
      <c r="C44" s="587">
        <v>426830</v>
      </c>
      <c r="D44" s="587">
        <v>377282</v>
      </c>
      <c r="E44" s="587">
        <v>10592</v>
      </c>
      <c r="F44" s="587">
        <v>7636</v>
      </c>
      <c r="G44" s="587">
        <v>12567</v>
      </c>
      <c r="H44" s="587">
        <v>35</v>
      </c>
      <c r="I44" s="587">
        <v>738</v>
      </c>
      <c r="J44" s="587">
        <v>1743</v>
      </c>
      <c r="K44" s="587">
        <v>6966</v>
      </c>
      <c r="L44" s="587">
        <v>9271</v>
      </c>
      <c r="M44" s="587">
        <v>0</v>
      </c>
      <c r="N44" s="587">
        <v>124496</v>
      </c>
      <c r="O44" s="587">
        <v>216</v>
      </c>
      <c r="P44" s="587">
        <v>124280</v>
      </c>
      <c r="Q44" s="587">
        <v>42830</v>
      </c>
      <c r="R44" s="587">
        <v>0</v>
      </c>
      <c r="S44" s="587">
        <v>3995</v>
      </c>
      <c r="T44" s="587">
        <v>185</v>
      </c>
      <c r="U44" s="587">
        <v>38650</v>
      </c>
    </row>
    <row r="46" spans="1:21" s="310" customFormat="1" ht="10.199999999999999">
      <c r="A46" s="808" t="s">
        <v>826</v>
      </c>
      <c r="B46" s="808"/>
      <c r="C46" s="808"/>
      <c r="D46" s="808"/>
      <c r="E46" s="808"/>
      <c r="F46" s="808"/>
      <c r="G46" s="808"/>
      <c r="H46" s="808"/>
      <c r="I46" s="808"/>
      <c r="J46" s="808"/>
      <c r="K46" s="808"/>
      <c r="L46" s="808"/>
      <c r="M46" s="808"/>
    </row>
    <row r="48" spans="1:21" ht="16.5" customHeight="1">
      <c r="A48" s="755" t="s">
        <v>538</v>
      </c>
      <c r="B48" s="755"/>
      <c r="C48" s="755"/>
      <c r="D48" s="755"/>
      <c r="E48" s="755"/>
      <c r="F48" s="755"/>
      <c r="G48" s="755"/>
    </row>
  </sheetData>
  <mergeCells count="8">
    <mergeCell ref="A1:U1"/>
    <mergeCell ref="N3:P3"/>
    <mergeCell ref="Q3:U3"/>
    <mergeCell ref="A48:G48"/>
    <mergeCell ref="C3:M3"/>
    <mergeCell ref="A3:A4"/>
    <mergeCell ref="B3:B4"/>
    <mergeCell ref="A46:M46"/>
  </mergeCells>
  <hyperlinks>
    <hyperlink ref="V1" location="INDICE!A50" display="INDICE"/>
  </hyperlinks>
  <printOptions horizontalCentered="1"/>
  <pageMargins left="0.19685039370078741" right="0.19685039370078741" top="1.1023622047244095" bottom="0.51181102362204722" header="0.11811023622047245" footer="0.23622047244094491"/>
  <pageSetup paperSize="9" scale="60" firstPageNumber="97" orientation="landscape" useFirstPageNumber="1" r:id="rId1"/>
  <headerFooter scaleWithDoc="0">
    <oddHeader>&amp;C&amp;G</oddHeader>
    <oddFooter>&amp;C&amp;12 &amp;P</oddFooter>
  </headerFooter>
  <legacyDrawingHF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1"/>
  <sheetViews>
    <sheetView showGridLines="0" zoomScale="90" zoomScaleNormal="90" zoomScalePageLayoutView="70" workbookViewId="0">
      <selection activeCell="A3" sqref="A3:A4"/>
    </sheetView>
  </sheetViews>
  <sheetFormatPr baseColWidth="10" defaultColWidth="9.109375" defaultRowHeight="13.8"/>
  <cols>
    <col min="1" max="1" width="26.5546875" style="107" customWidth="1"/>
    <col min="2" max="2" width="12.33203125" style="107" customWidth="1"/>
    <col min="3" max="3" width="10.6640625" style="107" customWidth="1"/>
    <col min="4" max="4" width="10.5546875" style="107" customWidth="1"/>
    <col min="5" max="5" width="14.33203125" style="107" customWidth="1"/>
    <col min="6" max="7" width="10.5546875" style="107" customWidth="1"/>
    <col min="8" max="8" width="11.109375" style="107" bestFit="1" customWidth="1"/>
    <col min="9" max="9" width="10.5546875" style="107" customWidth="1"/>
    <col min="10" max="11" width="11.5546875" style="107" customWidth="1"/>
    <col min="12" max="12" width="16.5546875" style="107" customWidth="1"/>
    <col min="13" max="14" width="11.5546875" style="107" customWidth="1"/>
    <col min="15" max="15" width="15" style="107" customWidth="1"/>
    <col min="16" max="16" width="11.5546875" style="107" customWidth="1"/>
    <col min="17" max="17" width="11" style="107" bestFit="1" customWidth="1"/>
    <col min="18" max="18" width="14.88671875" style="107" customWidth="1"/>
    <col min="19" max="19" width="12.88671875" style="107" customWidth="1"/>
    <col min="20" max="20" width="11.6640625" style="107" customWidth="1"/>
    <col min="21" max="21" width="12.33203125" style="107" customWidth="1"/>
    <col min="22" max="16384" width="9.109375" style="107"/>
  </cols>
  <sheetData>
    <row r="1" spans="1:22" ht="50.25" customHeight="1">
      <c r="A1" s="757" t="s">
        <v>848</v>
      </c>
      <c r="B1" s="757"/>
      <c r="C1" s="757"/>
      <c r="D1" s="757"/>
      <c r="E1" s="757"/>
      <c r="F1" s="757"/>
      <c r="G1" s="757"/>
      <c r="H1" s="757"/>
      <c r="I1" s="757"/>
      <c r="J1" s="757"/>
      <c r="K1" s="757"/>
      <c r="L1" s="757"/>
      <c r="M1" s="757"/>
      <c r="N1" s="757"/>
      <c r="O1" s="757"/>
      <c r="P1" s="757"/>
      <c r="Q1" s="757"/>
      <c r="R1" s="757"/>
      <c r="S1" s="757"/>
      <c r="T1" s="757"/>
      <c r="U1" s="757"/>
      <c r="V1" s="73" t="s">
        <v>271</v>
      </c>
    </row>
    <row r="2" spans="1:22" ht="5.25" customHeight="1">
      <c r="A2" s="112"/>
      <c r="B2" s="115"/>
      <c r="C2" s="115"/>
      <c r="D2" s="115"/>
      <c r="E2" s="115"/>
      <c r="F2" s="115"/>
      <c r="G2" s="115"/>
      <c r="H2" s="115"/>
      <c r="I2" s="115"/>
      <c r="J2" s="115"/>
      <c r="K2" s="115"/>
      <c r="L2" s="115"/>
      <c r="M2" s="115"/>
      <c r="N2" s="115"/>
      <c r="O2" s="115"/>
      <c r="P2" s="115"/>
    </row>
    <row r="3" spans="1:22" ht="19.5" customHeight="1">
      <c r="A3" s="814" t="s">
        <v>435</v>
      </c>
      <c r="B3" s="809" t="s">
        <v>289</v>
      </c>
      <c r="C3" s="814" t="s">
        <v>56</v>
      </c>
      <c r="D3" s="816"/>
      <c r="E3" s="816"/>
      <c r="F3" s="816"/>
      <c r="G3" s="816"/>
      <c r="H3" s="816"/>
      <c r="I3" s="816"/>
      <c r="J3" s="816"/>
      <c r="K3" s="816"/>
      <c r="L3" s="816"/>
      <c r="M3" s="816"/>
      <c r="N3" s="817" t="s">
        <v>612</v>
      </c>
      <c r="O3" s="812"/>
      <c r="P3" s="818"/>
      <c r="Q3" s="811" t="s">
        <v>613</v>
      </c>
      <c r="R3" s="812"/>
      <c r="S3" s="812"/>
      <c r="T3" s="812"/>
      <c r="U3" s="813"/>
    </row>
    <row r="4" spans="1:22" ht="69">
      <c r="A4" s="815"/>
      <c r="B4" s="810"/>
      <c r="C4" s="599" t="s">
        <v>151</v>
      </c>
      <c r="D4" s="604" t="s">
        <v>40</v>
      </c>
      <c r="E4" s="604" t="s">
        <v>708</v>
      </c>
      <c r="F4" s="604" t="s">
        <v>709</v>
      </c>
      <c r="G4" s="604" t="s">
        <v>710</v>
      </c>
      <c r="H4" s="604" t="s">
        <v>711</v>
      </c>
      <c r="I4" s="604" t="s">
        <v>712</v>
      </c>
      <c r="J4" s="604" t="s">
        <v>284</v>
      </c>
      <c r="K4" s="604" t="s">
        <v>39</v>
      </c>
      <c r="L4" s="604" t="s">
        <v>731</v>
      </c>
      <c r="M4" s="604" t="s">
        <v>714</v>
      </c>
      <c r="N4" s="599" t="s">
        <v>151</v>
      </c>
      <c r="O4" s="475" t="s">
        <v>713</v>
      </c>
      <c r="P4" s="475" t="s">
        <v>715</v>
      </c>
      <c r="Q4" s="599" t="s">
        <v>151</v>
      </c>
      <c r="R4" s="475" t="s">
        <v>713</v>
      </c>
      <c r="S4" s="475" t="s">
        <v>716</v>
      </c>
      <c r="T4" s="475" t="s">
        <v>717</v>
      </c>
      <c r="U4" s="462" t="s">
        <v>718</v>
      </c>
    </row>
    <row r="5" spans="1:22" s="106" customFormat="1">
      <c r="A5" s="583" t="s">
        <v>706</v>
      </c>
      <c r="B5" s="583">
        <f>C5+N5+Q5</f>
        <v>7790804</v>
      </c>
      <c r="C5" s="584">
        <v>6929321</v>
      </c>
      <c r="D5" s="584">
        <v>6595983</v>
      </c>
      <c r="E5" s="584">
        <v>106792</v>
      </c>
      <c r="F5" s="584">
        <v>33496</v>
      </c>
      <c r="G5" s="584">
        <v>17190</v>
      </c>
      <c r="H5" s="584">
        <v>10006</v>
      </c>
      <c r="I5" s="584">
        <v>7278</v>
      </c>
      <c r="J5" s="584">
        <v>10800</v>
      </c>
      <c r="K5" s="584">
        <v>138714</v>
      </c>
      <c r="L5" s="584">
        <v>8730</v>
      </c>
      <c r="M5" s="584">
        <v>332</v>
      </c>
      <c r="N5" s="584">
        <v>444301</v>
      </c>
      <c r="O5" s="584">
        <v>132</v>
      </c>
      <c r="P5" s="584">
        <v>444169</v>
      </c>
      <c r="Q5" s="584">
        <v>417182</v>
      </c>
      <c r="R5" s="584">
        <v>0</v>
      </c>
      <c r="S5" s="584">
        <v>0</v>
      </c>
      <c r="T5" s="584">
        <v>6902</v>
      </c>
      <c r="U5" s="584">
        <v>410280</v>
      </c>
    </row>
    <row r="6" spans="1:22" s="106" customFormat="1">
      <c r="A6" s="583" t="s">
        <v>158</v>
      </c>
      <c r="B6" s="583">
        <f t="shared" ref="B6:B28" si="0">C6+N6+Q6</f>
        <v>1478856</v>
      </c>
      <c r="C6" s="584">
        <v>1315507</v>
      </c>
      <c r="D6" s="584">
        <v>1261963</v>
      </c>
      <c r="E6" s="584">
        <v>9815</v>
      </c>
      <c r="F6" s="584">
        <v>4771</v>
      </c>
      <c r="G6" s="584">
        <v>2697</v>
      </c>
      <c r="H6" s="584">
        <v>9882</v>
      </c>
      <c r="I6" s="584">
        <v>1154</v>
      </c>
      <c r="J6" s="584">
        <v>1434</v>
      </c>
      <c r="K6" s="584">
        <v>23791</v>
      </c>
      <c r="L6" s="584">
        <v>0</v>
      </c>
      <c r="M6" s="584">
        <v>0</v>
      </c>
      <c r="N6" s="584">
        <v>75380</v>
      </c>
      <c r="O6" s="584">
        <v>31</v>
      </c>
      <c r="P6" s="584">
        <v>75349</v>
      </c>
      <c r="Q6" s="584">
        <v>87969</v>
      </c>
      <c r="R6" s="584">
        <v>0</v>
      </c>
      <c r="S6" s="584">
        <v>0</v>
      </c>
      <c r="T6" s="584">
        <v>163</v>
      </c>
      <c r="U6" s="584">
        <v>87806</v>
      </c>
    </row>
    <row r="7" spans="1:22">
      <c r="A7" s="463" t="s">
        <v>152</v>
      </c>
      <c r="B7" s="463">
        <f t="shared" si="0"/>
        <v>441096</v>
      </c>
      <c r="C7" s="464">
        <v>387667</v>
      </c>
      <c r="D7" s="464">
        <v>375634</v>
      </c>
      <c r="E7" s="464">
        <v>3800</v>
      </c>
      <c r="F7" s="464">
        <v>1218</v>
      </c>
      <c r="G7" s="464">
        <v>22</v>
      </c>
      <c r="H7" s="464">
        <v>288</v>
      </c>
      <c r="I7" s="464">
        <v>482</v>
      </c>
      <c r="J7" s="464">
        <v>653</v>
      </c>
      <c r="K7" s="464">
        <v>5570</v>
      </c>
      <c r="L7" s="464">
        <v>0</v>
      </c>
      <c r="M7" s="464">
        <v>0</v>
      </c>
      <c r="N7" s="464">
        <v>27190</v>
      </c>
      <c r="O7" s="464">
        <v>12</v>
      </c>
      <c r="P7" s="464">
        <v>27178</v>
      </c>
      <c r="Q7" s="464">
        <v>26239</v>
      </c>
      <c r="R7" s="464">
        <v>0</v>
      </c>
      <c r="S7" s="464">
        <v>0</v>
      </c>
      <c r="T7" s="464">
        <v>12</v>
      </c>
      <c r="U7" s="464">
        <v>26227</v>
      </c>
    </row>
    <row r="8" spans="1:22">
      <c r="A8" s="463" t="s">
        <v>194</v>
      </c>
      <c r="B8" s="463">
        <f t="shared" si="0"/>
        <v>683710</v>
      </c>
      <c r="C8" s="464">
        <v>619335</v>
      </c>
      <c r="D8" s="464">
        <v>592190</v>
      </c>
      <c r="E8" s="464">
        <v>5913</v>
      </c>
      <c r="F8" s="464">
        <v>1703</v>
      </c>
      <c r="G8" s="464">
        <v>1072</v>
      </c>
      <c r="H8" s="464">
        <v>9189</v>
      </c>
      <c r="I8" s="464">
        <v>523</v>
      </c>
      <c r="J8" s="464">
        <v>455</v>
      </c>
      <c r="K8" s="464">
        <v>8290</v>
      </c>
      <c r="L8" s="464">
        <v>0</v>
      </c>
      <c r="M8" s="464">
        <v>0</v>
      </c>
      <c r="N8" s="464">
        <v>27884</v>
      </c>
      <c r="O8" s="464">
        <v>13</v>
      </c>
      <c r="P8" s="464">
        <v>27871</v>
      </c>
      <c r="Q8" s="464">
        <v>36491</v>
      </c>
      <c r="R8" s="464">
        <v>0</v>
      </c>
      <c r="S8" s="464">
        <v>0</v>
      </c>
      <c r="T8" s="464">
        <v>72</v>
      </c>
      <c r="U8" s="464">
        <v>36419</v>
      </c>
    </row>
    <row r="9" spans="1:22">
      <c r="A9" s="463" t="s">
        <v>422</v>
      </c>
      <c r="B9" s="463">
        <f t="shared" si="0"/>
        <v>354050</v>
      </c>
      <c r="C9" s="464">
        <v>308505</v>
      </c>
      <c r="D9" s="464">
        <v>294139</v>
      </c>
      <c r="E9" s="464">
        <v>102</v>
      </c>
      <c r="F9" s="464">
        <v>1850</v>
      </c>
      <c r="G9" s="464">
        <v>1603</v>
      </c>
      <c r="H9" s="464">
        <v>405</v>
      </c>
      <c r="I9" s="464">
        <v>149</v>
      </c>
      <c r="J9" s="464">
        <v>326</v>
      </c>
      <c r="K9" s="464">
        <v>9931</v>
      </c>
      <c r="L9" s="464">
        <v>0</v>
      </c>
      <c r="M9" s="464">
        <v>0</v>
      </c>
      <c r="N9" s="464">
        <v>20306</v>
      </c>
      <c r="O9" s="464">
        <v>6</v>
      </c>
      <c r="P9" s="464">
        <v>20300</v>
      </c>
      <c r="Q9" s="464">
        <v>25239</v>
      </c>
      <c r="R9" s="464">
        <v>0</v>
      </c>
      <c r="S9" s="464">
        <v>0</v>
      </c>
      <c r="T9" s="464">
        <v>79</v>
      </c>
      <c r="U9" s="464">
        <v>25160</v>
      </c>
    </row>
    <row r="10" spans="1:22" s="106" customFormat="1">
      <c r="A10" s="583" t="s">
        <v>162</v>
      </c>
      <c r="B10" s="583">
        <f t="shared" si="0"/>
        <v>502916</v>
      </c>
      <c r="C10" s="584">
        <v>402518</v>
      </c>
      <c r="D10" s="584">
        <v>347798</v>
      </c>
      <c r="E10" s="584">
        <v>12994</v>
      </c>
      <c r="F10" s="584">
        <v>2120</v>
      </c>
      <c r="G10" s="584">
        <v>11171</v>
      </c>
      <c r="H10" s="584">
        <v>120</v>
      </c>
      <c r="I10" s="584">
        <v>291</v>
      </c>
      <c r="J10" s="584">
        <v>1480</v>
      </c>
      <c r="K10" s="584">
        <v>23896</v>
      </c>
      <c r="L10" s="584">
        <v>2648</v>
      </c>
      <c r="M10" s="584">
        <v>0</v>
      </c>
      <c r="N10" s="584">
        <v>56046</v>
      </c>
      <c r="O10" s="584">
        <v>29</v>
      </c>
      <c r="P10" s="584">
        <v>56017</v>
      </c>
      <c r="Q10" s="584">
        <v>44352</v>
      </c>
      <c r="R10" s="584">
        <v>0</v>
      </c>
      <c r="S10" s="584">
        <v>0</v>
      </c>
      <c r="T10" s="584">
        <v>263</v>
      </c>
      <c r="U10" s="584">
        <v>44089</v>
      </c>
    </row>
    <row r="11" spans="1:22">
      <c r="A11" s="463" t="s">
        <v>141</v>
      </c>
      <c r="B11" s="463">
        <f t="shared" si="0"/>
        <v>202275</v>
      </c>
      <c r="C11" s="464">
        <v>156784</v>
      </c>
      <c r="D11" s="464">
        <v>121126</v>
      </c>
      <c r="E11" s="464">
        <v>12528</v>
      </c>
      <c r="F11" s="464">
        <v>917</v>
      </c>
      <c r="G11" s="464">
        <v>5613</v>
      </c>
      <c r="H11" s="464">
        <v>95</v>
      </c>
      <c r="I11" s="464">
        <v>118</v>
      </c>
      <c r="J11" s="464">
        <v>1065</v>
      </c>
      <c r="K11" s="464">
        <v>15233</v>
      </c>
      <c r="L11" s="464">
        <v>89</v>
      </c>
      <c r="M11" s="464">
        <v>0</v>
      </c>
      <c r="N11" s="464">
        <v>24586</v>
      </c>
      <c r="O11" s="464">
        <v>12</v>
      </c>
      <c r="P11" s="464">
        <v>24574</v>
      </c>
      <c r="Q11" s="464">
        <v>20905</v>
      </c>
      <c r="R11" s="464">
        <v>0</v>
      </c>
      <c r="S11" s="464">
        <v>0</v>
      </c>
      <c r="T11" s="464">
        <v>88</v>
      </c>
      <c r="U11" s="464">
        <v>20817</v>
      </c>
    </row>
    <row r="12" spans="1:22">
      <c r="A12" s="463" t="s">
        <v>191</v>
      </c>
      <c r="B12" s="463">
        <f t="shared" si="0"/>
        <v>300641</v>
      </c>
      <c r="C12" s="464">
        <v>245734</v>
      </c>
      <c r="D12" s="464">
        <v>226672</v>
      </c>
      <c r="E12" s="464">
        <v>466</v>
      </c>
      <c r="F12" s="464">
        <v>1203</v>
      </c>
      <c r="G12" s="464">
        <v>5558</v>
      </c>
      <c r="H12" s="464">
        <v>25</v>
      </c>
      <c r="I12" s="464">
        <v>173</v>
      </c>
      <c r="J12" s="464">
        <v>415</v>
      </c>
      <c r="K12" s="464">
        <v>8663</v>
      </c>
      <c r="L12" s="464">
        <v>2559</v>
      </c>
      <c r="M12" s="464">
        <v>0</v>
      </c>
      <c r="N12" s="464">
        <v>31460</v>
      </c>
      <c r="O12" s="464">
        <v>17</v>
      </c>
      <c r="P12" s="464">
        <v>31443</v>
      </c>
      <c r="Q12" s="464">
        <v>23447</v>
      </c>
      <c r="R12" s="464">
        <v>0</v>
      </c>
      <c r="S12" s="464">
        <v>0</v>
      </c>
      <c r="T12" s="464">
        <v>175</v>
      </c>
      <c r="U12" s="464">
        <v>23272</v>
      </c>
    </row>
    <row r="13" spans="1:22" s="106" customFormat="1">
      <c r="A13" s="583" t="s">
        <v>161</v>
      </c>
      <c r="B13" s="583">
        <f t="shared" si="0"/>
        <v>3555713</v>
      </c>
      <c r="C13" s="584">
        <v>3156609</v>
      </c>
      <c r="D13" s="584">
        <v>2968983</v>
      </c>
      <c r="E13" s="584">
        <v>80715</v>
      </c>
      <c r="F13" s="584">
        <v>18198</v>
      </c>
      <c r="G13" s="584">
        <v>2947</v>
      </c>
      <c r="H13" s="584">
        <v>0</v>
      </c>
      <c r="I13" s="584">
        <v>3484</v>
      </c>
      <c r="J13" s="584">
        <v>4538</v>
      </c>
      <c r="K13" s="584">
        <v>73112</v>
      </c>
      <c r="L13" s="584">
        <v>4632</v>
      </c>
      <c r="M13" s="584">
        <v>0</v>
      </c>
      <c r="N13" s="584">
        <v>182060</v>
      </c>
      <c r="O13" s="584">
        <v>32</v>
      </c>
      <c r="P13" s="584">
        <v>182028</v>
      </c>
      <c r="Q13" s="584">
        <v>217044</v>
      </c>
      <c r="R13" s="584">
        <v>0</v>
      </c>
      <c r="S13" s="584">
        <v>0</v>
      </c>
      <c r="T13" s="584">
        <v>6476</v>
      </c>
      <c r="U13" s="584">
        <v>210568</v>
      </c>
    </row>
    <row r="14" spans="1:22">
      <c r="A14" s="463" t="s">
        <v>419</v>
      </c>
      <c r="B14" s="463">
        <f t="shared" si="0"/>
        <v>1889289</v>
      </c>
      <c r="C14" s="464">
        <v>1738151</v>
      </c>
      <c r="D14" s="464">
        <v>1694375</v>
      </c>
      <c r="E14" s="464">
        <v>6391</v>
      </c>
      <c r="F14" s="464">
        <v>10268</v>
      </c>
      <c r="G14" s="464">
        <v>494</v>
      </c>
      <c r="H14" s="464">
        <v>0</v>
      </c>
      <c r="I14" s="464">
        <v>1753</v>
      </c>
      <c r="J14" s="464">
        <v>1825</v>
      </c>
      <c r="K14" s="464">
        <v>20364</v>
      </c>
      <c r="L14" s="464">
        <v>2681</v>
      </c>
      <c r="M14" s="464">
        <v>0</v>
      </c>
      <c r="N14" s="464">
        <v>53574</v>
      </c>
      <c r="O14" s="464">
        <v>17</v>
      </c>
      <c r="P14" s="464">
        <v>53557</v>
      </c>
      <c r="Q14" s="464">
        <v>97564</v>
      </c>
      <c r="R14" s="464">
        <v>0</v>
      </c>
      <c r="S14" s="464">
        <v>0</v>
      </c>
      <c r="T14" s="464">
        <v>1727</v>
      </c>
      <c r="U14" s="464">
        <v>95837</v>
      </c>
    </row>
    <row r="15" spans="1:22">
      <c r="A15" s="463" t="s">
        <v>420</v>
      </c>
      <c r="B15" s="463">
        <f t="shared" si="0"/>
        <v>910287</v>
      </c>
      <c r="C15" s="464">
        <v>796850</v>
      </c>
      <c r="D15" s="464">
        <v>738627</v>
      </c>
      <c r="E15" s="464">
        <v>33244</v>
      </c>
      <c r="F15" s="464">
        <v>4830</v>
      </c>
      <c r="G15" s="464">
        <v>1289</v>
      </c>
      <c r="H15" s="464">
        <v>0</v>
      </c>
      <c r="I15" s="464">
        <v>1023</v>
      </c>
      <c r="J15" s="464">
        <v>1394</v>
      </c>
      <c r="K15" s="464">
        <v>15646</v>
      </c>
      <c r="L15" s="464">
        <v>797</v>
      </c>
      <c r="M15" s="464">
        <v>0</v>
      </c>
      <c r="N15" s="464">
        <v>51811</v>
      </c>
      <c r="O15" s="464">
        <v>10</v>
      </c>
      <c r="P15" s="464">
        <v>51801</v>
      </c>
      <c r="Q15" s="464">
        <v>61626</v>
      </c>
      <c r="R15" s="464">
        <v>0</v>
      </c>
      <c r="S15" s="464">
        <v>0</v>
      </c>
      <c r="T15" s="464">
        <v>2119</v>
      </c>
      <c r="U15" s="464">
        <v>59507</v>
      </c>
    </row>
    <row r="16" spans="1:22">
      <c r="A16" s="463" t="s">
        <v>421</v>
      </c>
      <c r="B16" s="463">
        <f t="shared" si="0"/>
        <v>418339</v>
      </c>
      <c r="C16" s="464">
        <v>340153</v>
      </c>
      <c r="D16" s="464">
        <v>316127</v>
      </c>
      <c r="E16" s="464">
        <v>533</v>
      </c>
      <c r="F16" s="464">
        <v>2471</v>
      </c>
      <c r="G16" s="464">
        <v>792</v>
      </c>
      <c r="H16" s="464">
        <v>0</v>
      </c>
      <c r="I16" s="464">
        <v>549</v>
      </c>
      <c r="J16" s="464">
        <v>919</v>
      </c>
      <c r="K16" s="464">
        <v>18631</v>
      </c>
      <c r="L16" s="464">
        <v>131</v>
      </c>
      <c r="M16" s="464">
        <v>0</v>
      </c>
      <c r="N16" s="464">
        <v>42762</v>
      </c>
      <c r="O16" s="464">
        <v>4</v>
      </c>
      <c r="P16" s="464">
        <v>42758</v>
      </c>
      <c r="Q16" s="464">
        <v>35424</v>
      </c>
      <c r="R16" s="464">
        <v>0</v>
      </c>
      <c r="S16" s="464">
        <v>0</v>
      </c>
      <c r="T16" s="464">
        <v>1597</v>
      </c>
      <c r="U16" s="464">
        <v>33827</v>
      </c>
    </row>
    <row r="17" spans="1:21">
      <c r="A17" s="463" t="s">
        <v>424</v>
      </c>
      <c r="B17" s="463">
        <f t="shared" si="0"/>
        <v>337798</v>
      </c>
      <c r="C17" s="464">
        <v>281455</v>
      </c>
      <c r="D17" s="464">
        <v>219854</v>
      </c>
      <c r="E17" s="464">
        <v>40547</v>
      </c>
      <c r="F17" s="464">
        <v>629</v>
      </c>
      <c r="G17" s="464">
        <v>372</v>
      </c>
      <c r="H17" s="464">
        <v>0</v>
      </c>
      <c r="I17" s="464">
        <v>159</v>
      </c>
      <c r="J17" s="464">
        <v>400</v>
      </c>
      <c r="K17" s="464">
        <v>18471</v>
      </c>
      <c r="L17" s="464">
        <v>1023</v>
      </c>
      <c r="M17" s="464">
        <v>0</v>
      </c>
      <c r="N17" s="464">
        <v>33913</v>
      </c>
      <c r="O17" s="464">
        <v>1</v>
      </c>
      <c r="P17" s="464">
        <v>33912</v>
      </c>
      <c r="Q17" s="464">
        <v>22430</v>
      </c>
      <c r="R17" s="464">
        <v>0</v>
      </c>
      <c r="S17" s="464">
        <v>0</v>
      </c>
      <c r="T17" s="464">
        <v>1033</v>
      </c>
      <c r="U17" s="464">
        <v>21397</v>
      </c>
    </row>
    <row r="18" spans="1:21" s="106" customFormat="1">
      <c r="A18" s="583" t="s">
        <v>160</v>
      </c>
      <c r="B18" s="583">
        <f t="shared" si="0"/>
        <v>1103192</v>
      </c>
      <c r="C18" s="584">
        <v>999153</v>
      </c>
      <c r="D18" s="584">
        <v>977265</v>
      </c>
      <c r="E18" s="584">
        <v>966</v>
      </c>
      <c r="F18" s="584">
        <v>5955</v>
      </c>
      <c r="G18" s="584">
        <v>276</v>
      </c>
      <c r="H18" s="584">
        <v>4</v>
      </c>
      <c r="I18" s="584">
        <v>822</v>
      </c>
      <c r="J18" s="584">
        <v>2446</v>
      </c>
      <c r="K18" s="584">
        <v>11042</v>
      </c>
      <c r="L18" s="584">
        <v>377</v>
      </c>
      <c r="M18" s="584">
        <v>0</v>
      </c>
      <c r="N18" s="584">
        <v>61806</v>
      </c>
      <c r="O18" s="584">
        <v>40</v>
      </c>
      <c r="P18" s="584">
        <v>61766</v>
      </c>
      <c r="Q18" s="584">
        <v>42233</v>
      </c>
      <c r="R18" s="584">
        <v>0</v>
      </c>
      <c r="S18" s="584">
        <v>0</v>
      </c>
      <c r="T18" s="584">
        <v>0</v>
      </c>
      <c r="U18" s="584">
        <v>42233</v>
      </c>
    </row>
    <row r="19" spans="1:21">
      <c r="A19" s="463" t="s">
        <v>433</v>
      </c>
      <c r="B19" s="463">
        <f t="shared" si="0"/>
        <v>268421</v>
      </c>
      <c r="C19" s="464">
        <v>244011</v>
      </c>
      <c r="D19" s="464">
        <v>240484</v>
      </c>
      <c r="E19" s="464">
        <v>0</v>
      </c>
      <c r="F19" s="464">
        <v>203</v>
      </c>
      <c r="G19" s="464">
        <v>240</v>
      </c>
      <c r="H19" s="464">
        <v>4</v>
      </c>
      <c r="I19" s="464">
        <v>235</v>
      </c>
      <c r="J19" s="464">
        <v>765</v>
      </c>
      <c r="K19" s="464">
        <v>2021</v>
      </c>
      <c r="L19" s="464">
        <v>59</v>
      </c>
      <c r="M19" s="464">
        <v>0</v>
      </c>
      <c r="N19" s="464">
        <v>17383</v>
      </c>
      <c r="O19" s="464">
        <v>0</v>
      </c>
      <c r="P19" s="464">
        <v>17383</v>
      </c>
      <c r="Q19" s="464">
        <v>7027</v>
      </c>
      <c r="R19" s="464">
        <v>0</v>
      </c>
      <c r="S19" s="464">
        <v>0</v>
      </c>
      <c r="T19" s="464">
        <v>0</v>
      </c>
      <c r="U19" s="464">
        <v>7027</v>
      </c>
    </row>
    <row r="20" spans="1:21">
      <c r="A20" s="463" t="s">
        <v>434</v>
      </c>
      <c r="B20" s="463">
        <f t="shared" si="0"/>
        <v>834771</v>
      </c>
      <c r="C20" s="464">
        <v>755142</v>
      </c>
      <c r="D20" s="464">
        <v>736781</v>
      </c>
      <c r="E20" s="464">
        <v>966</v>
      </c>
      <c r="F20" s="464">
        <v>5752</v>
      </c>
      <c r="G20" s="464">
        <v>36</v>
      </c>
      <c r="H20" s="464">
        <v>0</v>
      </c>
      <c r="I20" s="464">
        <v>587</v>
      </c>
      <c r="J20" s="464">
        <v>1681</v>
      </c>
      <c r="K20" s="464">
        <v>9021</v>
      </c>
      <c r="L20" s="464">
        <v>318</v>
      </c>
      <c r="M20" s="464">
        <v>0</v>
      </c>
      <c r="N20" s="464">
        <v>44423</v>
      </c>
      <c r="O20" s="464">
        <v>40</v>
      </c>
      <c r="P20" s="464">
        <v>44383</v>
      </c>
      <c r="Q20" s="464">
        <v>35206</v>
      </c>
      <c r="R20" s="464">
        <v>0</v>
      </c>
      <c r="S20" s="464">
        <v>0</v>
      </c>
      <c r="T20" s="464">
        <v>0</v>
      </c>
      <c r="U20" s="464">
        <v>35206</v>
      </c>
    </row>
    <row r="21" spans="1:21" s="106" customFormat="1">
      <c r="A21" s="583" t="s">
        <v>163</v>
      </c>
      <c r="B21" s="583">
        <f t="shared" si="0"/>
        <v>1150127</v>
      </c>
      <c r="C21" s="584">
        <v>1055534</v>
      </c>
      <c r="D21" s="584">
        <v>1039974</v>
      </c>
      <c r="E21" s="584">
        <v>2302</v>
      </c>
      <c r="F21" s="584">
        <v>2452</v>
      </c>
      <c r="G21" s="584">
        <v>99</v>
      </c>
      <c r="H21" s="584">
        <v>0</v>
      </c>
      <c r="I21" s="584">
        <v>1527</v>
      </c>
      <c r="J21" s="584">
        <v>902</v>
      </c>
      <c r="K21" s="584">
        <v>6873</v>
      </c>
      <c r="L21" s="584">
        <v>1073</v>
      </c>
      <c r="M21" s="584">
        <v>332</v>
      </c>
      <c r="N21" s="584">
        <v>69009</v>
      </c>
      <c r="O21" s="584">
        <v>0</v>
      </c>
      <c r="P21" s="584">
        <v>69009</v>
      </c>
      <c r="Q21" s="584">
        <v>25584</v>
      </c>
      <c r="R21" s="584">
        <v>0</v>
      </c>
      <c r="S21" s="584">
        <v>0</v>
      </c>
      <c r="T21" s="584">
        <v>0</v>
      </c>
      <c r="U21" s="584">
        <v>25584</v>
      </c>
    </row>
    <row r="22" spans="1:21">
      <c r="A22" s="463" t="s">
        <v>168</v>
      </c>
      <c r="B22" s="463">
        <f t="shared" si="0"/>
        <v>14407</v>
      </c>
      <c r="C22" s="464">
        <v>1810</v>
      </c>
      <c r="D22" s="464">
        <v>542</v>
      </c>
      <c r="E22" s="464">
        <v>0</v>
      </c>
      <c r="F22" s="464">
        <v>319</v>
      </c>
      <c r="G22" s="464">
        <v>0</v>
      </c>
      <c r="H22" s="464">
        <v>0</v>
      </c>
      <c r="I22" s="464">
        <v>349</v>
      </c>
      <c r="J22" s="464">
        <v>103</v>
      </c>
      <c r="K22" s="464">
        <v>450</v>
      </c>
      <c r="L22" s="464">
        <v>47</v>
      </c>
      <c r="M22" s="464">
        <v>0</v>
      </c>
      <c r="N22" s="464">
        <v>6844</v>
      </c>
      <c r="O22" s="464">
        <v>0</v>
      </c>
      <c r="P22" s="464">
        <v>6844</v>
      </c>
      <c r="Q22" s="464">
        <v>5753</v>
      </c>
      <c r="R22" s="464">
        <v>0</v>
      </c>
      <c r="S22" s="464">
        <v>0</v>
      </c>
      <c r="T22" s="464">
        <v>0</v>
      </c>
      <c r="U22" s="464">
        <v>5753</v>
      </c>
    </row>
    <row r="23" spans="1:21">
      <c r="A23" s="463" t="s">
        <v>167</v>
      </c>
      <c r="B23" s="463">
        <f t="shared" si="0"/>
        <v>172448</v>
      </c>
      <c r="C23" s="464">
        <v>153990</v>
      </c>
      <c r="D23" s="464">
        <v>151948</v>
      </c>
      <c r="E23" s="464">
        <v>5</v>
      </c>
      <c r="F23" s="464">
        <v>336</v>
      </c>
      <c r="G23" s="464">
        <v>29</v>
      </c>
      <c r="H23" s="464">
        <v>0</v>
      </c>
      <c r="I23" s="464">
        <v>259</v>
      </c>
      <c r="J23" s="464">
        <v>348</v>
      </c>
      <c r="K23" s="464">
        <v>560</v>
      </c>
      <c r="L23" s="464">
        <v>173</v>
      </c>
      <c r="M23" s="464">
        <v>332</v>
      </c>
      <c r="N23" s="464">
        <v>15635</v>
      </c>
      <c r="O23" s="464">
        <v>0</v>
      </c>
      <c r="P23" s="464">
        <v>15635</v>
      </c>
      <c r="Q23" s="464">
        <v>2823</v>
      </c>
      <c r="R23" s="464">
        <v>0</v>
      </c>
      <c r="S23" s="464">
        <v>0</v>
      </c>
      <c r="T23" s="464">
        <v>0</v>
      </c>
      <c r="U23" s="464">
        <v>2823</v>
      </c>
    </row>
    <row r="24" spans="1:21">
      <c r="A24" s="463" t="s">
        <v>157</v>
      </c>
      <c r="B24" s="463">
        <f t="shared" si="0"/>
        <v>385773</v>
      </c>
      <c r="C24" s="464">
        <v>361829</v>
      </c>
      <c r="D24" s="464">
        <v>359726</v>
      </c>
      <c r="E24" s="464">
        <v>125</v>
      </c>
      <c r="F24" s="464">
        <v>101</v>
      </c>
      <c r="G24" s="464">
        <v>5</v>
      </c>
      <c r="H24" s="464">
        <v>0</v>
      </c>
      <c r="I24" s="464">
        <v>384</v>
      </c>
      <c r="J24" s="464">
        <v>341</v>
      </c>
      <c r="K24" s="464">
        <v>602</v>
      </c>
      <c r="L24" s="464">
        <v>545</v>
      </c>
      <c r="M24" s="464">
        <v>0</v>
      </c>
      <c r="N24" s="464">
        <v>16682</v>
      </c>
      <c r="O24" s="464">
        <v>0</v>
      </c>
      <c r="P24" s="464">
        <v>16682</v>
      </c>
      <c r="Q24" s="464">
        <v>7262</v>
      </c>
      <c r="R24" s="464">
        <v>0</v>
      </c>
      <c r="S24" s="464">
        <v>0</v>
      </c>
      <c r="T24" s="464">
        <v>0</v>
      </c>
      <c r="U24" s="464">
        <v>7262</v>
      </c>
    </row>
    <row r="25" spans="1:21">
      <c r="A25" s="463" t="s">
        <v>156</v>
      </c>
      <c r="B25" s="463">
        <f t="shared" si="0"/>
        <v>183485</v>
      </c>
      <c r="C25" s="464">
        <v>172172</v>
      </c>
      <c r="D25" s="464">
        <v>163420</v>
      </c>
      <c r="E25" s="464">
        <v>2161</v>
      </c>
      <c r="F25" s="464">
        <v>1228</v>
      </c>
      <c r="G25" s="464">
        <v>63</v>
      </c>
      <c r="H25" s="464">
        <v>0</v>
      </c>
      <c r="I25" s="464">
        <v>33</v>
      </c>
      <c r="J25" s="464">
        <v>87</v>
      </c>
      <c r="K25" s="464">
        <v>5032</v>
      </c>
      <c r="L25" s="464">
        <v>148</v>
      </c>
      <c r="M25" s="464">
        <v>0</v>
      </c>
      <c r="N25" s="464">
        <v>9820</v>
      </c>
      <c r="O25" s="464">
        <v>0</v>
      </c>
      <c r="P25" s="464">
        <v>9820</v>
      </c>
      <c r="Q25" s="464">
        <v>1493</v>
      </c>
      <c r="R25" s="464">
        <v>0</v>
      </c>
      <c r="S25" s="464">
        <v>0</v>
      </c>
      <c r="T25" s="464">
        <v>0</v>
      </c>
      <c r="U25" s="464">
        <v>1493</v>
      </c>
    </row>
    <row r="26" spans="1:21">
      <c r="A26" s="463" t="s">
        <v>155</v>
      </c>
      <c r="B26" s="463">
        <f t="shared" si="0"/>
        <v>275789</v>
      </c>
      <c r="C26" s="464">
        <v>264515</v>
      </c>
      <c r="D26" s="464">
        <v>263805</v>
      </c>
      <c r="E26" s="464">
        <v>0</v>
      </c>
      <c r="F26" s="464">
        <v>119</v>
      </c>
      <c r="G26" s="464">
        <v>2</v>
      </c>
      <c r="H26" s="464">
        <v>0</v>
      </c>
      <c r="I26" s="464">
        <v>354</v>
      </c>
      <c r="J26" s="464">
        <v>23</v>
      </c>
      <c r="K26" s="464">
        <v>172</v>
      </c>
      <c r="L26" s="464">
        <v>40</v>
      </c>
      <c r="M26" s="464">
        <v>0</v>
      </c>
      <c r="N26" s="464">
        <v>5109</v>
      </c>
      <c r="O26" s="464">
        <v>0</v>
      </c>
      <c r="P26" s="464">
        <v>5109</v>
      </c>
      <c r="Q26" s="464">
        <v>6165</v>
      </c>
      <c r="R26" s="464">
        <v>0</v>
      </c>
      <c r="S26" s="464">
        <v>0</v>
      </c>
      <c r="T26" s="464">
        <v>0</v>
      </c>
      <c r="U26" s="464">
        <v>6165</v>
      </c>
    </row>
    <row r="27" spans="1:21">
      <c r="A27" s="463" t="s">
        <v>98</v>
      </c>
      <c r="B27" s="463">
        <f t="shared" si="0"/>
        <v>15392</v>
      </c>
      <c r="C27" s="464">
        <v>14890</v>
      </c>
      <c r="D27" s="464">
        <v>14431</v>
      </c>
      <c r="E27" s="464">
        <v>11</v>
      </c>
      <c r="F27" s="464">
        <v>252</v>
      </c>
      <c r="G27" s="464">
        <v>0</v>
      </c>
      <c r="H27" s="464">
        <v>0</v>
      </c>
      <c r="I27" s="464">
        <v>148</v>
      </c>
      <c r="J27" s="464">
        <v>0</v>
      </c>
      <c r="K27" s="464">
        <v>46</v>
      </c>
      <c r="L27" s="464">
        <v>2</v>
      </c>
      <c r="M27" s="464">
        <v>0</v>
      </c>
      <c r="N27" s="464">
        <v>330</v>
      </c>
      <c r="O27" s="464">
        <v>0</v>
      </c>
      <c r="P27" s="464">
        <v>330</v>
      </c>
      <c r="Q27" s="464">
        <v>172</v>
      </c>
      <c r="R27" s="464">
        <v>0</v>
      </c>
      <c r="S27" s="464">
        <v>0</v>
      </c>
      <c r="T27" s="464">
        <v>0</v>
      </c>
      <c r="U27" s="464">
        <v>172</v>
      </c>
    </row>
    <row r="28" spans="1:21">
      <c r="A28" s="463" t="s">
        <v>827</v>
      </c>
      <c r="B28" s="463">
        <f t="shared" si="0"/>
        <v>102833</v>
      </c>
      <c r="C28" s="464">
        <v>86328</v>
      </c>
      <c r="D28" s="464">
        <v>86102</v>
      </c>
      <c r="E28" s="464">
        <v>0</v>
      </c>
      <c r="F28" s="464">
        <v>97</v>
      </c>
      <c r="G28" s="464">
        <v>0</v>
      </c>
      <c r="H28" s="464">
        <v>0</v>
      </c>
      <c r="I28" s="464">
        <v>0</v>
      </c>
      <c r="J28" s="464">
        <v>0</v>
      </c>
      <c r="K28" s="464">
        <v>11</v>
      </c>
      <c r="L28" s="464">
        <v>118</v>
      </c>
      <c r="M28" s="464">
        <v>0</v>
      </c>
      <c r="N28" s="464">
        <v>14589</v>
      </c>
      <c r="O28" s="464">
        <v>0</v>
      </c>
      <c r="P28" s="464">
        <v>14589</v>
      </c>
      <c r="Q28" s="464">
        <v>1916</v>
      </c>
      <c r="R28" s="464">
        <v>0</v>
      </c>
      <c r="S28" s="464">
        <v>0</v>
      </c>
      <c r="T28" s="464">
        <v>0</v>
      </c>
      <c r="U28" s="464">
        <v>1916</v>
      </c>
    </row>
    <row r="30" spans="1:21">
      <c r="A30" s="808" t="s">
        <v>826</v>
      </c>
      <c r="B30" s="808"/>
      <c r="C30" s="808"/>
      <c r="D30" s="808"/>
      <c r="E30" s="808"/>
      <c r="F30" s="808"/>
      <c r="G30" s="808"/>
      <c r="H30" s="808"/>
      <c r="I30" s="808"/>
      <c r="J30" s="808"/>
      <c r="K30" s="808"/>
      <c r="L30" s="808"/>
      <c r="M30" s="808"/>
    </row>
    <row r="31" spans="1:21" ht="22.5" customHeight="1">
      <c r="A31" s="778" t="s">
        <v>538</v>
      </c>
      <c r="B31" s="778"/>
      <c r="C31" s="778"/>
      <c r="D31" s="778"/>
      <c r="E31" s="778"/>
    </row>
  </sheetData>
  <mergeCells count="8">
    <mergeCell ref="A31:E31"/>
    <mergeCell ref="B3:B4"/>
    <mergeCell ref="Q3:U3"/>
    <mergeCell ref="A1:U1"/>
    <mergeCell ref="A3:A4"/>
    <mergeCell ref="A30:M30"/>
    <mergeCell ref="C3:M3"/>
    <mergeCell ref="N3:P3"/>
  </mergeCells>
  <hyperlinks>
    <hyperlink ref="V1" location="INDICE!A51" display="INDICE"/>
  </hyperlinks>
  <printOptions horizontalCentered="1"/>
  <pageMargins left="0.19685039370078741" right="0.19685039370078741" top="1.1023622047244095" bottom="0.51181102362204722" header="0.11811023622047245" footer="0.23622047244094491"/>
  <pageSetup paperSize="9" scale="59" firstPageNumber="98" orientation="landscape" useFirstPageNumber="1" r:id="rId1"/>
  <headerFooter scaleWithDoc="0">
    <oddHeader>&amp;C&amp;G</oddHeader>
    <oddFooter>&amp;C&amp;12 &amp;P</oddFooter>
  </headerFooter>
  <legacyDrawingHF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39"/>
  <sheetViews>
    <sheetView showGridLines="0" zoomScaleNormal="100" workbookViewId="0">
      <pane ySplit="4" topLeftCell="A5" activePane="bottomLeft" state="frozen"/>
      <selection pane="bottomLeft" activeCell="A5" sqref="A5"/>
    </sheetView>
  </sheetViews>
  <sheetFormatPr baseColWidth="10" defaultColWidth="9.109375" defaultRowHeight="13.8"/>
  <cols>
    <col min="1" max="1" width="32.6640625" style="108" customWidth="1"/>
    <col min="2" max="4" width="13.109375" style="108" customWidth="1"/>
    <col min="5" max="16384" width="9.109375" style="113"/>
  </cols>
  <sheetData>
    <row r="1" spans="1:6" ht="44.25" customHeight="1">
      <c r="A1" s="764" t="s">
        <v>952</v>
      </c>
      <c r="B1" s="764"/>
      <c r="C1" s="764"/>
      <c r="D1" s="764"/>
      <c r="F1" s="73" t="s">
        <v>271</v>
      </c>
    </row>
    <row r="2" spans="1:6" s="135" customFormat="1" ht="16.5" customHeight="1">
      <c r="A2" s="787" t="s">
        <v>330</v>
      </c>
      <c r="B2" s="787" t="s">
        <v>818</v>
      </c>
      <c r="C2" s="787"/>
      <c r="D2" s="787"/>
    </row>
    <row r="3" spans="1:6" s="135" customFormat="1" ht="27" customHeight="1">
      <c r="A3" s="787"/>
      <c r="B3" s="787"/>
      <c r="C3" s="787"/>
      <c r="D3" s="787"/>
    </row>
    <row r="4" spans="1:6" s="135" customFormat="1" ht="49.5" customHeight="1">
      <c r="A4" s="787"/>
      <c r="B4" s="644" t="s">
        <v>802</v>
      </c>
      <c r="C4" s="644" t="s">
        <v>804</v>
      </c>
      <c r="D4" s="644" t="s">
        <v>805</v>
      </c>
    </row>
    <row r="5" spans="1:6" s="135" customFormat="1" ht="17.25" customHeight="1">
      <c r="A5" s="224" t="s">
        <v>601</v>
      </c>
      <c r="B5" s="223">
        <v>18055177</v>
      </c>
      <c r="C5" s="223">
        <v>10264373</v>
      </c>
      <c r="D5" s="223">
        <v>7790804</v>
      </c>
    </row>
    <row r="6" spans="1:6" s="135" customFormat="1" ht="17.25" customHeight="1">
      <c r="A6" s="219" t="s">
        <v>331</v>
      </c>
      <c r="B6" s="223">
        <v>8227255</v>
      </c>
      <c r="C6" s="223">
        <v>4788029</v>
      </c>
      <c r="D6" s="223">
        <v>3439226</v>
      </c>
    </row>
    <row r="7" spans="1:6" ht="17.25" customHeight="1">
      <c r="A7" s="228" t="s">
        <v>186</v>
      </c>
      <c r="B7" s="556">
        <v>1015299</v>
      </c>
      <c r="C7" s="556">
        <v>559409</v>
      </c>
      <c r="D7" s="556">
        <v>455890</v>
      </c>
    </row>
    <row r="8" spans="1:6" ht="17.25" customHeight="1">
      <c r="A8" s="227" t="s">
        <v>185</v>
      </c>
      <c r="B8" s="556">
        <v>248579</v>
      </c>
      <c r="C8" s="556">
        <v>115859</v>
      </c>
      <c r="D8" s="556">
        <v>132720</v>
      </c>
    </row>
    <row r="9" spans="1:6" ht="17.25" customHeight="1">
      <c r="A9" s="228" t="s">
        <v>184</v>
      </c>
      <c r="B9" s="556">
        <v>341030</v>
      </c>
      <c r="C9" s="556">
        <v>173790</v>
      </c>
      <c r="D9" s="556">
        <v>167240</v>
      </c>
    </row>
    <row r="10" spans="1:6" ht="17.25" customHeight="1">
      <c r="A10" s="227" t="s">
        <v>183</v>
      </c>
      <c r="B10" s="556">
        <v>197139</v>
      </c>
      <c r="C10" s="556">
        <v>118899</v>
      </c>
      <c r="D10" s="556">
        <v>78240</v>
      </c>
    </row>
    <row r="11" spans="1:6" ht="17.25" customHeight="1">
      <c r="A11" s="228" t="s">
        <v>182</v>
      </c>
      <c r="B11" s="556">
        <v>433404</v>
      </c>
      <c r="C11" s="556">
        <v>232115</v>
      </c>
      <c r="D11" s="556">
        <v>201289</v>
      </c>
    </row>
    <row r="12" spans="1:6" ht="17.25" customHeight="1">
      <c r="A12" s="227" t="s">
        <v>181</v>
      </c>
      <c r="B12" s="556">
        <v>963013</v>
      </c>
      <c r="C12" s="556">
        <v>777760</v>
      </c>
      <c r="D12" s="556">
        <v>185253</v>
      </c>
    </row>
    <row r="13" spans="1:6" ht="17.25" customHeight="1">
      <c r="A13" s="228" t="s">
        <v>180</v>
      </c>
      <c r="B13" s="556">
        <v>399372</v>
      </c>
      <c r="C13" s="556">
        <v>206895</v>
      </c>
      <c r="D13" s="556">
        <v>192477</v>
      </c>
    </row>
    <row r="14" spans="1:6" ht="17.25" customHeight="1">
      <c r="A14" s="227" t="s">
        <v>179</v>
      </c>
      <c r="B14" s="556">
        <v>603398</v>
      </c>
      <c r="C14" s="556">
        <v>312003</v>
      </c>
      <c r="D14" s="556">
        <v>291395</v>
      </c>
    </row>
    <row r="15" spans="1:6" ht="17.25" customHeight="1">
      <c r="A15" s="228" t="s">
        <v>178</v>
      </c>
      <c r="B15" s="556">
        <v>2890357</v>
      </c>
      <c r="C15" s="556">
        <v>1624007</v>
      </c>
      <c r="D15" s="556">
        <v>1266350</v>
      </c>
    </row>
    <row r="16" spans="1:6" ht="17.25" customHeight="1">
      <c r="A16" s="227" t="s">
        <v>177</v>
      </c>
      <c r="B16" s="556">
        <v>482091</v>
      </c>
      <c r="C16" s="556">
        <v>288691</v>
      </c>
      <c r="D16" s="556">
        <v>193400</v>
      </c>
    </row>
    <row r="17" spans="1:4" ht="17.25" customHeight="1">
      <c r="A17" s="228" t="s">
        <v>176</v>
      </c>
      <c r="B17" s="556">
        <v>653573</v>
      </c>
      <c r="C17" s="556">
        <v>378601</v>
      </c>
      <c r="D17" s="556">
        <v>274972</v>
      </c>
    </row>
    <row r="18" spans="1:4" s="135" customFormat="1" ht="17.25" customHeight="1">
      <c r="A18" s="219" t="s">
        <v>332</v>
      </c>
      <c r="B18" s="223">
        <v>8379437</v>
      </c>
      <c r="C18" s="223">
        <v>4682707</v>
      </c>
      <c r="D18" s="223">
        <v>3696730</v>
      </c>
    </row>
    <row r="19" spans="1:4" ht="17.25" customHeight="1">
      <c r="A19" s="228" t="s">
        <v>59</v>
      </c>
      <c r="B19" s="556">
        <v>763782</v>
      </c>
      <c r="C19" s="556">
        <v>392805</v>
      </c>
      <c r="D19" s="556">
        <v>370977</v>
      </c>
    </row>
    <row r="20" spans="1:4" ht="17.25" customHeight="1">
      <c r="A20" s="227" t="s">
        <v>175</v>
      </c>
      <c r="B20" s="556">
        <v>732045</v>
      </c>
      <c r="C20" s="556">
        <v>415866</v>
      </c>
      <c r="D20" s="556">
        <v>316179</v>
      </c>
    </row>
    <row r="21" spans="1:4" ht="17.25" customHeight="1">
      <c r="A21" s="228" t="s">
        <v>174</v>
      </c>
      <c r="B21" s="556">
        <v>3971797</v>
      </c>
      <c r="C21" s="556">
        <v>2337079</v>
      </c>
      <c r="D21" s="556">
        <v>1634718</v>
      </c>
    </row>
    <row r="22" spans="1:4" ht="17.25" customHeight="1">
      <c r="A22" s="227" t="s">
        <v>173</v>
      </c>
      <c r="B22" s="556">
        <v>1039617</v>
      </c>
      <c r="C22" s="556">
        <v>508806</v>
      </c>
      <c r="D22" s="556">
        <v>530811</v>
      </c>
    </row>
    <row r="23" spans="1:4" ht="17.25" customHeight="1">
      <c r="A23" s="228" t="s">
        <v>172</v>
      </c>
      <c r="B23" s="556">
        <v>1310982</v>
      </c>
      <c r="C23" s="556">
        <v>741684</v>
      </c>
      <c r="D23" s="556">
        <v>569298</v>
      </c>
    </row>
    <row r="24" spans="1:4" ht="17.25" customHeight="1">
      <c r="A24" s="227" t="s">
        <v>27</v>
      </c>
      <c r="B24" s="556">
        <v>561214</v>
      </c>
      <c r="C24" s="556">
        <v>286467</v>
      </c>
      <c r="D24" s="556">
        <v>274747</v>
      </c>
    </row>
    <row r="25" spans="1:4" s="135" customFormat="1" ht="17.25" customHeight="1">
      <c r="A25" s="219" t="s">
        <v>58</v>
      </c>
      <c r="B25" s="223">
        <v>1362185</v>
      </c>
      <c r="C25" s="223">
        <v>740976</v>
      </c>
      <c r="D25" s="223">
        <v>621209</v>
      </c>
    </row>
    <row r="26" spans="1:4" ht="17.25" customHeight="1">
      <c r="A26" s="227" t="s">
        <v>29</v>
      </c>
      <c r="B26" s="556">
        <v>389779</v>
      </c>
      <c r="C26" s="556">
        <v>222120</v>
      </c>
      <c r="D26" s="556">
        <v>167659</v>
      </c>
    </row>
    <row r="27" spans="1:4" ht="17.25" customHeight="1">
      <c r="A27" s="228" t="s">
        <v>30</v>
      </c>
      <c r="B27" s="556">
        <v>199778</v>
      </c>
      <c r="C27" s="556">
        <v>107480</v>
      </c>
      <c r="D27" s="556">
        <v>92298</v>
      </c>
    </row>
    <row r="28" spans="1:4" ht="17.25" customHeight="1">
      <c r="A28" s="227" t="s">
        <v>31</v>
      </c>
      <c r="B28" s="556">
        <v>157078</v>
      </c>
      <c r="C28" s="556">
        <v>83330</v>
      </c>
      <c r="D28" s="556">
        <v>73748</v>
      </c>
    </row>
    <row r="29" spans="1:4" ht="17.25" customHeight="1">
      <c r="A29" s="228" t="s">
        <v>32</v>
      </c>
      <c r="B29" s="556">
        <v>177241</v>
      </c>
      <c r="C29" s="556">
        <v>90602</v>
      </c>
      <c r="D29" s="556">
        <v>86639</v>
      </c>
    </row>
    <row r="30" spans="1:4" ht="17.25" customHeight="1">
      <c r="A30" s="227" t="s">
        <v>33</v>
      </c>
      <c r="B30" s="556">
        <v>255316</v>
      </c>
      <c r="C30" s="556">
        <v>141060</v>
      </c>
      <c r="D30" s="556">
        <v>114256</v>
      </c>
    </row>
    <row r="31" spans="1:4" ht="17.25" customHeight="1">
      <c r="A31" s="228" t="s">
        <v>34</v>
      </c>
      <c r="B31" s="556">
        <v>182993</v>
      </c>
      <c r="C31" s="556">
        <v>96384</v>
      </c>
      <c r="D31" s="556">
        <v>86609</v>
      </c>
    </row>
    <row r="32" spans="1:4" s="135" customFormat="1" ht="17.25" customHeight="1">
      <c r="A32" s="219" t="s">
        <v>57</v>
      </c>
      <c r="B32" s="223">
        <v>44372</v>
      </c>
      <c r="C32" s="223">
        <v>21578</v>
      </c>
      <c r="D32" s="223">
        <v>22794</v>
      </c>
    </row>
    <row r="33" spans="1:4" ht="17.25" customHeight="1">
      <c r="A33" s="228" t="s">
        <v>37</v>
      </c>
      <c r="B33" s="556">
        <v>44372</v>
      </c>
      <c r="C33" s="556">
        <v>21578</v>
      </c>
      <c r="D33" s="556">
        <v>22794</v>
      </c>
    </row>
    <row r="34" spans="1:4" s="135" customFormat="1" ht="17.25" customHeight="1">
      <c r="A34" s="231" t="s">
        <v>38</v>
      </c>
      <c r="B34" s="223">
        <v>41928</v>
      </c>
      <c r="C34" s="223">
        <v>31083</v>
      </c>
      <c r="D34" s="223">
        <v>10845</v>
      </c>
    </row>
    <row r="35" spans="1:4" ht="17.25" customHeight="1">
      <c r="A35" s="228" t="s">
        <v>488</v>
      </c>
      <c r="B35" s="556">
        <v>41928</v>
      </c>
      <c r="C35" s="556">
        <v>31083</v>
      </c>
      <c r="D35" s="556">
        <v>10845</v>
      </c>
    </row>
    <row r="36" spans="1:4" ht="12" customHeight="1">
      <c r="A36" s="156"/>
      <c r="B36" s="139"/>
      <c r="C36" s="139"/>
      <c r="D36" s="139"/>
    </row>
    <row r="37" spans="1:4" ht="21" customHeight="1">
      <c r="A37" s="643" t="s">
        <v>817</v>
      </c>
      <c r="B37" s="139"/>
      <c r="C37" s="139"/>
      <c r="D37" s="139"/>
    </row>
    <row r="38" spans="1:4">
      <c r="A38" s="661" t="s">
        <v>960</v>
      </c>
      <c r="B38" s="565"/>
    </row>
    <row r="39" spans="1:4">
      <c r="A39" s="304" t="s">
        <v>947</v>
      </c>
    </row>
  </sheetData>
  <mergeCells count="3">
    <mergeCell ref="A2:A4"/>
    <mergeCell ref="B2:D3"/>
    <mergeCell ref="A1:D1"/>
  </mergeCells>
  <hyperlinks>
    <hyperlink ref="F1" location="INDICE!A52" display="INDICE"/>
  </hyperlinks>
  <pageMargins left="0.70866141732283472" right="0.70866141732283472" top="0.74803149606299213" bottom="0.74803149606299213" header="0.31496062992125984" footer="0.31496062992125984"/>
  <pageSetup paperSize="9" scale="42"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showGridLines="0" zoomScale="89" zoomScaleNormal="89" zoomScalePageLayoutView="90" workbookViewId="0">
      <selection activeCell="B7" sqref="B7"/>
    </sheetView>
  </sheetViews>
  <sheetFormatPr baseColWidth="10" defaultColWidth="9.109375" defaultRowHeight="13.8"/>
  <cols>
    <col min="1" max="1" width="26.44140625" style="6" bestFit="1" customWidth="1"/>
    <col min="2" max="2" width="10.5546875" style="6" customWidth="1"/>
    <col min="3" max="3" width="12.6640625" style="6" customWidth="1"/>
    <col min="4" max="4" width="15.6640625" style="6" customWidth="1"/>
    <col min="5" max="7" width="14.44140625" style="6" customWidth="1"/>
    <col min="8" max="9" width="10.5546875" style="6" customWidth="1"/>
    <col min="10" max="10" width="16" style="6" customWidth="1"/>
    <col min="11" max="11" width="15" style="6" customWidth="1"/>
    <col min="12" max="18" width="11.5546875" style="6" customWidth="1"/>
    <col min="19" max="16384" width="9.109375" style="6"/>
  </cols>
  <sheetData>
    <row r="1" spans="1:19" ht="58.5" customHeight="1">
      <c r="A1" s="757" t="s">
        <v>953</v>
      </c>
      <c r="B1" s="757"/>
      <c r="C1" s="757"/>
      <c r="D1" s="757"/>
      <c r="E1" s="757"/>
      <c r="F1" s="757"/>
      <c r="G1" s="757"/>
      <c r="H1" s="757"/>
      <c r="I1" s="757"/>
      <c r="J1" s="757"/>
      <c r="K1" s="757"/>
      <c r="L1" s="757"/>
      <c r="M1" s="757"/>
      <c r="N1" s="757"/>
      <c r="O1" s="757"/>
      <c r="P1" s="757"/>
      <c r="Q1" s="757"/>
      <c r="R1" s="757"/>
      <c r="S1" s="73" t="s">
        <v>271</v>
      </c>
    </row>
    <row r="2" spans="1:19" ht="5.25" customHeight="1">
      <c r="A2" s="75"/>
      <c r="B2" s="75"/>
      <c r="C2" s="75"/>
      <c r="D2" s="75"/>
      <c r="E2" s="75"/>
      <c r="F2" s="75"/>
      <c r="G2" s="75"/>
      <c r="H2" s="75"/>
      <c r="I2" s="75"/>
      <c r="J2" s="75"/>
      <c r="K2" s="75"/>
      <c r="L2" s="75"/>
      <c r="M2" s="75"/>
      <c r="N2" s="75"/>
      <c r="O2" s="75"/>
      <c r="P2" s="75"/>
      <c r="Q2" s="75"/>
      <c r="R2" s="75"/>
    </row>
    <row r="3" spans="1:19">
      <c r="A3" s="301"/>
      <c r="B3" s="22"/>
      <c r="C3" s="22"/>
      <c r="D3" s="22"/>
      <c r="E3" s="22"/>
      <c r="F3" s="22"/>
      <c r="G3" s="22"/>
      <c r="H3" s="22"/>
      <c r="I3" s="22"/>
      <c r="J3" s="22"/>
      <c r="K3" s="22"/>
      <c r="L3" s="22"/>
      <c r="M3" s="22"/>
      <c r="N3" s="22"/>
      <c r="O3" s="22"/>
      <c r="P3" s="22"/>
      <c r="Q3" s="22"/>
      <c r="R3" s="22"/>
    </row>
    <row r="4" spans="1:19" ht="15.75" customHeight="1">
      <c r="A4" s="791" t="s">
        <v>904</v>
      </c>
      <c r="B4" s="791" t="s">
        <v>905</v>
      </c>
      <c r="C4" s="791"/>
      <c r="D4" s="791"/>
      <c r="E4" s="791"/>
      <c r="F4" s="791"/>
      <c r="G4" s="791"/>
      <c r="H4" s="791"/>
      <c r="I4" s="792" t="s">
        <v>906</v>
      </c>
      <c r="J4" s="792"/>
      <c r="K4" s="792"/>
      <c r="L4" s="792"/>
      <c r="M4" s="792"/>
      <c r="N4" s="792"/>
      <c r="O4" s="792"/>
      <c r="P4" s="792"/>
      <c r="Q4" s="793" t="s">
        <v>907</v>
      </c>
      <c r="R4" s="793" t="s">
        <v>908</v>
      </c>
    </row>
    <row r="5" spans="1:19" ht="28.5" customHeight="1">
      <c r="A5" s="791"/>
      <c r="B5" s="792" t="s">
        <v>911</v>
      </c>
      <c r="C5" s="792" t="s">
        <v>912</v>
      </c>
      <c r="D5" s="792"/>
      <c r="E5" s="792"/>
      <c r="F5" s="792" t="s">
        <v>913</v>
      </c>
      <c r="G5" s="792"/>
      <c r="H5" s="792"/>
      <c r="I5" s="794" t="s">
        <v>914</v>
      </c>
      <c r="J5" s="792" t="s">
        <v>915</v>
      </c>
      <c r="K5" s="792"/>
      <c r="L5" s="792"/>
      <c r="M5" s="792" t="s">
        <v>916</v>
      </c>
      <c r="N5" s="792"/>
      <c r="O5" s="792"/>
      <c r="P5" s="794" t="s">
        <v>917</v>
      </c>
      <c r="Q5" s="793"/>
      <c r="R5" s="793"/>
    </row>
    <row r="6" spans="1:19" ht="41.4">
      <c r="A6" s="791"/>
      <c r="B6" s="792"/>
      <c r="C6" s="653" t="s">
        <v>933</v>
      </c>
      <c r="D6" s="653" t="s">
        <v>934</v>
      </c>
      <c r="E6" s="653" t="s">
        <v>935</v>
      </c>
      <c r="F6" s="653" t="s">
        <v>936</v>
      </c>
      <c r="G6" s="653" t="s">
        <v>934</v>
      </c>
      <c r="H6" s="653" t="s">
        <v>935</v>
      </c>
      <c r="I6" s="794"/>
      <c r="J6" s="653" t="s">
        <v>933</v>
      </c>
      <c r="K6" s="653" t="s">
        <v>937</v>
      </c>
      <c r="L6" s="653" t="s">
        <v>935</v>
      </c>
      <c r="M6" s="653" t="s">
        <v>936</v>
      </c>
      <c r="N6" s="653" t="s">
        <v>934</v>
      </c>
      <c r="O6" s="653" t="s">
        <v>935</v>
      </c>
      <c r="P6" s="794"/>
      <c r="Q6" s="793"/>
      <c r="R6" s="793"/>
    </row>
    <row r="7" spans="1:19">
      <c r="A7" s="654" t="s">
        <v>601</v>
      </c>
      <c r="B7" s="655">
        <v>8300373</v>
      </c>
      <c r="C7" s="655">
        <v>299676</v>
      </c>
      <c r="D7" s="655">
        <v>82607</v>
      </c>
      <c r="E7" s="655">
        <v>382283</v>
      </c>
      <c r="F7" s="655">
        <v>4407094</v>
      </c>
      <c r="G7" s="655">
        <v>3510996</v>
      </c>
      <c r="H7" s="655">
        <v>7918090</v>
      </c>
      <c r="I7" s="655">
        <v>380380</v>
      </c>
      <c r="J7" s="655">
        <v>236531</v>
      </c>
      <c r="K7" s="655">
        <v>105553</v>
      </c>
      <c r="L7" s="655">
        <v>342084</v>
      </c>
      <c r="M7" s="655">
        <v>28015</v>
      </c>
      <c r="N7" s="655">
        <v>10281</v>
      </c>
      <c r="O7" s="655">
        <v>38296</v>
      </c>
      <c r="P7" s="655">
        <v>226</v>
      </c>
      <c r="Q7" s="655">
        <v>702722</v>
      </c>
      <c r="R7" s="655">
        <v>3662665</v>
      </c>
    </row>
    <row r="8" spans="1:19">
      <c r="A8" s="654" t="s">
        <v>67</v>
      </c>
      <c r="B8" s="655">
        <v>4031064</v>
      </c>
      <c r="C8" s="655">
        <v>135042</v>
      </c>
      <c r="D8" s="655">
        <v>40023</v>
      </c>
      <c r="E8" s="655">
        <v>175065</v>
      </c>
      <c r="F8" s="655">
        <v>2066002</v>
      </c>
      <c r="G8" s="655">
        <v>1789997</v>
      </c>
      <c r="H8" s="655">
        <v>3855999</v>
      </c>
      <c r="I8" s="655">
        <v>260413</v>
      </c>
      <c r="J8" s="655">
        <v>158197</v>
      </c>
      <c r="K8" s="655">
        <v>73279</v>
      </c>
      <c r="L8" s="655">
        <v>231476</v>
      </c>
      <c r="M8" s="655">
        <v>21315</v>
      </c>
      <c r="N8" s="655">
        <v>7622</v>
      </c>
      <c r="O8" s="655">
        <v>28937</v>
      </c>
      <c r="P8" s="655">
        <v>173</v>
      </c>
      <c r="Q8" s="655">
        <v>346484</v>
      </c>
      <c r="R8" s="655">
        <v>1857087</v>
      </c>
    </row>
    <row r="9" spans="1:19">
      <c r="A9" s="656" t="s">
        <v>10</v>
      </c>
      <c r="B9" s="657">
        <v>462800</v>
      </c>
      <c r="C9" s="657">
        <v>13910</v>
      </c>
      <c r="D9" s="657">
        <v>3125</v>
      </c>
      <c r="E9" s="657">
        <v>17035</v>
      </c>
      <c r="F9" s="657">
        <v>196462</v>
      </c>
      <c r="G9" s="657">
        <v>249303</v>
      </c>
      <c r="H9" s="657">
        <v>445765</v>
      </c>
      <c r="I9" s="657">
        <v>47210</v>
      </c>
      <c r="J9" s="657">
        <v>31284</v>
      </c>
      <c r="K9" s="657">
        <v>15809</v>
      </c>
      <c r="L9" s="657">
        <v>47093</v>
      </c>
      <c r="M9" s="657">
        <v>116</v>
      </c>
      <c r="N9" s="657">
        <v>1</v>
      </c>
      <c r="O9" s="657">
        <v>117</v>
      </c>
      <c r="P9" s="657">
        <v>25</v>
      </c>
      <c r="Q9" s="657">
        <v>11471</v>
      </c>
      <c r="R9" s="657">
        <v>208174</v>
      </c>
    </row>
    <row r="10" spans="1:19">
      <c r="A10" s="656" t="s">
        <v>11</v>
      </c>
      <c r="B10" s="657">
        <v>75802</v>
      </c>
      <c r="C10" s="657">
        <v>2593</v>
      </c>
      <c r="D10" s="657">
        <v>18</v>
      </c>
      <c r="E10" s="657">
        <v>2611</v>
      </c>
      <c r="F10" s="657">
        <v>47172</v>
      </c>
      <c r="G10" s="657">
        <v>26019</v>
      </c>
      <c r="H10" s="657">
        <v>73191</v>
      </c>
      <c r="I10" s="657">
        <v>3446</v>
      </c>
      <c r="J10" s="657">
        <v>1524</v>
      </c>
      <c r="K10" s="657">
        <v>1197</v>
      </c>
      <c r="L10" s="657">
        <v>2721</v>
      </c>
      <c r="M10" s="657">
        <v>378</v>
      </c>
      <c r="N10" s="657">
        <v>347</v>
      </c>
      <c r="O10" s="657">
        <v>725</v>
      </c>
      <c r="P10" s="657">
        <v>3</v>
      </c>
      <c r="Q10" s="657">
        <v>10155</v>
      </c>
      <c r="R10" s="657">
        <v>26025</v>
      </c>
    </row>
    <row r="11" spans="1:19">
      <c r="A11" s="656" t="s">
        <v>12</v>
      </c>
      <c r="B11" s="657">
        <v>166077</v>
      </c>
      <c r="C11" s="657">
        <v>1504</v>
      </c>
      <c r="D11" s="657">
        <v>1664</v>
      </c>
      <c r="E11" s="657">
        <v>3168</v>
      </c>
      <c r="F11" s="657">
        <v>92476</v>
      </c>
      <c r="G11" s="657">
        <v>70433</v>
      </c>
      <c r="H11" s="657">
        <v>162909</v>
      </c>
      <c r="I11" s="657">
        <v>450</v>
      </c>
      <c r="J11" s="657">
        <v>292</v>
      </c>
      <c r="K11" s="657">
        <v>76</v>
      </c>
      <c r="L11" s="657">
        <v>368</v>
      </c>
      <c r="M11" s="657">
        <v>82</v>
      </c>
      <c r="N11" s="657">
        <v>0</v>
      </c>
      <c r="O11" s="657">
        <v>82</v>
      </c>
      <c r="P11" s="657">
        <v>3</v>
      </c>
      <c r="Q11" s="657">
        <v>9580</v>
      </c>
      <c r="R11" s="657">
        <v>57893</v>
      </c>
    </row>
    <row r="12" spans="1:19">
      <c r="A12" s="656" t="s">
        <v>13</v>
      </c>
      <c r="B12" s="657">
        <v>76557</v>
      </c>
      <c r="C12" s="657">
        <v>2938</v>
      </c>
      <c r="D12" s="657">
        <v>393</v>
      </c>
      <c r="E12" s="657">
        <v>3331</v>
      </c>
      <c r="F12" s="657">
        <v>51355</v>
      </c>
      <c r="G12" s="657">
        <v>21871</v>
      </c>
      <c r="H12" s="657">
        <v>73226</v>
      </c>
      <c r="I12" s="657">
        <v>0</v>
      </c>
      <c r="J12" s="657">
        <v>0</v>
      </c>
      <c r="K12" s="657">
        <v>0</v>
      </c>
      <c r="L12" s="657">
        <v>0</v>
      </c>
      <c r="M12" s="657">
        <v>0</v>
      </c>
      <c r="N12" s="657">
        <v>0</v>
      </c>
      <c r="O12" s="657">
        <v>0</v>
      </c>
      <c r="P12" s="657">
        <v>0</v>
      </c>
      <c r="Q12" s="657">
        <v>12639</v>
      </c>
      <c r="R12" s="657">
        <v>1318</v>
      </c>
    </row>
    <row r="13" spans="1:19">
      <c r="A13" s="656" t="s">
        <v>14</v>
      </c>
      <c r="B13" s="657">
        <v>140055</v>
      </c>
      <c r="C13" s="657">
        <v>11079</v>
      </c>
      <c r="D13" s="657">
        <v>8252</v>
      </c>
      <c r="E13" s="657">
        <v>19331</v>
      </c>
      <c r="F13" s="657">
        <v>62280</v>
      </c>
      <c r="G13" s="657">
        <v>58444</v>
      </c>
      <c r="H13" s="657">
        <v>120724</v>
      </c>
      <c r="I13" s="657">
        <v>21064</v>
      </c>
      <c r="J13" s="657">
        <v>12204</v>
      </c>
      <c r="K13" s="657">
        <v>5265</v>
      </c>
      <c r="L13" s="657">
        <v>17469</v>
      </c>
      <c r="M13" s="657">
        <v>2700</v>
      </c>
      <c r="N13" s="657">
        <v>895</v>
      </c>
      <c r="O13" s="657">
        <v>3595</v>
      </c>
      <c r="P13" s="657">
        <v>8</v>
      </c>
      <c r="Q13" s="657">
        <v>11014</v>
      </c>
      <c r="R13" s="657">
        <v>67255</v>
      </c>
    </row>
    <row r="14" spans="1:19">
      <c r="A14" s="656" t="s">
        <v>15</v>
      </c>
      <c r="B14" s="657">
        <v>218157</v>
      </c>
      <c r="C14" s="657">
        <v>6409</v>
      </c>
      <c r="D14" s="657">
        <v>1482</v>
      </c>
      <c r="E14" s="657">
        <v>7891</v>
      </c>
      <c r="F14" s="657">
        <v>122343</v>
      </c>
      <c r="G14" s="657">
        <v>87923</v>
      </c>
      <c r="H14" s="657">
        <v>210266</v>
      </c>
      <c r="I14" s="657">
        <v>21937</v>
      </c>
      <c r="J14" s="657">
        <v>11258</v>
      </c>
      <c r="K14" s="657">
        <v>7690</v>
      </c>
      <c r="L14" s="657">
        <v>18948</v>
      </c>
      <c r="M14" s="657">
        <v>2506</v>
      </c>
      <c r="N14" s="657">
        <v>483</v>
      </c>
      <c r="O14" s="657">
        <v>2989</v>
      </c>
      <c r="P14" s="657">
        <v>18</v>
      </c>
      <c r="Q14" s="657">
        <v>19625</v>
      </c>
      <c r="R14" s="657">
        <v>97414</v>
      </c>
    </row>
    <row r="15" spans="1:19">
      <c r="A15" s="656" t="s">
        <v>16</v>
      </c>
      <c r="B15" s="657">
        <v>248310</v>
      </c>
      <c r="C15" s="657">
        <v>5214</v>
      </c>
      <c r="D15" s="657">
        <v>1356</v>
      </c>
      <c r="E15" s="657">
        <v>6570</v>
      </c>
      <c r="F15" s="657">
        <v>140435</v>
      </c>
      <c r="G15" s="657">
        <v>101305</v>
      </c>
      <c r="H15" s="657">
        <v>241740</v>
      </c>
      <c r="I15" s="657">
        <v>14837</v>
      </c>
      <c r="J15" s="657">
        <v>9770</v>
      </c>
      <c r="K15" s="657">
        <v>3096</v>
      </c>
      <c r="L15" s="657">
        <v>12866</v>
      </c>
      <c r="M15" s="657">
        <v>1752</v>
      </c>
      <c r="N15" s="657">
        <v>219</v>
      </c>
      <c r="O15" s="657">
        <v>1971</v>
      </c>
      <c r="P15" s="657">
        <v>11</v>
      </c>
      <c r="Q15" s="657">
        <v>28013</v>
      </c>
      <c r="R15" s="657">
        <v>62636</v>
      </c>
    </row>
    <row r="16" spans="1:19">
      <c r="A16" s="656" t="s">
        <v>17</v>
      </c>
      <c r="B16" s="657">
        <v>320473</v>
      </c>
      <c r="C16" s="657">
        <v>15386</v>
      </c>
      <c r="D16" s="657">
        <v>5471</v>
      </c>
      <c r="E16" s="657">
        <v>20857</v>
      </c>
      <c r="F16" s="657">
        <v>169682</v>
      </c>
      <c r="G16" s="657">
        <v>129934</v>
      </c>
      <c r="H16" s="657">
        <v>299616</v>
      </c>
      <c r="I16" s="657">
        <v>8548</v>
      </c>
      <c r="J16" s="657">
        <v>4358</v>
      </c>
      <c r="K16" s="657">
        <v>3745</v>
      </c>
      <c r="L16" s="657">
        <v>8103</v>
      </c>
      <c r="M16" s="657">
        <v>154</v>
      </c>
      <c r="N16" s="657">
        <v>291</v>
      </c>
      <c r="O16" s="657">
        <v>445</v>
      </c>
      <c r="P16" s="657">
        <v>17</v>
      </c>
      <c r="Q16" s="658">
        <v>42322</v>
      </c>
      <c r="R16" s="658">
        <v>209155</v>
      </c>
    </row>
    <row r="17" spans="1:18">
      <c r="A17" s="656" t="s">
        <v>18</v>
      </c>
      <c r="B17" s="657">
        <v>1900255</v>
      </c>
      <c r="C17" s="657">
        <v>68337</v>
      </c>
      <c r="D17" s="657">
        <v>15274</v>
      </c>
      <c r="E17" s="657">
        <v>83611</v>
      </c>
      <c r="F17" s="657">
        <v>962727</v>
      </c>
      <c r="G17" s="657">
        <v>853917</v>
      </c>
      <c r="H17" s="657">
        <v>1816644</v>
      </c>
      <c r="I17" s="657">
        <v>111354</v>
      </c>
      <c r="J17" s="657">
        <v>69275</v>
      </c>
      <c r="K17" s="657">
        <v>26687</v>
      </c>
      <c r="L17" s="657">
        <v>95962</v>
      </c>
      <c r="M17" s="657">
        <v>10608</v>
      </c>
      <c r="N17" s="657">
        <v>4784</v>
      </c>
      <c r="O17" s="657">
        <v>15392</v>
      </c>
      <c r="P17" s="657">
        <v>74</v>
      </c>
      <c r="Q17" s="657">
        <v>169340</v>
      </c>
      <c r="R17" s="657">
        <v>876499</v>
      </c>
    </row>
    <row r="18" spans="1:18">
      <c r="A18" s="656" t="s">
        <v>19</v>
      </c>
      <c r="B18" s="657">
        <v>228784</v>
      </c>
      <c r="C18" s="657">
        <v>3223</v>
      </c>
      <c r="D18" s="657">
        <v>1447</v>
      </c>
      <c r="E18" s="657">
        <v>4670</v>
      </c>
      <c r="F18" s="657">
        <v>105445</v>
      </c>
      <c r="G18" s="657">
        <v>118669</v>
      </c>
      <c r="H18" s="657">
        <v>224114</v>
      </c>
      <c r="I18" s="657">
        <v>24262</v>
      </c>
      <c r="J18" s="657">
        <v>13398</v>
      </c>
      <c r="K18" s="657">
        <v>7243</v>
      </c>
      <c r="L18" s="657">
        <v>20641</v>
      </c>
      <c r="M18" s="657">
        <v>3019</v>
      </c>
      <c r="N18" s="657">
        <v>602</v>
      </c>
      <c r="O18" s="657">
        <v>3621</v>
      </c>
      <c r="P18" s="657">
        <v>12</v>
      </c>
      <c r="Q18" s="657">
        <v>20123</v>
      </c>
      <c r="R18" s="657">
        <v>91790</v>
      </c>
    </row>
    <row r="19" spans="1:18">
      <c r="A19" s="656" t="s">
        <v>20</v>
      </c>
      <c r="B19" s="657">
        <v>193794</v>
      </c>
      <c r="C19" s="657">
        <v>4449</v>
      </c>
      <c r="D19" s="657">
        <v>1541</v>
      </c>
      <c r="E19" s="657">
        <v>5990</v>
      </c>
      <c r="F19" s="657">
        <v>115625</v>
      </c>
      <c r="G19" s="657">
        <v>72179</v>
      </c>
      <c r="H19" s="657">
        <v>187804</v>
      </c>
      <c r="I19" s="657">
        <v>7305</v>
      </c>
      <c r="J19" s="657">
        <v>4834</v>
      </c>
      <c r="K19" s="657">
        <v>2471</v>
      </c>
      <c r="L19" s="657">
        <v>7305</v>
      </c>
      <c r="M19" s="657">
        <v>0</v>
      </c>
      <c r="N19" s="657">
        <v>0</v>
      </c>
      <c r="O19" s="657">
        <v>0</v>
      </c>
      <c r="P19" s="657">
        <v>2</v>
      </c>
      <c r="Q19" s="657">
        <v>12202</v>
      </c>
      <c r="R19" s="657">
        <v>158928</v>
      </c>
    </row>
    <row r="20" spans="1:18">
      <c r="A20" s="659" t="s">
        <v>66</v>
      </c>
      <c r="B20" s="660">
        <v>3910363</v>
      </c>
      <c r="C20" s="660">
        <v>148211</v>
      </c>
      <c r="D20" s="660">
        <v>36606</v>
      </c>
      <c r="E20" s="660">
        <v>184817</v>
      </c>
      <c r="F20" s="660">
        <v>2141396</v>
      </c>
      <c r="G20" s="660">
        <v>1584150</v>
      </c>
      <c r="H20" s="660">
        <v>3725546</v>
      </c>
      <c r="I20" s="660">
        <v>119967</v>
      </c>
      <c r="J20" s="660">
        <v>78334</v>
      </c>
      <c r="K20" s="660">
        <v>32274</v>
      </c>
      <c r="L20" s="660">
        <v>110608</v>
      </c>
      <c r="M20" s="660">
        <v>6700</v>
      </c>
      <c r="N20" s="660">
        <v>2659</v>
      </c>
      <c r="O20" s="660">
        <v>9359</v>
      </c>
      <c r="P20" s="660">
        <v>53</v>
      </c>
      <c r="Q20" s="660">
        <v>329507</v>
      </c>
      <c r="R20" s="660">
        <v>1713648</v>
      </c>
    </row>
    <row r="21" spans="1:18">
      <c r="A21" s="656" t="s">
        <v>22</v>
      </c>
      <c r="B21" s="657">
        <v>345198</v>
      </c>
      <c r="C21" s="657">
        <v>9608</v>
      </c>
      <c r="D21" s="657">
        <v>4138</v>
      </c>
      <c r="E21" s="657">
        <v>13746</v>
      </c>
      <c r="F21" s="657">
        <v>188897</v>
      </c>
      <c r="G21" s="657">
        <v>142555</v>
      </c>
      <c r="H21" s="657">
        <v>331452</v>
      </c>
      <c r="I21" s="657">
        <v>0</v>
      </c>
      <c r="J21" s="657"/>
      <c r="K21" s="657"/>
      <c r="L21" s="657"/>
      <c r="M21" s="657"/>
      <c r="N21" s="657"/>
      <c r="O21" s="657"/>
      <c r="P21" s="657"/>
      <c r="Q21" s="657">
        <v>30479</v>
      </c>
      <c r="R21" s="657">
        <v>155841</v>
      </c>
    </row>
    <row r="22" spans="1:18">
      <c r="A22" s="656" t="s">
        <v>23</v>
      </c>
      <c r="B22" s="657">
        <v>153509</v>
      </c>
      <c r="C22" s="657">
        <v>6218</v>
      </c>
      <c r="D22" s="657">
        <v>1071</v>
      </c>
      <c r="E22" s="657">
        <v>7289</v>
      </c>
      <c r="F22" s="657">
        <v>84138</v>
      </c>
      <c r="G22" s="657">
        <v>62082</v>
      </c>
      <c r="H22" s="657">
        <v>146220</v>
      </c>
      <c r="I22" s="657">
        <v>13520</v>
      </c>
      <c r="J22" s="657">
        <v>7770</v>
      </c>
      <c r="K22" s="657">
        <v>5700</v>
      </c>
      <c r="L22" s="657">
        <v>13470</v>
      </c>
      <c r="M22" s="657">
        <v>30</v>
      </c>
      <c r="N22" s="657">
        <v>20</v>
      </c>
      <c r="O22" s="657">
        <v>50</v>
      </c>
      <c r="P22" s="657">
        <v>7</v>
      </c>
      <c r="Q22" s="657">
        <v>16990</v>
      </c>
      <c r="R22" s="657">
        <v>80241</v>
      </c>
    </row>
    <row r="23" spans="1:18">
      <c r="A23" s="656" t="s">
        <v>24</v>
      </c>
      <c r="B23" s="657">
        <v>2181364</v>
      </c>
      <c r="C23" s="657">
        <v>105488</v>
      </c>
      <c r="D23" s="657">
        <v>26164</v>
      </c>
      <c r="E23" s="657">
        <v>131652</v>
      </c>
      <c r="F23" s="657">
        <v>1172725</v>
      </c>
      <c r="G23" s="657">
        <v>876987</v>
      </c>
      <c r="H23" s="657">
        <v>2049712</v>
      </c>
      <c r="I23" s="657">
        <v>72612</v>
      </c>
      <c r="J23" s="657">
        <v>47130</v>
      </c>
      <c r="K23" s="657">
        <v>19289</v>
      </c>
      <c r="L23" s="657">
        <v>66419</v>
      </c>
      <c r="M23" s="657">
        <v>3858</v>
      </c>
      <c r="N23" s="657">
        <v>2335</v>
      </c>
      <c r="O23" s="657">
        <v>6193</v>
      </c>
      <c r="P23" s="657">
        <v>30</v>
      </c>
      <c r="Q23" s="657">
        <v>156241</v>
      </c>
      <c r="R23" s="657">
        <v>729299</v>
      </c>
    </row>
    <row r="24" spans="1:18">
      <c r="A24" s="656" t="s">
        <v>25</v>
      </c>
      <c r="B24" s="657">
        <v>279500</v>
      </c>
      <c r="C24" s="657">
        <v>18332</v>
      </c>
      <c r="D24" s="657">
        <v>3197</v>
      </c>
      <c r="E24" s="657">
        <v>21529</v>
      </c>
      <c r="F24" s="657">
        <v>167521</v>
      </c>
      <c r="G24" s="657">
        <v>90450</v>
      </c>
      <c r="H24" s="657">
        <v>257971</v>
      </c>
      <c r="I24" s="657">
        <v>4499</v>
      </c>
      <c r="J24" s="657">
        <v>2950</v>
      </c>
      <c r="K24" s="657">
        <v>1503</v>
      </c>
      <c r="L24" s="657">
        <v>4453</v>
      </c>
      <c r="M24" s="657">
        <v>46</v>
      </c>
      <c r="N24" s="657">
        <v>0</v>
      </c>
      <c r="O24" s="657">
        <v>46</v>
      </c>
      <c r="P24" s="657">
        <v>4</v>
      </c>
      <c r="Q24" s="657">
        <v>27798</v>
      </c>
      <c r="R24" s="657">
        <v>116832</v>
      </c>
    </row>
    <row r="25" spans="1:18">
      <c r="A25" s="656" t="s">
        <v>26</v>
      </c>
      <c r="B25" s="657">
        <v>821509</v>
      </c>
      <c r="C25" s="657">
        <v>8565</v>
      </c>
      <c r="D25" s="657">
        <v>2036</v>
      </c>
      <c r="E25" s="657">
        <v>10601</v>
      </c>
      <c r="F25" s="657">
        <v>460976</v>
      </c>
      <c r="G25" s="657">
        <v>349932</v>
      </c>
      <c r="H25" s="657">
        <v>810908</v>
      </c>
      <c r="I25" s="657">
        <v>28109</v>
      </c>
      <c r="J25" s="657">
        <v>19526</v>
      </c>
      <c r="K25" s="657">
        <v>5603</v>
      </c>
      <c r="L25" s="657">
        <v>25129</v>
      </c>
      <c r="M25" s="657">
        <v>2681</v>
      </c>
      <c r="N25" s="657">
        <v>299</v>
      </c>
      <c r="O25" s="657">
        <v>2980</v>
      </c>
      <c r="P25" s="657">
        <v>10</v>
      </c>
      <c r="Q25" s="657">
        <v>88034</v>
      </c>
      <c r="R25" s="657">
        <v>604213</v>
      </c>
    </row>
    <row r="26" spans="1:18">
      <c r="A26" s="656" t="s">
        <v>27</v>
      </c>
      <c r="B26" s="657">
        <v>129283</v>
      </c>
      <c r="C26" s="657">
        <v>0</v>
      </c>
      <c r="D26" s="657">
        <v>0</v>
      </c>
      <c r="E26" s="657">
        <v>0</v>
      </c>
      <c r="F26" s="657">
        <v>67139</v>
      </c>
      <c r="G26" s="657">
        <v>62144</v>
      </c>
      <c r="H26" s="657">
        <v>129283</v>
      </c>
      <c r="I26" s="657">
        <v>1227</v>
      </c>
      <c r="J26" s="657">
        <v>958</v>
      </c>
      <c r="K26" s="657">
        <v>179</v>
      </c>
      <c r="L26" s="657">
        <v>1137</v>
      </c>
      <c r="M26" s="657">
        <v>85</v>
      </c>
      <c r="N26" s="657">
        <v>5</v>
      </c>
      <c r="O26" s="657">
        <v>90</v>
      </c>
      <c r="P26" s="657">
        <v>2</v>
      </c>
      <c r="Q26" s="657">
        <v>9965</v>
      </c>
      <c r="R26" s="657">
        <v>27222</v>
      </c>
    </row>
    <row r="27" spans="1:18">
      <c r="A27" s="659" t="s">
        <v>65</v>
      </c>
      <c r="B27" s="660">
        <v>327838</v>
      </c>
      <c r="C27" s="660">
        <v>15250</v>
      </c>
      <c r="D27" s="660">
        <v>5930</v>
      </c>
      <c r="E27" s="660">
        <v>21180</v>
      </c>
      <c r="F27" s="660">
        <v>176667</v>
      </c>
      <c r="G27" s="660">
        <v>129991</v>
      </c>
      <c r="H27" s="660">
        <v>306658</v>
      </c>
      <c r="I27" s="660">
        <v>0</v>
      </c>
      <c r="J27" s="660">
        <v>0</v>
      </c>
      <c r="K27" s="660">
        <v>0</v>
      </c>
      <c r="L27" s="660">
        <v>0</v>
      </c>
      <c r="M27" s="660">
        <v>0</v>
      </c>
      <c r="N27" s="660">
        <v>0</v>
      </c>
      <c r="O27" s="660">
        <v>0</v>
      </c>
      <c r="P27" s="660">
        <v>0</v>
      </c>
      <c r="Q27" s="660">
        <v>19905</v>
      </c>
      <c r="R27" s="660">
        <v>91858</v>
      </c>
    </row>
    <row r="28" spans="1:18">
      <c r="A28" s="656" t="s">
        <v>50</v>
      </c>
      <c r="B28" s="657">
        <v>92675</v>
      </c>
      <c r="C28" s="657">
        <v>2420</v>
      </c>
      <c r="D28" s="657">
        <v>667</v>
      </c>
      <c r="E28" s="657">
        <v>3087</v>
      </c>
      <c r="F28" s="657">
        <v>52316</v>
      </c>
      <c r="G28" s="657">
        <v>37272</v>
      </c>
      <c r="H28" s="657">
        <v>89588</v>
      </c>
      <c r="I28" s="657">
        <v>0</v>
      </c>
      <c r="J28" s="657">
        <v>0</v>
      </c>
      <c r="K28" s="657">
        <v>0</v>
      </c>
      <c r="L28" s="657">
        <v>0</v>
      </c>
      <c r="M28" s="657">
        <v>0</v>
      </c>
      <c r="N28" s="657">
        <v>0</v>
      </c>
      <c r="O28" s="657">
        <v>0</v>
      </c>
      <c r="P28" s="657">
        <v>0</v>
      </c>
      <c r="Q28" s="657">
        <v>6037</v>
      </c>
      <c r="R28" s="657">
        <v>13402</v>
      </c>
    </row>
    <row r="29" spans="1:18">
      <c r="A29" s="656" t="s">
        <v>54</v>
      </c>
      <c r="B29" s="657">
        <v>73146</v>
      </c>
      <c r="C29" s="657">
        <v>2619</v>
      </c>
      <c r="D29" s="657">
        <v>722</v>
      </c>
      <c r="E29" s="657">
        <v>3341</v>
      </c>
      <c r="F29" s="657">
        <v>38827</v>
      </c>
      <c r="G29" s="657">
        <v>30978</v>
      </c>
      <c r="H29" s="657">
        <v>69805</v>
      </c>
      <c r="I29" s="657">
        <v>0</v>
      </c>
      <c r="J29" s="657">
        <v>0</v>
      </c>
      <c r="K29" s="657">
        <v>0</v>
      </c>
      <c r="L29" s="657">
        <v>0</v>
      </c>
      <c r="M29" s="657">
        <v>0</v>
      </c>
      <c r="N29" s="657">
        <v>0</v>
      </c>
      <c r="O29" s="657">
        <v>0</v>
      </c>
      <c r="P29" s="657">
        <v>0</v>
      </c>
      <c r="Q29" s="657">
        <v>0</v>
      </c>
      <c r="R29" s="657">
        <v>17250</v>
      </c>
    </row>
    <row r="30" spans="1:18">
      <c r="A30" s="656" t="s">
        <v>49</v>
      </c>
      <c r="B30" s="657">
        <v>38759</v>
      </c>
      <c r="C30" s="657">
        <v>0</v>
      </c>
      <c r="D30" s="657">
        <v>0</v>
      </c>
      <c r="E30" s="657">
        <v>0</v>
      </c>
      <c r="F30" s="657">
        <v>23559</v>
      </c>
      <c r="G30" s="657">
        <v>15200</v>
      </c>
      <c r="H30" s="657">
        <v>38759</v>
      </c>
      <c r="I30" s="657">
        <v>0</v>
      </c>
      <c r="J30" s="657">
        <v>0</v>
      </c>
      <c r="K30" s="657">
        <v>0</v>
      </c>
      <c r="L30" s="657">
        <v>0</v>
      </c>
      <c r="M30" s="657">
        <v>0</v>
      </c>
      <c r="N30" s="657">
        <v>0</v>
      </c>
      <c r="O30" s="657">
        <v>0</v>
      </c>
      <c r="P30" s="657">
        <v>0</v>
      </c>
      <c r="Q30" s="657">
        <v>2070</v>
      </c>
      <c r="R30" s="657">
        <v>36994</v>
      </c>
    </row>
    <row r="31" spans="1:18">
      <c r="A31" s="656" t="s">
        <v>53</v>
      </c>
      <c r="B31" s="657">
        <v>55883</v>
      </c>
      <c r="C31" s="657">
        <v>0</v>
      </c>
      <c r="D31" s="657">
        <v>0</v>
      </c>
      <c r="E31" s="657">
        <v>0</v>
      </c>
      <c r="F31" s="657">
        <v>38545</v>
      </c>
      <c r="G31" s="657">
        <v>17338</v>
      </c>
      <c r="H31" s="657">
        <v>55883</v>
      </c>
      <c r="I31" s="657">
        <v>0</v>
      </c>
      <c r="J31" s="657">
        <v>0</v>
      </c>
      <c r="K31" s="657">
        <v>0</v>
      </c>
      <c r="L31" s="657">
        <v>0</v>
      </c>
      <c r="M31" s="657">
        <v>0</v>
      </c>
      <c r="N31" s="657">
        <v>0</v>
      </c>
      <c r="O31" s="657">
        <v>0</v>
      </c>
      <c r="P31" s="657">
        <v>0</v>
      </c>
      <c r="Q31" s="657">
        <v>8747</v>
      </c>
      <c r="R31" s="657">
        <v>16074</v>
      </c>
    </row>
    <row r="32" spans="1:18">
      <c r="A32" s="656" t="s">
        <v>48</v>
      </c>
      <c r="B32" s="657">
        <v>57420</v>
      </c>
      <c r="C32" s="657">
        <v>9204</v>
      </c>
      <c r="D32" s="657">
        <v>4315</v>
      </c>
      <c r="E32" s="657">
        <v>13519</v>
      </c>
      <c r="F32" s="657">
        <v>18082</v>
      </c>
      <c r="G32" s="657">
        <v>25819</v>
      </c>
      <c r="H32" s="657">
        <v>43901</v>
      </c>
      <c r="I32" s="657">
        <v>0</v>
      </c>
      <c r="J32" s="657"/>
      <c r="K32" s="657"/>
      <c r="L32" s="657"/>
      <c r="M32" s="657"/>
      <c r="N32" s="657"/>
      <c r="O32" s="657"/>
      <c r="P32" s="657"/>
      <c r="Q32" s="657">
        <v>0</v>
      </c>
      <c r="R32" s="657">
        <v>7859</v>
      </c>
    </row>
    <row r="33" spans="1:18">
      <c r="A33" s="656" t="s">
        <v>47</v>
      </c>
      <c r="B33" s="657">
        <v>9955</v>
      </c>
      <c r="C33" s="657">
        <v>1007</v>
      </c>
      <c r="D33" s="657">
        <v>226</v>
      </c>
      <c r="E33" s="657">
        <v>1233</v>
      </c>
      <c r="F33" s="657">
        <v>5338</v>
      </c>
      <c r="G33" s="657">
        <v>3384</v>
      </c>
      <c r="H33" s="657">
        <v>8722</v>
      </c>
      <c r="I33" s="657">
        <v>0</v>
      </c>
      <c r="J33" s="657"/>
      <c r="K33" s="657"/>
      <c r="L33" s="657"/>
      <c r="M33" s="657"/>
      <c r="N33" s="657"/>
      <c r="O33" s="657"/>
      <c r="P33" s="657"/>
      <c r="Q33" s="657">
        <v>3051</v>
      </c>
      <c r="R33" s="657">
        <v>279</v>
      </c>
    </row>
    <row r="34" spans="1:18">
      <c r="A34" s="659" t="s">
        <v>64</v>
      </c>
      <c r="B34" s="655">
        <v>31108</v>
      </c>
      <c r="C34" s="655">
        <v>1173</v>
      </c>
      <c r="D34" s="655">
        <v>48</v>
      </c>
      <c r="E34" s="655">
        <v>1221</v>
      </c>
      <c r="F34" s="655">
        <v>23029</v>
      </c>
      <c r="G34" s="655">
        <v>6858</v>
      </c>
      <c r="H34" s="655">
        <v>29887</v>
      </c>
      <c r="I34" s="655">
        <v>0</v>
      </c>
      <c r="J34" s="655"/>
      <c r="K34" s="655"/>
      <c r="L34" s="655"/>
      <c r="M34" s="655"/>
      <c r="N34" s="655"/>
      <c r="O34" s="655"/>
      <c r="P34" s="655"/>
      <c r="Q34" s="655">
        <v>6826</v>
      </c>
      <c r="R34" s="655">
        <v>72</v>
      </c>
    </row>
    <row r="35" spans="1:18">
      <c r="A35" s="656" t="s">
        <v>52</v>
      </c>
      <c r="B35" s="657">
        <v>31108</v>
      </c>
      <c r="C35" s="657">
        <v>1173</v>
      </c>
      <c r="D35" s="657">
        <v>48</v>
      </c>
      <c r="E35" s="657">
        <v>1221</v>
      </c>
      <c r="F35" s="657">
        <v>23029</v>
      </c>
      <c r="G35" s="657">
        <v>6858</v>
      </c>
      <c r="H35" s="657">
        <v>29887</v>
      </c>
      <c r="I35" s="657">
        <v>0</v>
      </c>
      <c r="J35" s="657"/>
      <c r="K35" s="657"/>
      <c r="L35" s="657"/>
      <c r="M35" s="657"/>
      <c r="N35" s="657"/>
      <c r="O35" s="657"/>
      <c r="P35" s="657"/>
      <c r="Q35" s="657">
        <v>6826</v>
      </c>
      <c r="R35" s="657">
        <v>72</v>
      </c>
    </row>
    <row r="37" spans="1:18">
      <c r="A37" s="563" t="s">
        <v>171</v>
      </c>
    </row>
    <row r="38" spans="1:18">
      <c r="A38" s="605" t="s">
        <v>701</v>
      </c>
    </row>
  </sheetData>
  <mergeCells count="13">
    <mergeCell ref="A1:R1"/>
    <mergeCell ref="A4:A6"/>
    <mergeCell ref="B4:H4"/>
    <mergeCell ref="I4:P4"/>
    <mergeCell ref="Q4:Q6"/>
    <mergeCell ref="R4:R6"/>
    <mergeCell ref="J5:L5"/>
    <mergeCell ref="M5:O5"/>
    <mergeCell ref="P5:P6"/>
    <mergeCell ref="B5:B6"/>
    <mergeCell ref="C5:E5"/>
    <mergeCell ref="F5:H5"/>
    <mergeCell ref="I5:I6"/>
  </mergeCells>
  <hyperlinks>
    <hyperlink ref="S1" location="INDICE!A53" display="INDICE"/>
  </hyperlinks>
  <printOptions horizontalCentered="1"/>
  <pageMargins left="0.19685039370078741" right="0.19685039370078741" top="1.1023622047244095" bottom="0.51181102362204722" header="0.11811023622047245" footer="0.23622047244094491"/>
  <pageSetup paperSize="9" scale="60" firstPageNumber="110" orientation="landscape" useFirstPageNumber="1" r:id="rId1"/>
  <headerFooter scaleWithDoc="0">
    <oddHeader>&amp;C&amp;G</oddHeader>
    <oddFooter>&amp;C&amp;12 &amp;P</oddFooter>
  </headerFooter>
  <legacyDrawingHF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8"/>
  <sheetViews>
    <sheetView showGridLines="0" zoomScale="89" zoomScaleNormal="89" zoomScalePageLayoutView="90" workbookViewId="0">
      <selection activeCell="R1" sqref="R1"/>
    </sheetView>
  </sheetViews>
  <sheetFormatPr baseColWidth="10" defaultColWidth="9.109375" defaultRowHeight="13.8"/>
  <cols>
    <col min="1" max="1" width="26.44140625" style="6" bestFit="1" customWidth="1"/>
    <col min="2" max="2" width="17.44140625" style="6" customWidth="1"/>
    <col min="3" max="3" width="12.5546875" style="6" customWidth="1"/>
    <col min="4" max="17" width="10.5546875" style="6" customWidth="1"/>
    <col min="18" max="16384" width="9.109375" style="6"/>
  </cols>
  <sheetData>
    <row r="1" spans="1:18" ht="58.5" customHeight="1">
      <c r="A1" s="757" t="s">
        <v>954</v>
      </c>
      <c r="B1" s="757"/>
      <c r="C1" s="757"/>
      <c r="D1" s="757"/>
      <c r="E1" s="757"/>
      <c r="F1" s="757"/>
      <c r="G1" s="757"/>
      <c r="H1" s="757"/>
      <c r="I1" s="757"/>
      <c r="J1" s="757"/>
      <c r="K1" s="757"/>
      <c r="L1" s="757"/>
      <c r="M1" s="757"/>
      <c r="N1" s="757"/>
      <c r="O1" s="757"/>
      <c r="P1" s="757"/>
      <c r="Q1" s="757"/>
      <c r="R1" s="73" t="s">
        <v>271</v>
      </c>
    </row>
    <row r="2" spans="1:18" ht="5.25" customHeight="1">
      <c r="A2" s="75"/>
      <c r="B2" s="75"/>
    </row>
    <row r="3" spans="1:18">
      <c r="A3" s="301"/>
      <c r="B3" s="22"/>
    </row>
    <row r="4" spans="1:18" ht="15.75" customHeight="1">
      <c r="A4" s="791" t="s">
        <v>904</v>
      </c>
      <c r="B4" s="664" t="s">
        <v>905</v>
      </c>
      <c r="C4" s="792" t="s">
        <v>909</v>
      </c>
      <c r="D4" s="792"/>
      <c r="E4" s="792"/>
      <c r="F4" s="792"/>
      <c r="G4" s="792"/>
      <c r="H4" s="792"/>
      <c r="I4" s="792"/>
      <c r="J4" s="792"/>
      <c r="K4" s="792"/>
      <c r="L4" s="792" t="s">
        <v>910</v>
      </c>
      <c r="M4" s="792"/>
      <c r="N4" s="792"/>
      <c r="O4" s="792"/>
      <c r="P4" s="792"/>
      <c r="Q4" s="792"/>
    </row>
    <row r="5" spans="1:18" ht="28.5" customHeight="1">
      <c r="A5" s="791"/>
      <c r="B5" s="819" t="s">
        <v>911</v>
      </c>
      <c r="C5" s="794" t="s">
        <v>918</v>
      </c>
      <c r="D5" s="794" t="s">
        <v>919</v>
      </c>
      <c r="E5" s="794" t="s">
        <v>920</v>
      </c>
      <c r="F5" s="794" t="s">
        <v>921</v>
      </c>
      <c r="G5" s="794" t="s">
        <v>922</v>
      </c>
      <c r="H5" s="794" t="s">
        <v>923</v>
      </c>
      <c r="I5" s="794" t="s">
        <v>924</v>
      </c>
      <c r="J5" s="794" t="s">
        <v>925</v>
      </c>
      <c r="K5" s="794" t="s">
        <v>926</v>
      </c>
      <c r="L5" s="794" t="s">
        <v>927</v>
      </c>
      <c r="M5" s="794" t="s">
        <v>928</v>
      </c>
      <c r="N5" s="794" t="s">
        <v>929</v>
      </c>
      <c r="O5" s="794" t="s">
        <v>930</v>
      </c>
      <c r="P5" s="794" t="s">
        <v>931</v>
      </c>
      <c r="Q5" s="794" t="s">
        <v>932</v>
      </c>
    </row>
    <row r="6" spans="1:18" ht="28.2" customHeight="1">
      <c r="A6" s="791"/>
      <c r="B6" s="820"/>
      <c r="C6" s="794"/>
      <c r="D6" s="794"/>
      <c r="E6" s="794"/>
      <c r="F6" s="794"/>
      <c r="G6" s="794"/>
      <c r="H6" s="794"/>
      <c r="I6" s="794"/>
      <c r="J6" s="794"/>
      <c r="K6" s="794"/>
      <c r="L6" s="794"/>
      <c r="M6" s="794"/>
      <c r="N6" s="794"/>
      <c r="O6" s="794"/>
      <c r="P6" s="794"/>
      <c r="Q6" s="794"/>
    </row>
    <row r="7" spans="1:18">
      <c r="A7" s="654" t="s">
        <v>601</v>
      </c>
      <c r="B7" s="655">
        <v>8300373</v>
      </c>
      <c r="C7" s="655">
        <v>4886242</v>
      </c>
      <c r="D7" s="655">
        <v>797</v>
      </c>
      <c r="E7" s="655">
        <v>251418.66</v>
      </c>
      <c r="F7" s="655">
        <v>136284</v>
      </c>
      <c r="G7" s="655">
        <v>1262205</v>
      </c>
      <c r="H7" s="655">
        <v>1198488</v>
      </c>
      <c r="I7" s="655">
        <v>387025</v>
      </c>
      <c r="J7" s="655">
        <v>167013</v>
      </c>
      <c r="K7" s="655">
        <v>10900</v>
      </c>
      <c r="L7" s="655">
        <v>12432</v>
      </c>
      <c r="M7" s="655">
        <v>137846</v>
      </c>
      <c r="N7" s="655">
        <v>1001113</v>
      </c>
      <c r="O7" s="655">
        <v>2409977</v>
      </c>
      <c r="P7" s="655">
        <v>2665118</v>
      </c>
      <c r="Q7" s="655">
        <v>2073887</v>
      </c>
    </row>
    <row r="8" spans="1:18">
      <c r="A8" s="654" t="s">
        <v>67</v>
      </c>
      <c r="B8" s="655">
        <v>4031064</v>
      </c>
      <c r="C8" s="655">
        <v>2277358</v>
      </c>
      <c r="D8" s="655">
        <v>422</v>
      </c>
      <c r="E8" s="655">
        <v>162371</v>
      </c>
      <c r="F8" s="655">
        <v>41007</v>
      </c>
      <c r="G8" s="655">
        <v>602123</v>
      </c>
      <c r="H8" s="655">
        <v>714586</v>
      </c>
      <c r="I8" s="655">
        <v>158430</v>
      </c>
      <c r="J8" s="655">
        <v>71355</v>
      </c>
      <c r="K8" s="655">
        <v>3412</v>
      </c>
      <c r="L8" s="655">
        <v>5889</v>
      </c>
      <c r="M8" s="655">
        <v>65644</v>
      </c>
      <c r="N8" s="655">
        <v>457578</v>
      </c>
      <c r="O8" s="655">
        <v>1061164</v>
      </c>
      <c r="P8" s="655">
        <v>1305988</v>
      </c>
      <c r="Q8" s="655">
        <v>1134801</v>
      </c>
    </row>
    <row r="9" spans="1:18">
      <c r="A9" s="656" t="s">
        <v>10</v>
      </c>
      <c r="B9" s="657">
        <v>462800</v>
      </c>
      <c r="C9" s="657">
        <v>279198</v>
      </c>
      <c r="D9" s="657">
        <v>0</v>
      </c>
      <c r="E9" s="657">
        <v>24242</v>
      </c>
      <c r="F9" s="657">
        <v>4610</v>
      </c>
      <c r="G9" s="657">
        <v>56394</v>
      </c>
      <c r="H9" s="657">
        <v>64657</v>
      </c>
      <c r="I9" s="657">
        <v>25166</v>
      </c>
      <c r="J9" s="657">
        <v>7596</v>
      </c>
      <c r="K9" s="657">
        <v>937</v>
      </c>
      <c r="L9" s="657">
        <v>991</v>
      </c>
      <c r="M9" s="657">
        <v>7216</v>
      </c>
      <c r="N9" s="657">
        <v>39730</v>
      </c>
      <c r="O9" s="657">
        <v>119829</v>
      </c>
      <c r="P9" s="657">
        <v>153694</v>
      </c>
      <c r="Q9" s="657">
        <v>141340</v>
      </c>
    </row>
    <row r="10" spans="1:18">
      <c r="A10" s="656" t="s">
        <v>11</v>
      </c>
      <c r="B10" s="657">
        <v>75802</v>
      </c>
      <c r="C10" s="657">
        <v>44795</v>
      </c>
      <c r="D10" s="657">
        <v>259</v>
      </c>
      <c r="E10" s="657">
        <v>1663</v>
      </c>
      <c r="F10" s="657">
        <v>511</v>
      </c>
      <c r="G10" s="657">
        <v>8775</v>
      </c>
      <c r="H10" s="657">
        <v>12214</v>
      </c>
      <c r="I10" s="657">
        <v>6846</v>
      </c>
      <c r="J10" s="657">
        <v>696</v>
      </c>
      <c r="K10" s="657">
        <v>43</v>
      </c>
      <c r="L10" s="657">
        <v>53</v>
      </c>
      <c r="M10" s="657">
        <v>666</v>
      </c>
      <c r="N10" s="657">
        <v>6473</v>
      </c>
      <c r="O10" s="657">
        <v>18388</v>
      </c>
      <c r="P10" s="657">
        <v>30578</v>
      </c>
      <c r="Q10" s="657">
        <v>19644</v>
      </c>
    </row>
    <row r="11" spans="1:18">
      <c r="A11" s="656" t="s">
        <v>12</v>
      </c>
      <c r="B11" s="657">
        <v>166077</v>
      </c>
      <c r="C11" s="657">
        <v>93679</v>
      </c>
      <c r="D11" s="657">
        <v>24</v>
      </c>
      <c r="E11" s="657">
        <v>5328</v>
      </c>
      <c r="F11" s="657">
        <v>1764</v>
      </c>
      <c r="G11" s="657">
        <v>32029</v>
      </c>
      <c r="H11" s="657">
        <v>18742</v>
      </c>
      <c r="I11" s="657">
        <v>11243</v>
      </c>
      <c r="J11" s="657">
        <v>3187</v>
      </c>
      <c r="K11" s="657">
        <v>81</v>
      </c>
      <c r="L11" s="657">
        <v>76</v>
      </c>
      <c r="M11" s="657">
        <v>2797</v>
      </c>
      <c r="N11" s="657">
        <v>27137</v>
      </c>
      <c r="O11" s="657">
        <v>50298</v>
      </c>
      <c r="P11" s="657">
        <v>48655</v>
      </c>
      <c r="Q11" s="657">
        <v>37114</v>
      </c>
    </row>
    <row r="12" spans="1:18">
      <c r="A12" s="656" t="s">
        <v>13</v>
      </c>
      <c r="B12" s="657">
        <v>76557</v>
      </c>
      <c r="C12" s="657">
        <v>48039</v>
      </c>
      <c r="D12" s="657">
        <v>0</v>
      </c>
      <c r="E12" s="657">
        <v>2304</v>
      </c>
      <c r="F12" s="657">
        <v>355</v>
      </c>
      <c r="G12" s="657">
        <v>14002</v>
      </c>
      <c r="H12" s="657">
        <v>9180</v>
      </c>
      <c r="I12" s="657">
        <v>1265</v>
      </c>
      <c r="J12" s="657">
        <v>1404</v>
      </c>
      <c r="K12" s="657">
        <v>8</v>
      </c>
      <c r="L12" s="657">
        <v>118</v>
      </c>
      <c r="M12" s="657">
        <v>620</v>
      </c>
      <c r="N12" s="657">
        <v>11021</v>
      </c>
      <c r="O12" s="657">
        <v>23376</v>
      </c>
      <c r="P12" s="657">
        <v>25837</v>
      </c>
      <c r="Q12" s="657">
        <v>15585</v>
      </c>
    </row>
    <row r="13" spans="1:18">
      <c r="A13" s="656" t="s">
        <v>14</v>
      </c>
      <c r="B13" s="657">
        <v>140055</v>
      </c>
      <c r="C13" s="657">
        <v>86275</v>
      </c>
      <c r="D13" s="657">
        <v>0</v>
      </c>
      <c r="E13" s="657">
        <v>2198</v>
      </c>
      <c r="F13" s="657">
        <v>952</v>
      </c>
      <c r="G13" s="657">
        <v>21613</v>
      </c>
      <c r="H13" s="657">
        <v>20933</v>
      </c>
      <c r="I13" s="657">
        <v>5578</v>
      </c>
      <c r="J13" s="657">
        <v>2260</v>
      </c>
      <c r="K13" s="657">
        <v>246</v>
      </c>
      <c r="L13" s="657">
        <v>431</v>
      </c>
      <c r="M13" s="657">
        <v>2486</v>
      </c>
      <c r="N13" s="657">
        <v>16196</v>
      </c>
      <c r="O13" s="657">
        <v>43117</v>
      </c>
      <c r="P13" s="657">
        <v>47453</v>
      </c>
      <c r="Q13" s="657">
        <v>30372</v>
      </c>
    </row>
    <row r="14" spans="1:18">
      <c r="A14" s="656" t="s">
        <v>15</v>
      </c>
      <c r="B14" s="657">
        <v>218157</v>
      </c>
      <c r="C14" s="657">
        <v>122409</v>
      </c>
      <c r="D14" s="657">
        <v>0</v>
      </c>
      <c r="E14" s="657">
        <v>6628</v>
      </c>
      <c r="F14" s="657">
        <v>2397</v>
      </c>
      <c r="G14" s="657">
        <v>33990</v>
      </c>
      <c r="H14" s="657">
        <v>37824</v>
      </c>
      <c r="I14" s="657">
        <v>10591</v>
      </c>
      <c r="J14" s="657">
        <v>4018</v>
      </c>
      <c r="K14" s="657">
        <v>300</v>
      </c>
      <c r="L14" s="657">
        <v>373</v>
      </c>
      <c r="M14" s="657">
        <v>2459</v>
      </c>
      <c r="N14" s="657">
        <v>25461</v>
      </c>
      <c r="O14" s="657">
        <v>57399</v>
      </c>
      <c r="P14" s="657">
        <v>72322</v>
      </c>
      <c r="Q14" s="657">
        <v>60143</v>
      </c>
    </row>
    <row r="15" spans="1:18">
      <c r="A15" s="656" t="s">
        <v>16</v>
      </c>
      <c r="B15" s="657">
        <v>248310</v>
      </c>
      <c r="C15" s="657">
        <v>138731</v>
      </c>
      <c r="D15" s="657">
        <v>0</v>
      </c>
      <c r="E15" s="657">
        <v>7465</v>
      </c>
      <c r="F15" s="657">
        <v>1951</v>
      </c>
      <c r="G15" s="657">
        <v>37221</v>
      </c>
      <c r="H15" s="657">
        <v>43226</v>
      </c>
      <c r="I15" s="657">
        <v>14129</v>
      </c>
      <c r="J15" s="657">
        <v>5501</v>
      </c>
      <c r="K15" s="657">
        <v>86</v>
      </c>
      <c r="L15" s="657">
        <v>1056</v>
      </c>
      <c r="M15" s="657">
        <v>3828</v>
      </c>
      <c r="N15" s="657">
        <v>27685</v>
      </c>
      <c r="O15" s="657">
        <v>63999</v>
      </c>
      <c r="P15" s="657">
        <v>81045</v>
      </c>
      <c r="Q15" s="657">
        <v>70697</v>
      </c>
    </row>
    <row r="16" spans="1:18">
      <c r="A16" s="656" t="s">
        <v>17</v>
      </c>
      <c r="B16" s="657">
        <v>320473</v>
      </c>
      <c r="C16" s="657">
        <v>153053</v>
      </c>
      <c r="D16" s="657">
        <v>1</v>
      </c>
      <c r="E16" s="657">
        <v>11788</v>
      </c>
      <c r="F16" s="657">
        <v>6572</v>
      </c>
      <c r="G16" s="657">
        <v>73174</v>
      </c>
      <c r="H16" s="657">
        <v>41819</v>
      </c>
      <c r="I16" s="657">
        <v>28239</v>
      </c>
      <c r="J16" s="657">
        <v>5687</v>
      </c>
      <c r="K16" s="657">
        <v>140</v>
      </c>
      <c r="L16" s="657">
        <v>832</v>
      </c>
      <c r="M16" s="657">
        <v>4222</v>
      </c>
      <c r="N16" s="657">
        <v>61680</v>
      </c>
      <c r="O16" s="657">
        <v>80580</v>
      </c>
      <c r="P16" s="657">
        <v>92639</v>
      </c>
      <c r="Q16" s="657">
        <v>80520</v>
      </c>
    </row>
    <row r="17" spans="1:17">
      <c r="A17" s="656" t="s">
        <v>18</v>
      </c>
      <c r="B17" s="657">
        <v>1900255</v>
      </c>
      <c r="C17" s="657">
        <v>1056111</v>
      </c>
      <c r="D17" s="657">
        <v>137</v>
      </c>
      <c r="E17" s="657">
        <v>87133</v>
      </c>
      <c r="F17" s="657">
        <v>15800</v>
      </c>
      <c r="G17" s="657">
        <v>259859</v>
      </c>
      <c r="H17" s="657">
        <v>417032</v>
      </c>
      <c r="I17" s="657">
        <v>27480</v>
      </c>
      <c r="J17" s="657">
        <v>35308</v>
      </c>
      <c r="K17" s="657">
        <v>1395</v>
      </c>
      <c r="L17" s="657">
        <v>1708</v>
      </c>
      <c r="M17" s="657">
        <v>35656</v>
      </c>
      <c r="N17" s="657">
        <v>190185</v>
      </c>
      <c r="O17" s="657">
        <v>465168</v>
      </c>
      <c r="P17" s="657">
        <v>617048</v>
      </c>
      <c r="Q17" s="657">
        <v>590490</v>
      </c>
    </row>
    <row r="18" spans="1:17">
      <c r="A18" s="656" t="s">
        <v>19</v>
      </c>
      <c r="B18" s="657">
        <v>228784</v>
      </c>
      <c r="C18" s="657">
        <v>136473</v>
      </c>
      <c r="D18" s="657">
        <v>1</v>
      </c>
      <c r="E18" s="657">
        <v>9024</v>
      </c>
      <c r="F18" s="657">
        <v>2417</v>
      </c>
      <c r="G18" s="657">
        <v>32701</v>
      </c>
      <c r="H18" s="657">
        <v>36628</v>
      </c>
      <c r="I18" s="657">
        <v>8149</v>
      </c>
      <c r="J18" s="657">
        <v>3383</v>
      </c>
      <c r="K18" s="657">
        <v>8</v>
      </c>
      <c r="L18" s="657">
        <v>90</v>
      </c>
      <c r="M18" s="657">
        <v>2921</v>
      </c>
      <c r="N18" s="657">
        <v>25767</v>
      </c>
      <c r="O18" s="657">
        <v>65097</v>
      </c>
      <c r="P18" s="657">
        <v>78642</v>
      </c>
      <c r="Q18" s="657">
        <v>56267</v>
      </c>
    </row>
    <row r="19" spans="1:17">
      <c r="A19" s="656" t="s">
        <v>20</v>
      </c>
      <c r="B19" s="657">
        <v>193794</v>
      </c>
      <c r="C19" s="657">
        <v>118595</v>
      </c>
      <c r="D19" s="657">
        <v>0</v>
      </c>
      <c r="E19" s="657">
        <v>4598</v>
      </c>
      <c r="F19" s="657">
        <v>3678</v>
      </c>
      <c r="G19" s="657">
        <v>32365</v>
      </c>
      <c r="H19" s="657">
        <v>12331</v>
      </c>
      <c r="I19" s="657">
        <v>19744</v>
      </c>
      <c r="J19" s="657">
        <v>2315</v>
      </c>
      <c r="K19" s="657">
        <v>168</v>
      </c>
      <c r="L19" s="657">
        <v>161</v>
      </c>
      <c r="M19" s="657">
        <v>2773</v>
      </c>
      <c r="N19" s="657">
        <v>26243</v>
      </c>
      <c r="O19" s="657">
        <v>73913</v>
      </c>
      <c r="P19" s="657">
        <v>58075</v>
      </c>
      <c r="Q19" s="657">
        <v>32629</v>
      </c>
    </row>
    <row r="20" spans="1:17">
      <c r="A20" s="659" t="s">
        <v>66</v>
      </c>
      <c r="B20" s="660">
        <v>3910363</v>
      </c>
      <c r="C20" s="660">
        <v>2382313</v>
      </c>
      <c r="D20" s="660">
        <v>24</v>
      </c>
      <c r="E20" s="660">
        <v>80877.66</v>
      </c>
      <c r="F20" s="660">
        <v>91590</v>
      </c>
      <c r="G20" s="660">
        <v>592912</v>
      </c>
      <c r="H20" s="660">
        <v>451154</v>
      </c>
      <c r="I20" s="660">
        <v>213662</v>
      </c>
      <c r="J20" s="660">
        <v>90644</v>
      </c>
      <c r="K20" s="660">
        <v>7186</v>
      </c>
      <c r="L20" s="660">
        <v>5772</v>
      </c>
      <c r="M20" s="660">
        <v>64295</v>
      </c>
      <c r="N20" s="660">
        <v>487595</v>
      </c>
      <c r="O20" s="660">
        <v>1222234</v>
      </c>
      <c r="P20" s="660">
        <v>1250833</v>
      </c>
      <c r="Q20" s="660">
        <v>879634</v>
      </c>
    </row>
    <row r="21" spans="1:17">
      <c r="A21" s="656" t="s">
        <v>22</v>
      </c>
      <c r="B21" s="657">
        <v>345198</v>
      </c>
      <c r="C21" s="657">
        <v>197562</v>
      </c>
      <c r="D21" s="657">
        <v>0</v>
      </c>
      <c r="E21" s="657">
        <v>7866</v>
      </c>
      <c r="F21" s="657">
        <v>6329</v>
      </c>
      <c r="G21" s="657">
        <v>71028</v>
      </c>
      <c r="H21" s="657">
        <v>38916</v>
      </c>
      <c r="I21" s="657">
        <v>12698</v>
      </c>
      <c r="J21" s="657">
        <v>7071</v>
      </c>
      <c r="K21" s="657">
        <v>3728</v>
      </c>
      <c r="L21" s="657">
        <v>716</v>
      </c>
      <c r="M21" s="657">
        <v>8253</v>
      </c>
      <c r="N21" s="657">
        <v>56165</v>
      </c>
      <c r="O21" s="657">
        <v>98416</v>
      </c>
      <c r="P21" s="657">
        <v>104990</v>
      </c>
      <c r="Q21" s="657">
        <v>76658</v>
      </c>
    </row>
    <row r="22" spans="1:17">
      <c r="A22" s="656" t="s">
        <v>23</v>
      </c>
      <c r="B22" s="657">
        <v>153509</v>
      </c>
      <c r="C22" s="657">
        <v>95822</v>
      </c>
      <c r="D22" s="657">
        <v>0</v>
      </c>
      <c r="E22" s="657">
        <v>1297</v>
      </c>
      <c r="F22" s="657">
        <v>1075</v>
      </c>
      <c r="G22" s="657">
        <v>23252</v>
      </c>
      <c r="H22" s="657">
        <v>21380</v>
      </c>
      <c r="I22" s="657">
        <v>7733</v>
      </c>
      <c r="J22" s="657">
        <v>2915</v>
      </c>
      <c r="K22" s="657">
        <v>35</v>
      </c>
      <c r="L22" s="657">
        <v>269</v>
      </c>
      <c r="M22" s="657">
        <v>2264</v>
      </c>
      <c r="N22" s="657">
        <v>18519</v>
      </c>
      <c r="O22" s="657">
        <v>45091</v>
      </c>
      <c r="P22" s="657">
        <v>51698</v>
      </c>
      <c r="Q22" s="657">
        <v>35668</v>
      </c>
    </row>
    <row r="23" spans="1:17">
      <c r="A23" s="656" t="s">
        <v>24</v>
      </c>
      <c r="B23" s="657">
        <v>2181364</v>
      </c>
      <c r="C23" s="657">
        <v>1351937</v>
      </c>
      <c r="D23" s="657">
        <v>24</v>
      </c>
      <c r="E23" s="657">
        <v>51164.66</v>
      </c>
      <c r="F23" s="657">
        <v>61699</v>
      </c>
      <c r="G23" s="657">
        <v>298373</v>
      </c>
      <c r="H23" s="657">
        <v>279217</v>
      </c>
      <c r="I23" s="657">
        <v>78706</v>
      </c>
      <c r="J23" s="657">
        <v>57193</v>
      </c>
      <c r="K23" s="657">
        <v>3050</v>
      </c>
      <c r="L23" s="657">
        <v>2774</v>
      </c>
      <c r="M23" s="657">
        <v>34942</v>
      </c>
      <c r="N23" s="657">
        <v>230074</v>
      </c>
      <c r="O23" s="657">
        <v>717884</v>
      </c>
      <c r="P23" s="657">
        <v>688477</v>
      </c>
      <c r="Q23" s="657">
        <v>507213</v>
      </c>
    </row>
    <row r="24" spans="1:17">
      <c r="A24" s="656" t="s">
        <v>25</v>
      </c>
      <c r="B24" s="657">
        <v>279500</v>
      </c>
      <c r="C24" s="657">
        <v>172580</v>
      </c>
      <c r="D24" s="657">
        <v>0</v>
      </c>
      <c r="E24" s="657">
        <v>3698</v>
      </c>
      <c r="F24" s="657">
        <v>5138</v>
      </c>
      <c r="G24" s="657">
        <v>52525</v>
      </c>
      <c r="H24" s="657">
        <v>20853</v>
      </c>
      <c r="I24" s="657">
        <v>20567</v>
      </c>
      <c r="J24" s="657">
        <v>4003</v>
      </c>
      <c r="K24" s="657">
        <v>136</v>
      </c>
      <c r="L24" s="657">
        <v>186</v>
      </c>
      <c r="M24" s="657">
        <v>4993</v>
      </c>
      <c r="N24" s="657">
        <v>41369</v>
      </c>
      <c r="O24" s="657">
        <v>91573</v>
      </c>
      <c r="P24" s="657">
        <v>91126</v>
      </c>
      <c r="Q24" s="657">
        <v>50253</v>
      </c>
    </row>
    <row r="25" spans="1:17">
      <c r="A25" s="656" t="s">
        <v>26</v>
      </c>
      <c r="B25" s="657">
        <v>821509</v>
      </c>
      <c r="C25" s="657">
        <v>486240</v>
      </c>
      <c r="D25" s="657">
        <v>0</v>
      </c>
      <c r="E25" s="657">
        <v>14696</v>
      </c>
      <c r="F25" s="657">
        <v>15629</v>
      </c>
      <c r="G25" s="657">
        <v>129464</v>
      </c>
      <c r="H25" s="657">
        <v>75381</v>
      </c>
      <c r="I25" s="657">
        <v>85317</v>
      </c>
      <c r="J25" s="657">
        <v>14608</v>
      </c>
      <c r="K25" s="657">
        <v>174</v>
      </c>
      <c r="L25" s="657">
        <v>1702</v>
      </c>
      <c r="M25" s="657">
        <v>12403</v>
      </c>
      <c r="N25" s="657">
        <v>127511</v>
      </c>
      <c r="O25" s="657">
        <v>226505</v>
      </c>
      <c r="P25" s="657">
        <v>274971</v>
      </c>
      <c r="Q25" s="657">
        <v>178417</v>
      </c>
    </row>
    <row r="26" spans="1:17">
      <c r="A26" s="656" t="s">
        <v>27</v>
      </c>
      <c r="B26" s="657">
        <v>129283</v>
      </c>
      <c r="C26" s="657">
        <v>78172</v>
      </c>
      <c r="D26" s="657">
        <v>0</v>
      </c>
      <c r="E26" s="657">
        <v>2156</v>
      </c>
      <c r="F26" s="657">
        <v>1720</v>
      </c>
      <c r="G26" s="657">
        <v>18270</v>
      </c>
      <c r="H26" s="657">
        <v>15407</v>
      </c>
      <c r="I26" s="657">
        <v>8641</v>
      </c>
      <c r="J26" s="657">
        <v>4854</v>
      </c>
      <c r="K26" s="657">
        <v>63</v>
      </c>
      <c r="L26" s="657">
        <v>125</v>
      </c>
      <c r="M26" s="657">
        <v>1440</v>
      </c>
      <c r="N26" s="657">
        <v>13957</v>
      </c>
      <c r="O26" s="657">
        <v>42765</v>
      </c>
      <c r="P26" s="657">
        <v>39571</v>
      </c>
      <c r="Q26" s="657">
        <v>31425</v>
      </c>
    </row>
    <row r="27" spans="1:17">
      <c r="A27" s="659" t="s">
        <v>65</v>
      </c>
      <c r="B27" s="660">
        <v>327838</v>
      </c>
      <c r="C27" s="660">
        <v>206384</v>
      </c>
      <c r="D27" s="660">
        <v>351</v>
      </c>
      <c r="E27" s="660">
        <v>7883</v>
      </c>
      <c r="F27" s="660">
        <v>3668</v>
      </c>
      <c r="G27" s="660">
        <v>58130</v>
      </c>
      <c r="H27" s="660">
        <v>31739</v>
      </c>
      <c r="I27" s="660">
        <v>14516</v>
      </c>
      <c r="J27" s="660">
        <v>4866</v>
      </c>
      <c r="K27" s="660">
        <v>301</v>
      </c>
      <c r="L27" s="660">
        <v>703</v>
      </c>
      <c r="M27" s="660">
        <v>7137</v>
      </c>
      <c r="N27" s="660">
        <v>48585</v>
      </c>
      <c r="O27" s="660">
        <v>115461</v>
      </c>
      <c r="P27" s="660">
        <v>99128</v>
      </c>
      <c r="Q27" s="660">
        <v>56824</v>
      </c>
    </row>
    <row r="28" spans="1:17">
      <c r="A28" s="656" t="s">
        <v>50</v>
      </c>
      <c r="B28" s="657">
        <v>92675</v>
      </c>
      <c r="C28" s="657">
        <v>55969</v>
      </c>
      <c r="D28" s="657">
        <v>344</v>
      </c>
      <c r="E28" s="657">
        <v>2252</v>
      </c>
      <c r="F28" s="657">
        <v>1270</v>
      </c>
      <c r="G28" s="657">
        <v>16351</v>
      </c>
      <c r="H28" s="657">
        <v>11533</v>
      </c>
      <c r="I28" s="657">
        <v>3207</v>
      </c>
      <c r="J28" s="657">
        <v>1607</v>
      </c>
      <c r="K28" s="657">
        <v>142</v>
      </c>
      <c r="L28" s="657">
        <v>131</v>
      </c>
      <c r="M28" s="657">
        <v>2332</v>
      </c>
      <c r="N28" s="657">
        <v>14461</v>
      </c>
      <c r="O28" s="657">
        <v>28803</v>
      </c>
      <c r="P28" s="657">
        <v>27863</v>
      </c>
      <c r="Q28" s="657">
        <v>19085</v>
      </c>
    </row>
    <row r="29" spans="1:17">
      <c r="A29" s="656" t="s">
        <v>54</v>
      </c>
      <c r="B29" s="657">
        <v>73146</v>
      </c>
      <c r="C29" s="657">
        <v>42040</v>
      </c>
      <c r="D29" s="657">
        <v>7</v>
      </c>
      <c r="E29" s="657">
        <v>2163</v>
      </c>
      <c r="F29" s="657">
        <v>1173</v>
      </c>
      <c r="G29" s="657">
        <v>10860</v>
      </c>
      <c r="H29" s="657">
        <v>12042</v>
      </c>
      <c r="I29" s="657">
        <v>3330</v>
      </c>
      <c r="J29" s="657">
        <v>1437</v>
      </c>
      <c r="K29" s="657">
        <v>94</v>
      </c>
      <c r="L29" s="657">
        <v>107</v>
      </c>
      <c r="M29" s="657">
        <v>2121</v>
      </c>
      <c r="N29" s="657">
        <v>9509</v>
      </c>
      <c r="O29" s="657">
        <v>21212</v>
      </c>
      <c r="P29" s="657">
        <v>22642</v>
      </c>
      <c r="Q29" s="657">
        <v>17555</v>
      </c>
    </row>
    <row r="30" spans="1:17">
      <c r="A30" s="656" t="s">
        <v>49</v>
      </c>
      <c r="B30" s="657">
        <v>38759</v>
      </c>
      <c r="C30" s="657">
        <v>26421</v>
      </c>
      <c r="D30" s="657">
        <v>0</v>
      </c>
      <c r="E30" s="657">
        <v>1374</v>
      </c>
      <c r="F30" s="657">
        <v>234</v>
      </c>
      <c r="G30" s="657">
        <v>3397</v>
      </c>
      <c r="H30" s="657">
        <v>4450</v>
      </c>
      <c r="I30" s="657">
        <v>2354</v>
      </c>
      <c r="J30" s="657">
        <v>516</v>
      </c>
      <c r="K30" s="657">
        <v>13</v>
      </c>
      <c r="L30" s="657">
        <v>349</v>
      </c>
      <c r="M30" s="657">
        <v>744</v>
      </c>
      <c r="N30" s="657">
        <v>3353</v>
      </c>
      <c r="O30" s="657">
        <v>12636</v>
      </c>
      <c r="P30" s="657">
        <v>13374</v>
      </c>
      <c r="Q30" s="657">
        <v>8303</v>
      </c>
    </row>
    <row r="31" spans="1:17">
      <c r="A31" s="656" t="s">
        <v>53</v>
      </c>
      <c r="B31" s="657">
        <v>55883</v>
      </c>
      <c r="C31" s="657">
        <v>35698</v>
      </c>
      <c r="D31" s="657">
        <v>0</v>
      </c>
      <c r="E31" s="657">
        <v>2071</v>
      </c>
      <c r="F31" s="657">
        <v>628</v>
      </c>
      <c r="G31" s="657">
        <v>12810</v>
      </c>
      <c r="H31" s="657">
        <v>2399</v>
      </c>
      <c r="I31" s="657">
        <v>1412</v>
      </c>
      <c r="J31" s="657">
        <v>818</v>
      </c>
      <c r="K31" s="657">
        <v>47</v>
      </c>
      <c r="L31" s="657">
        <v>20</v>
      </c>
      <c r="M31" s="657">
        <v>719</v>
      </c>
      <c r="N31" s="657">
        <v>10366</v>
      </c>
      <c r="O31" s="657">
        <v>22319</v>
      </c>
      <c r="P31" s="657">
        <v>15981</v>
      </c>
      <c r="Q31" s="657">
        <v>6478</v>
      </c>
    </row>
    <row r="32" spans="1:17">
      <c r="A32" s="656" t="s">
        <v>48</v>
      </c>
      <c r="B32" s="657">
        <v>57420</v>
      </c>
      <c r="C32" s="657">
        <v>38324</v>
      </c>
      <c r="D32" s="657">
        <v>0</v>
      </c>
      <c r="E32" s="657">
        <v>0</v>
      </c>
      <c r="F32" s="657">
        <v>338</v>
      </c>
      <c r="G32" s="657">
        <v>13002</v>
      </c>
      <c r="H32" s="657">
        <v>1073</v>
      </c>
      <c r="I32" s="657">
        <v>4205</v>
      </c>
      <c r="J32" s="657">
        <v>473</v>
      </c>
      <c r="K32" s="657">
        <v>5</v>
      </c>
      <c r="L32" s="657">
        <v>91</v>
      </c>
      <c r="M32" s="657">
        <v>1181</v>
      </c>
      <c r="N32" s="657">
        <v>9364</v>
      </c>
      <c r="O32" s="657">
        <v>25859</v>
      </c>
      <c r="P32" s="657">
        <v>16179</v>
      </c>
      <c r="Q32" s="657">
        <v>4746</v>
      </c>
    </row>
    <row r="33" spans="1:17">
      <c r="A33" s="656" t="s">
        <v>47</v>
      </c>
      <c r="B33" s="657">
        <v>9955</v>
      </c>
      <c r="C33" s="657">
        <v>7932</v>
      </c>
      <c r="D33" s="657">
        <v>0</v>
      </c>
      <c r="E33" s="657">
        <v>23</v>
      </c>
      <c r="F33" s="657">
        <v>25</v>
      </c>
      <c r="G33" s="657">
        <v>1710</v>
      </c>
      <c r="H33" s="657">
        <v>242</v>
      </c>
      <c r="I33" s="657">
        <v>8</v>
      </c>
      <c r="J33" s="657">
        <v>15</v>
      </c>
      <c r="K33" s="657">
        <v>0</v>
      </c>
      <c r="L33" s="657">
        <v>5</v>
      </c>
      <c r="M33" s="657">
        <v>40</v>
      </c>
      <c r="N33" s="657">
        <v>1532</v>
      </c>
      <c r="O33" s="657">
        <v>4632</v>
      </c>
      <c r="P33" s="657">
        <v>3089</v>
      </c>
      <c r="Q33" s="657">
        <v>657</v>
      </c>
    </row>
    <row r="34" spans="1:17">
      <c r="A34" s="659" t="s">
        <v>64</v>
      </c>
      <c r="B34" s="655">
        <v>31108</v>
      </c>
      <c r="C34" s="655">
        <v>20187</v>
      </c>
      <c r="D34" s="655">
        <v>0</v>
      </c>
      <c r="E34" s="655">
        <v>287</v>
      </c>
      <c r="F34" s="655">
        <v>19</v>
      </c>
      <c r="G34" s="655">
        <v>9040</v>
      </c>
      <c r="H34" s="655">
        <v>1009</v>
      </c>
      <c r="I34" s="655">
        <v>417</v>
      </c>
      <c r="J34" s="655">
        <v>148</v>
      </c>
      <c r="K34" s="655">
        <v>1</v>
      </c>
      <c r="L34" s="655">
        <v>68</v>
      </c>
      <c r="M34" s="655">
        <v>770</v>
      </c>
      <c r="N34" s="655">
        <v>7355</v>
      </c>
      <c r="O34" s="655">
        <v>11118</v>
      </c>
      <c r="P34" s="655">
        <v>9169</v>
      </c>
      <c r="Q34" s="655">
        <v>2628</v>
      </c>
    </row>
    <row r="35" spans="1:17">
      <c r="A35" s="656" t="s">
        <v>52</v>
      </c>
      <c r="B35" s="657">
        <v>31108</v>
      </c>
      <c r="C35" s="657">
        <v>20187</v>
      </c>
      <c r="D35" s="657">
        <v>0</v>
      </c>
      <c r="E35" s="657">
        <v>287</v>
      </c>
      <c r="F35" s="657">
        <v>19</v>
      </c>
      <c r="G35" s="657">
        <v>9040</v>
      </c>
      <c r="H35" s="657">
        <v>1009</v>
      </c>
      <c r="I35" s="657">
        <v>417</v>
      </c>
      <c r="J35" s="657">
        <v>148</v>
      </c>
      <c r="K35" s="657">
        <v>1</v>
      </c>
      <c r="L35" s="657">
        <v>68</v>
      </c>
      <c r="M35" s="657">
        <v>770</v>
      </c>
      <c r="N35" s="657">
        <v>7355</v>
      </c>
      <c r="O35" s="657">
        <v>11118</v>
      </c>
      <c r="P35" s="657">
        <v>9169</v>
      </c>
      <c r="Q35" s="657">
        <v>2628</v>
      </c>
    </row>
    <row r="37" spans="1:17">
      <c r="A37" s="563" t="s">
        <v>171</v>
      </c>
    </row>
    <row r="38" spans="1:17">
      <c r="A38" s="605" t="s">
        <v>701</v>
      </c>
    </row>
  </sheetData>
  <mergeCells count="20">
    <mergeCell ref="A4:A6"/>
    <mergeCell ref="C4:K4"/>
    <mergeCell ref="L4:Q4"/>
    <mergeCell ref="B5:B6"/>
    <mergeCell ref="P5:P6"/>
    <mergeCell ref="Q5:Q6"/>
    <mergeCell ref="A1:Q1"/>
    <mergeCell ref="J5:J6"/>
    <mergeCell ref="K5:K6"/>
    <mergeCell ref="L5:L6"/>
    <mergeCell ref="M5:M6"/>
    <mergeCell ref="N5:N6"/>
    <mergeCell ref="O5:O6"/>
    <mergeCell ref="D5:D6"/>
    <mergeCell ref="E5:E6"/>
    <mergeCell ref="F5:F6"/>
    <mergeCell ref="G5:G6"/>
    <mergeCell ref="H5:H6"/>
    <mergeCell ref="I5:I6"/>
    <mergeCell ref="C5:C6"/>
  </mergeCells>
  <hyperlinks>
    <hyperlink ref="R1" location="INDICE!A54" display="INDICE"/>
  </hyperlinks>
  <printOptions horizontalCentered="1"/>
  <pageMargins left="0.19685039370078741" right="0.19685039370078741" top="1.1023622047244095" bottom="0.51181102362204722" header="0.11811023622047245" footer="0.23622047244094491"/>
  <pageSetup paperSize="9" scale="60" firstPageNumber="110" orientation="landscape" useFirstPageNumber="1" r:id="rId1"/>
  <headerFooter scaleWithDoc="0">
    <oddHeader>&amp;C&amp;G</oddHeader>
    <oddFooter>&amp;C&amp;12 &amp;P</oddFooter>
  </headerFooter>
  <legacyDrawingHF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5"/>
  <sheetViews>
    <sheetView showGridLines="0" zoomScale="90" zoomScaleNormal="90" workbookViewId="0">
      <selection activeCell="A35" sqref="A35"/>
    </sheetView>
  </sheetViews>
  <sheetFormatPr baseColWidth="10" defaultColWidth="11.44140625" defaultRowHeight="14.4"/>
  <cols>
    <col min="1" max="1" width="33.5546875" style="90" bestFit="1" customWidth="1"/>
    <col min="2" max="5" width="11.5546875" style="90" bestFit="1" customWidth="1"/>
    <col min="6" max="6" width="12.44140625" style="90" bestFit="1" customWidth="1"/>
    <col min="7" max="8" width="13" style="90" customWidth="1"/>
    <col min="9" max="9" width="13.109375" style="90" customWidth="1"/>
    <col min="10" max="16384" width="11.44140625" style="90"/>
  </cols>
  <sheetData>
    <row r="1" spans="1:10" ht="77.25" customHeight="1">
      <c r="A1" s="757" t="s">
        <v>887</v>
      </c>
      <c r="B1" s="757"/>
      <c r="C1" s="757"/>
      <c r="D1" s="757"/>
      <c r="E1" s="757"/>
      <c r="F1" s="757"/>
      <c r="G1" s="757"/>
      <c r="H1" s="757"/>
      <c r="I1" s="757"/>
      <c r="J1" s="73" t="s">
        <v>271</v>
      </c>
    </row>
    <row r="3" spans="1:10" ht="33.75" customHeight="1">
      <c r="A3" s="795" t="s">
        <v>51</v>
      </c>
      <c r="B3" s="795" t="s">
        <v>888</v>
      </c>
      <c r="C3" s="795"/>
      <c r="D3" s="795"/>
      <c r="E3" s="795"/>
      <c r="F3" s="795"/>
      <c r="G3" s="795" t="s">
        <v>889</v>
      </c>
      <c r="H3" s="795" t="s">
        <v>890</v>
      </c>
      <c r="I3" s="795" t="s">
        <v>891</v>
      </c>
    </row>
    <row r="4" spans="1:10" ht="27.6">
      <c r="A4" s="795"/>
      <c r="B4" s="618" t="s">
        <v>892</v>
      </c>
      <c r="C4" s="618" t="s">
        <v>893</v>
      </c>
      <c r="D4" s="618" t="s">
        <v>894</v>
      </c>
      <c r="E4" s="618" t="s">
        <v>895</v>
      </c>
      <c r="F4" s="618" t="s">
        <v>896</v>
      </c>
      <c r="G4" s="795"/>
      <c r="H4" s="795"/>
      <c r="I4" s="795"/>
    </row>
    <row r="5" spans="1:10">
      <c r="A5" s="178" t="s">
        <v>601</v>
      </c>
      <c r="B5" s="179">
        <v>24108.5</v>
      </c>
      <c r="C5" s="179">
        <v>100933.5</v>
      </c>
      <c r="D5" s="179">
        <v>220728.5</v>
      </c>
      <c r="E5" s="179">
        <v>627803</v>
      </c>
      <c r="F5" s="179">
        <v>1090445</v>
      </c>
      <c r="G5" s="179">
        <v>1150668</v>
      </c>
      <c r="H5" s="179">
        <v>913351</v>
      </c>
      <c r="I5" s="179">
        <v>2064019</v>
      </c>
    </row>
    <row r="6" spans="1:10">
      <c r="A6" s="178" t="s">
        <v>67</v>
      </c>
      <c r="B6" s="179">
        <v>11692</v>
      </c>
      <c r="C6" s="179">
        <v>49330</v>
      </c>
      <c r="D6" s="179">
        <v>104078</v>
      </c>
      <c r="E6" s="179">
        <v>313436</v>
      </c>
      <c r="F6" s="179">
        <v>586769</v>
      </c>
      <c r="G6" s="179">
        <v>585994</v>
      </c>
      <c r="H6" s="179">
        <v>479311</v>
      </c>
      <c r="I6" s="179">
        <v>1065305</v>
      </c>
    </row>
    <row r="7" spans="1:10">
      <c r="A7" s="180" t="s">
        <v>10</v>
      </c>
      <c r="B7" s="181">
        <v>1227</v>
      </c>
      <c r="C7" s="181">
        <v>6790</v>
      </c>
      <c r="D7" s="181">
        <v>15297</v>
      </c>
      <c r="E7" s="181">
        <v>50928</v>
      </c>
      <c r="F7" s="181">
        <v>98657</v>
      </c>
      <c r="G7" s="181">
        <v>92099</v>
      </c>
      <c r="H7" s="181">
        <v>80800</v>
      </c>
      <c r="I7" s="181">
        <v>172899</v>
      </c>
    </row>
    <row r="8" spans="1:10">
      <c r="A8" s="180" t="s">
        <v>11</v>
      </c>
      <c r="B8" s="645" t="s">
        <v>36</v>
      </c>
      <c r="C8" s="645" t="s">
        <v>36</v>
      </c>
      <c r="D8" s="645" t="s">
        <v>36</v>
      </c>
      <c r="E8" s="645" t="s">
        <v>36</v>
      </c>
      <c r="F8" s="645" t="s">
        <v>36</v>
      </c>
      <c r="G8" s="645" t="s">
        <v>36</v>
      </c>
      <c r="H8" s="645" t="s">
        <v>36</v>
      </c>
      <c r="I8" s="645">
        <v>0</v>
      </c>
    </row>
    <row r="9" spans="1:10">
      <c r="A9" s="180" t="s">
        <v>12</v>
      </c>
      <c r="B9" s="181">
        <v>356</v>
      </c>
      <c r="C9" s="181">
        <v>2288</v>
      </c>
      <c r="D9" s="181">
        <v>4901</v>
      </c>
      <c r="E9" s="181">
        <v>18431</v>
      </c>
      <c r="F9" s="181">
        <v>35742</v>
      </c>
      <c r="G9" s="181">
        <v>34779</v>
      </c>
      <c r="H9" s="181">
        <v>26939</v>
      </c>
      <c r="I9" s="181">
        <v>61718</v>
      </c>
    </row>
    <row r="10" spans="1:10">
      <c r="A10" s="180" t="s">
        <v>13</v>
      </c>
      <c r="B10" s="181">
        <v>431</v>
      </c>
      <c r="C10" s="181">
        <v>1465</v>
      </c>
      <c r="D10" s="181">
        <v>2083</v>
      </c>
      <c r="E10" s="181">
        <v>8026</v>
      </c>
      <c r="F10" s="181">
        <v>16622</v>
      </c>
      <c r="G10" s="181">
        <v>15446</v>
      </c>
      <c r="H10" s="181">
        <v>13181</v>
      </c>
      <c r="I10" s="181">
        <v>28627</v>
      </c>
    </row>
    <row r="11" spans="1:10">
      <c r="A11" s="180" t="s">
        <v>14</v>
      </c>
      <c r="B11" s="181">
        <v>1388</v>
      </c>
      <c r="C11" s="181">
        <v>4127</v>
      </c>
      <c r="D11" s="181">
        <v>5372</v>
      </c>
      <c r="E11" s="181">
        <v>14484</v>
      </c>
      <c r="F11" s="181">
        <v>29389</v>
      </c>
      <c r="G11" s="181">
        <v>34335</v>
      </c>
      <c r="H11" s="181">
        <v>20425</v>
      </c>
      <c r="I11" s="181">
        <v>54760</v>
      </c>
    </row>
    <row r="12" spans="1:10">
      <c r="A12" s="180" t="s">
        <v>15</v>
      </c>
      <c r="B12" s="181">
        <v>559</v>
      </c>
      <c r="C12" s="181">
        <v>3487</v>
      </c>
      <c r="D12" s="181">
        <v>9711</v>
      </c>
      <c r="E12" s="181">
        <v>25623</v>
      </c>
      <c r="F12" s="181">
        <v>56667</v>
      </c>
      <c r="G12" s="181">
        <v>54767</v>
      </c>
      <c r="H12" s="181">
        <v>41280</v>
      </c>
      <c r="I12" s="181">
        <v>96047</v>
      </c>
    </row>
    <row r="13" spans="1:10">
      <c r="A13" s="180" t="s">
        <v>16</v>
      </c>
      <c r="B13" s="181">
        <v>858</v>
      </c>
      <c r="C13" s="181">
        <v>2043</v>
      </c>
      <c r="D13" s="181">
        <v>5235</v>
      </c>
      <c r="E13" s="181">
        <v>15528</v>
      </c>
      <c r="F13" s="181">
        <v>27186</v>
      </c>
      <c r="G13" s="181">
        <v>26511</v>
      </c>
      <c r="H13" s="181">
        <v>24339</v>
      </c>
      <c r="I13" s="181">
        <v>50850</v>
      </c>
    </row>
    <row r="14" spans="1:10">
      <c r="A14" s="180" t="s">
        <v>17</v>
      </c>
      <c r="B14" s="181">
        <v>5416</v>
      </c>
      <c r="C14" s="181">
        <v>21907</v>
      </c>
      <c r="D14" s="181">
        <v>46803</v>
      </c>
      <c r="E14" s="181">
        <v>135970</v>
      </c>
      <c r="F14" s="181">
        <v>249572</v>
      </c>
      <c r="G14" s="181">
        <v>252202</v>
      </c>
      <c r="H14" s="181">
        <v>207466</v>
      </c>
      <c r="I14" s="181">
        <v>459668</v>
      </c>
    </row>
    <row r="15" spans="1:10">
      <c r="A15" s="180" t="s">
        <v>18</v>
      </c>
      <c r="B15" s="181">
        <v>651</v>
      </c>
      <c r="C15" s="181">
        <v>2789</v>
      </c>
      <c r="D15" s="181">
        <v>5657</v>
      </c>
      <c r="E15" s="181">
        <v>15703</v>
      </c>
      <c r="F15" s="181">
        <v>25681</v>
      </c>
      <c r="G15" s="181">
        <v>26180</v>
      </c>
      <c r="H15" s="181">
        <v>24301</v>
      </c>
      <c r="I15" s="181">
        <v>50481</v>
      </c>
    </row>
    <row r="16" spans="1:10">
      <c r="A16" s="180" t="s">
        <v>19</v>
      </c>
      <c r="B16" s="181">
        <v>321</v>
      </c>
      <c r="C16" s="181">
        <v>1615</v>
      </c>
      <c r="D16" s="181">
        <v>3310</v>
      </c>
      <c r="E16" s="181">
        <v>10845</v>
      </c>
      <c r="F16" s="181">
        <v>24076</v>
      </c>
      <c r="G16" s="181">
        <v>19407</v>
      </c>
      <c r="H16" s="181">
        <v>20760</v>
      </c>
      <c r="I16" s="181">
        <v>40167</v>
      </c>
    </row>
    <row r="17" spans="1:9">
      <c r="A17" s="180" t="s">
        <v>20</v>
      </c>
      <c r="B17" s="181">
        <v>485</v>
      </c>
      <c r="C17" s="181">
        <v>2819</v>
      </c>
      <c r="D17" s="181">
        <v>5709</v>
      </c>
      <c r="E17" s="181">
        <v>17898</v>
      </c>
      <c r="F17" s="181">
        <v>23177</v>
      </c>
      <c r="G17" s="181">
        <v>30268</v>
      </c>
      <c r="H17" s="181">
        <v>19820</v>
      </c>
      <c r="I17" s="181">
        <v>50088</v>
      </c>
    </row>
    <row r="18" spans="1:9">
      <c r="A18" s="178" t="s">
        <v>66</v>
      </c>
      <c r="B18" s="179">
        <v>10155.5</v>
      </c>
      <c r="C18" s="179">
        <v>45259.5</v>
      </c>
      <c r="D18" s="179">
        <v>104446.5</v>
      </c>
      <c r="E18" s="179">
        <v>279755</v>
      </c>
      <c r="F18" s="179">
        <v>449921</v>
      </c>
      <c r="G18" s="179">
        <v>501881</v>
      </c>
      <c r="H18" s="179">
        <v>387657</v>
      </c>
      <c r="I18" s="179">
        <v>889538</v>
      </c>
    </row>
    <row r="19" spans="1:9">
      <c r="A19" s="180" t="s">
        <v>22</v>
      </c>
      <c r="B19" s="181">
        <v>662</v>
      </c>
      <c r="C19" s="181">
        <v>1717</v>
      </c>
      <c r="D19" s="181">
        <v>3367</v>
      </c>
      <c r="E19" s="181">
        <v>13437</v>
      </c>
      <c r="F19" s="181">
        <v>25684</v>
      </c>
      <c r="G19" s="181">
        <v>18304</v>
      </c>
      <c r="H19" s="181">
        <v>26563</v>
      </c>
      <c r="I19" s="181">
        <v>44867</v>
      </c>
    </row>
    <row r="20" spans="1:9">
      <c r="A20" s="180" t="s">
        <v>23</v>
      </c>
      <c r="B20" s="181">
        <v>735</v>
      </c>
      <c r="C20" s="181">
        <v>5549</v>
      </c>
      <c r="D20" s="181">
        <v>7764</v>
      </c>
      <c r="E20" s="181">
        <v>21939</v>
      </c>
      <c r="F20" s="181">
        <v>24150</v>
      </c>
      <c r="G20" s="181">
        <v>37039</v>
      </c>
      <c r="H20" s="181">
        <v>23098</v>
      </c>
      <c r="I20" s="181">
        <v>60137</v>
      </c>
    </row>
    <row r="21" spans="1:9">
      <c r="A21" s="180" t="s">
        <v>24</v>
      </c>
      <c r="B21" s="181">
        <v>3803.5</v>
      </c>
      <c r="C21" s="181">
        <v>7747.5</v>
      </c>
      <c r="D21" s="181">
        <v>15421</v>
      </c>
      <c r="E21" s="181">
        <v>57111.5</v>
      </c>
      <c r="F21" s="181">
        <v>72637</v>
      </c>
      <c r="G21" s="181">
        <v>72791</v>
      </c>
      <c r="H21" s="181">
        <v>83930</v>
      </c>
      <c r="I21" s="181">
        <v>156721</v>
      </c>
    </row>
    <row r="22" spans="1:9">
      <c r="A22" s="180" t="s">
        <v>25</v>
      </c>
      <c r="B22" s="181">
        <v>310</v>
      </c>
      <c r="C22" s="181">
        <v>2754</v>
      </c>
      <c r="D22" s="181">
        <v>6977.5</v>
      </c>
      <c r="E22" s="181">
        <v>26108.5</v>
      </c>
      <c r="F22" s="181">
        <v>39448</v>
      </c>
      <c r="G22" s="181">
        <v>43335</v>
      </c>
      <c r="H22" s="181">
        <v>32263</v>
      </c>
      <c r="I22" s="181">
        <v>75598</v>
      </c>
    </row>
    <row r="23" spans="1:9">
      <c r="A23" s="180" t="s">
        <v>26</v>
      </c>
      <c r="B23" s="181">
        <v>3907</v>
      </c>
      <c r="C23" s="181">
        <v>23286</v>
      </c>
      <c r="D23" s="181">
        <v>64757</v>
      </c>
      <c r="E23" s="181">
        <v>144066</v>
      </c>
      <c r="F23" s="181">
        <v>261938</v>
      </c>
      <c r="G23" s="181">
        <v>297142</v>
      </c>
      <c r="H23" s="181">
        <v>200812</v>
      </c>
      <c r="I23" s="181">
        <v>497954</v>
      </c>
    </row>
    <row r="24" spans="1:9">
      <c r="A24" s="180" t="s">
        <v>27</v>
      </c>
      <c r="B24" s="181">
        <v>738</v>
      </c>
      <c r="C24" s="181">
        <v>4206</v>
      </c>
      <c r="D24" s="181">
        <v>6160</v>
      </c>
      <c r="E24" s="181">
        <v>17093</v>
      </c>
      <c r="F24" s="181">
        <v>26064</v>
      </c>
      <c r="G24" s="181">
        <v>33270</v>
      </c>
      <c r="H24" s="181">
        <v>20991</v>
      </c>
      <c r="I24" s="181">
        <v>54261</v>
      </c>
    </row>
    <row r="25" spans="1:9">
      <c r="A25" s="178" t="s">
        <v>65</v>
      </c>
      <c r="B25" s="179">
        <v>2194</v>
      </c>
      <c r="C25" s="179">
        <v>6338</v>
      </c>
      <c r="D25" s="179">
        <v>12167</v>
      </c>
      <c r="E25" s="179">
        <v>34065</v>
      </c>
      <c r="F25" s="179">
        <v>52582</v>
      </c>
      <c r="G25" s="179">
        <v>62173</v>
      </c>
      <c r="H25" s="179">
        <v>45173</v>
      </c>
      <c r="I25" s="179">
        <v>107346</v>
      </c>
    </row>
    <row r="26" spans="1:9">
      <c r="A26" s="180" t="s">
        <v>50</v>
      </c>
      <c r="B26" s="181">
        <v>385</v>
      </c>
      <c r="C26" s="181">
        <v>1917</v>
      </c>
      <c r="D26" s="181">
        <v>3624</v>
      </c>
      <c r="E26" s="181">
        <v>9184</v>
      </c>
      <c r="F26" s="181">
        <v>17330</v>
      </c>
      <c r="G26" s="181">
        <v>19544</v>
      </c>
      <c r="H26" s="181">
        <v>12896</v>
      </c>
      <c r="I26" s="181">
        <v>32440</v>
      </c>
    </row>
    <row r="27" spans="1:9">
      <c r="A27" s="180" t="s">
        <v>54</v>
      </c>
      <c r="B27" s="181">
        <v>475</v>
      </c>
      <c r="C27" s="181">
        <v>1335</v>
      </c>
      <c r="D27" s="181">
        <v>1947</v>
      </c>
      <c r="E27" s="181">
        <v>4767</v>
      </c>
      <c r="F27" s="181">
        <v>4597</v>
      </c>
      <c r="G27" s="181">
        <v>7855</v>
      </c>
      <c r="H27" s="181">
        <v>5266</v>
      </c>
      <c r="I27" s="181">
        <v>13121</v>
      </c>
    </row>
    <row r="28" spans="1:9">
      <c r="A28" s="180" t="s">
        <v>49</v>
      </c>
      <c r="B28" s="181">
        <v>139</v>
      </c>
      <c r="C28" s="181">
        <v>604</v>
      </c>
      <c r="D28" s="181">
        <v>854</v>
      </c>
      <c r="E28" s="181">
        <v>2517</v>
      </c>
      <c r="F28" s="181">
        <v>4081</v>
      </c>
      <c r="G28" s="181">
        <v>6157</v>
      </c>
      <c r="H28" s="181">
        <v>2038</v>
      </c>
      <c r="I28" s="181">
        <v>8195</v>
      </c>
    </row>
    <row r="29" spans="1:9">
      <c r="A29" s="180" t="s">
        <v>53</v>
      </c>
      <c r="B29" s="181">
        <v>111</v>
      </c>
      <c r="C29" s="181">
        <v>971</v>
      </c>
      <c r="D29" s="181">
        <v>2344</v>
      </c>
      <c r="E29" s="181">
        <v>6980</v>
      </c>
      <c r="F29" s="181">
        <v>10430</v>
      </c>
      <c r="G29" s="181">
        <v>13145</v>
      </c>
      <c r="H29" s="181">
        <v>7691</v>
      </c>
      <c r="I29" s="181">
        <v>20836</v>
      </c>
    </row>
    <row r="30" spans="1:9">
      <c r="A30" s="180" t="s">
        <v>48</v>
      </c>
      <c r="B30" s="181">
        <v>1011</v>
      </c>
      <c r="C30" s="181">
        <v>886</v>
      </c>
      <c r="D30" s="181">
        <v>2100</v>
      </c>
      <c r="E30" s="181">
        <v>7104</v>
      </c>
      <c r="F30" s="181">
        <v>10524</v>
      </c>
      <c r="G30" s="181">
        <v>9645</v>
      </c>
      <c r="H30" s="181">
        <v>11980</v>
      </c>
      <c r="I30" s="181">
        <v>21625</v>
      </c>
    </row>
    <row r="31" spans="1:9">
      <c r="A31" s="180" t="s">
        <v>47</v>
      </c>
      <c r="B31" s="181">
        <v>73</v>
      </c>
      <c r="C31" s="181">
        <v>625</v>
      </c>
      <c r="D31" s="181">
        <v>1298</v>
      </c>
      <c r="E31" s="181">
        <v>3513</v>
      </c>
      <c r="F31" s="181">
        <v>5620</v>
      </c>
      <c r="G31" s="181">
        <v>5827</v>
      </c>
      <c r="H31" s="181">
        <v>5302</v>
      </c>
      <c r="I31" s="181">
        <v>11129</v>
      </c>
    </row>
    <row r="32" spans="1:9">
      <c r="A32" s="178" t="s">
        <v>64</v>
      </c>
      <c r="B32" s="179">
        <v>67</v>
      </c>
      <c r="C32" s="179">
        <v>6</v>
      </c>
      <c r="D32" s="179">
        <v>37</v>
      </c>
      <c r="E32" s="179">
        <v>547</v>
      </c>
      <c r="F32" s="179">
        <v>1173</v>
      </c>
      <c r="G32" s="179">
        <v>620</v>
      </c>
      <c r="H32" s="179">
        <v>1210</v>
      </c>
      <c r="I32" s="179">
        <v>1830</v>
      </c>
    </row>
    <row r="33" spans="1:9">
      <c r="A33" s="180" t="s">
        <v>52</v>
      </c>
      <c r="B33" s="181">
        <v>67</v>
      </c>
      <c r="C33" s="181">
        <v>6</v>
      </c>
      <c r="D33" s="181">
        <v>37</v>
      </c>
      <c r="E33" s="181">
        <v>547</v>
      </c>
      <c r="F33" s="181">
        <v>1173</v>
      </c>
      <c r="G33" s="181">
        <v>620</v>
      </c>
      <c r="H33" s="181">
        <v>1210</v>
      </c>
      <c r="I33" s="181">
        <v>1830</v>
      </c>
    </row>
    <row r="35" spans="1:9">
      <c r="A35" s="662" t="s">
        <v>949</v>
      </c>
    </row>
  </sheetData>
  <mergeCells count="6">
    <mergeCell ref="A1:I1"/>
    <mergeCell ref="A3:A4"/>
    <mergeCell ref="B3:F3"/>
    <mergeCell ref="G3:G4"/>
    <mergeCell ref="H3:H4"/>
    <mergeCell ref="I3:I4"/>
  </mergeCells>
  <hyperlinks>
    <hyperlink ref="J1" location="INDICE!A56" display="INDICE"/>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5"/>
  <sheetViews>
    <sheetView showGridLines="0" zoomScale="85" zoomScaleNormal="85" workbookViewId="0">
      <selection sqref="A1:T1"/>
    </sheetView>
  </sheetViews>
  <sheetFormatPr baseColWidth="10" defaultColWidth="11.44140625" defaultRowHeight="14.4"/>
  <cols>
    <col min="1" max="1" width="33.5546875" style="90" bestFit="1" customWidth="1"/>
    <col min="2" max="10" width="11.44140625" style="90" customWidth="1"/>
    <col min="11" max="17" width="11.44140625" style="90"/>
    <col min="18" max="18" width="12.33203125" style="90" customWidth="1"/>
    <col min="19" max="19" width="11.44140625" style="90"/>
    <col min="20" max="20" width="11.88671875" style="90" bestFit="1" customWidth="1"/>
    <col min="21" max="21" width="12.5546875" style="90" customWidth="1"/>
    <col min="22" max="16384" width="11.44140625" style="90"/>
  </cols>
  <sheetData>
    <row r="1" spans="1:22" ht="71.25" customHeight="1">
      <c r="A1" s="757" t="s">
        <v>784</v>
      </c>
      <c r="B1" s="757"/>
      <c r="C1" s="757"/>
      <c r="D1" s="757"/>
      <c r="E1" s="757"/>
      <c r="F1" s="757"/>
      <c r="G1" s="757"/>
      <c r="H1" s="757"/>
      <c r="I1" s="757"/>
      <c r="J1" s="757"/>
      <c r="K1" s="757"/>
      <c r="L1" s="757"/>
      <c r="M1" s="757"/>
      <c r="N1" s="757"/>
      <c r="O1" s="757"/>
      <c r="P1" s="757"/>
      <c r="Q1" s="757"/>
      <c r="R1" s="757"/>
      <c r="S1" s="757"/>
      <c r="T1" s="757"/>
      <c r="U1" s="615"/>
      <c r="V1" s="73" t="s">
        <v>271</v>
      </c>
    </row>
    <row r="3" spans="1:22" ht="33.75" customHeight="1">
      <c r="A3" s="795" t="s">
        <v>51</v>
      </c>
      <c r="B3" s="795" t="s">
        <v>897</v>
      </c>
      <c r="C3" s="795"/>
      <c r="D3" s="795"/>
      <c r="E3" s="795"/>
      <c r="F3" s="795"/>
      <c r="G3" s="795"/>
      <c r="H3" s="795"/>
      <c r="I3" s="795"/>
      <c r="J3" s="782" t="s">
        <v>941</v>
      </c>
      <c r="K3" s="795" t="s">
        <v>898</v>
      </c>
      <c r="L3" s="795"/>
      <c r="M3" s="795"/>
      <c r="N3" s="795"/>
      <c r="O3" s="795"/>
      <c r="P3" s="795"/>
      <c r="Q3" s="795"/>
      <c r="R3" s="782" t="s">
        <v>940</v>
      </c>
      <c r="S3" s="795" t="s">
        <v>899</v>
      </c>
      <c r="T3" s="795"/>
      <c r="U3" s="821" t="s">
        <v>945</v>
      </c>
    </row>
    <row r="4" spans="1:22" ht="41.4">
      <c r="A4" s="795"/>
      <c r="B4" s="618" t="s">
        <v>892</v>
      </c>
      <c r="C4" s="618" t="s">
        <v>893</v>
      </c>
      <c r="D4" s="618" t="s">
        <v>894</v>
      </c>
      <c r="E4" s="618" t="s">
        <v>895</v>
      </c>
      <c r="F4" s="618" t="s">
        <v>150</v>
      </c>
      <c r="G4" s="618" t="s">
        <v>159</v>
      </c>
      <c r="H4" s="618" t="s">
        <v>583</v>
      </c>
      <c r="I4" s="618" t="s">
        <v>900</v>
      </c>
      <c r="J4" s="783"/>
      <c r="K4" s="618" t="s">
        <v>892</v>
      </c>
      <c r="L4" s="618" t="s">
        <v>893</v>
      </c>
      <c r="M4" s="618" t="s">
        <v>894</v>
      </c>
      <c r="N4" s="618" t="s">
        <v>901</v>
      </c>
      <c r="O4" s="618" t="s">
        <v>150</v>
      </c>
      <c r="P4" s="618" t="s">
        <v>583</v>
      </c>
      <c r="Q4" s="618" t="s">
        <v>902</v>
      </c>
      <c r="R4" s="783"/>
      <c r="S4" s="618" t="s">
        <v>170</v>
      </c>
      <c r="T4" s="618" t="s">
        <v>903</v>
      </c>
      <c r="U4" s="822"/>
    </row>
    <row r="5" spans="1:22">
      <c r="A5" s="178" t="s">
        <v>601</v>
      </c>
      <c r="B5" s="179">
        <v>4812</v>
      </c>
      <c r="C5" s="179">
        <v>25697</v>
      </c>
      <c r="D5" s="179">
        <v>63915</v>
      </c>
      <c r="E5" s="179">
        <v>100598</v>
      </c>
      <c r="F5" s="179">
        <v>11533</v>
      </c>
      <c r="G5" s="179">
        <v>57</v>
      </c>
      <c r="H5" s="179">
        <v>2807</v>
      </c>
      <c r="I5" s="179">
        <v>3553</v>
      </c>
      <c r="J5" s="179">
        <v>212972</v>
      </c>
      <c r="K5" s="179">
        <v>1514</v>
      </c>
      <c r="L5" s="179">
        <v>7204</v>
      </c>
      <c r="M5" s="179">
        <v>17849</v>
      </c>
      <c r="N5" s="179">
        <v>56741</v>
      </c>
      <c r="O5" s="179">
        <v>11066</v>
      </c>
      <c r="P5" s="179">
        <v>3608</v>
      </c>
      <c r="Q5" s="179">
        <v>2342</v>
      </c>
      <c r="R5" s="179">
        <v>100324</v>
      </c>
      <c r="S5" s="179">
        <v>12400</v>
      </c>
      <c r="T5" s="179">
        <v>2824</v>
      </c>
      <c r="U5" s="179">
        <v>15224</v>
      </c>
    </row>
    <row r="6" spans="1:22">
      <c r="A6" s="178" t="s">
        <v>67</v>
      </c>
      <c r="B6" s="179">
        <f>SUM(B7:B17)</f>
        <v>2872</v>
      </c>
      <c r="C6" s="179">
        <f t="shared" ref="C6:T6" si="0">SUM(C7:C17)</f>
        <v>16323</v>
      </c>
      <c r="D6" s="179">
        <f t="shared" si="0"/>
        <v>38794</v>
      </c>
      <c r="E6" s="179">
        <f t="shared" si="0"/>
        <v>55535</v>
      </c>
      <c r="F6" s="179">
        <f t="shared" si="0"/>
        <v>5951</v>
      </c>
      <c r="G6" s="179">
        <f t="shared" si="0"/>
        <v>27</v>
      </c>
      <c r="H6" s="179">
        <f t="shared" si="0"/>
        <v>1644</v>
      </c>
      <c r="I6" s="179">
        <f t="shared" si="0"/>
        <v>2465</v>
      </c>
      <c r="J6" s="179">
        <v>123611</v>
      </c>
      <c r="K6" s="179">
        <f t="shared" si="0"/>
        <v>867</v>
      </c>
      <c r="L6" s="179">
        <f t="shared" si="0"/>
        <v>4690</v>
      </c>
      <c r="M6" s="179">
        <f t="shared" si="0"/>
        <v>10394</v>
      </c>
      <c r="N6" s="179">
        <f t="shared" si="0"/>
        <v>24313</v>
      </c>
      <c r="O6" s="179">
        <f t="shared" si="0"/>
        <v>5772</v>
      </c>
      <c r="P6" s="179">
        <f t="shared" si="0"/>
        <v>2099</v>
      </c>
      <c r="Q6" s="179">
        <f t="shared" si="0"/>
        <v>1795</v>
      </c>
      <c r="R6" s="179">
        <v>49930</v>
      </c>
      <c r="S6" s="179">
        <f t="shared" si="0"/>
        <v>6614</v>
      </c>
      <c r="T6" s="179">
        <f t="shared" si="0"/>
        <v>2029</v>
      </c>
      <c r="U6" s="179">
        <v>8643</v>
      </c>
    </row>
    <row r="7" spans="1:22">
      <c r="A7" s="180" t="s">
        <v>10</v>
      </c>
      <c r="B7" s="181">
        <v>347</v>
      </c>
      <c r="C7" s="181">
        <v>1946</v>
      </c>
      <c r="D7" s="181">
        <v>4995</v>
      </c>
      <c r="E7" s="181">
        <v>7129</v>
      </c>
      <c r="F7" s="181">
        <v>653</v>
      </c>
      <c r="G7" s="181">
        <v>1</v>
      </c>
      <c r="H7" s="181">
        <v>146</v>
      </c>
      <c r="I7" s="181">
        <v>227</v>
      </c>
      <c r="J7" s="181">
        <v>15444</v>
      </c>
      <c r="K7" s="646">
        <v>148</v>
      </c>
      <c r="L7" s="646">
        <v>705</v>
      </c>
      <c r="M7" s="646">
        <v>1482</v>
      </c>
      <c r="N7" s="646">
        <v>2826</v>
      </c>
      <c r="O7" s="646">
        <v>693</v>
      </c>
      <c r="P7" s="646">
        <v>84</v>
      </c>
      <c r="Q7" s="646">
        <v>88</v>
      </c>
      <c r="R7" s="646">
        <v>6026</v>
      </c>
      <c r="S7" s="646">
        <v>1200</v>
      </c>
      <c r="T7" s="646">
        <v>555</v>
      </c>
      <c r="U7" s="646">
        <v>1755</v>
      </c>
    </row>
    <row r="8" spans="1:22">
      <c r="A8" s="180" t="s">
        <v>11</v>
      </c>
      <c r="B8" s="645" t="s">
        <v>36</v>
      </c>
      <c r="C8" s="645" t="s">
        <v>36</v>
      </c>
      <c r="D8" s="645" t="s">
        <v>36</v>
      </c>
      <c r="E8" s="645" t="s">
        <v>36</v>
      </c>
      <c r="F8" s="645" t="s">
        <v>36</v>
      </c>
      <c r="G8" s="645" t="s">
        <v>36</v>
      </c>
      <c r="H8" s="645" t="s">
        <v>36</v>
      </c>
      <c r="I8" s="645" t="s">
        <v>36</v>
      </c>
      <c r="J8" s="645">
        <v>0</v>
      </c>
      <c r="K8" s="645" t="s">
        <v>36</v>
      </c>
      <c r="L8" s="645" t="s">
        <v>36</v>
      </c>
      <c r="M8" s="645" t="s">
        <v>36</v>
      </c>
      <c r="N8" s="645" t="s">
        <v>36</v>
      </c>
      <c r="O8" s="645" t="s">
        <v>36</v>
      </c>
      <c r="P8" s="645" t="s">
        <v>36</v>
      </c>
      <c r="Q8" s="645" t="s">
        <v>36</v>
      </c>
      <c r="R8" s="645">
        <v>0</v>
      </c>
      <c r="S8" s="645" t="s">
        <v>36</v>
      </c>
      <c r="T8" s="645" t="s">
        <v>36</v>
      </c>
      <c r="U8" s="645">
        <v>0</v>
      </c>
    </row>
    <row r="9" spans="1:22">
      <c r="A9" s="180" t="s">
        <v>12</v>
      </c>
      <c r="B9" s="181">
        <v>155</v>
      </c>
      <c r="C9" s="181">
        <v>810</v>
      </c>
      <c r="D9" s="181">
        <v>2076</v>
      </c>
      <c r="E9" s="181">
        <v>2839</v>
      </c>
      <c r="F9" s="181">
        <v>214</v>
      </c>
      <c r="G9" s="181">
        <v>0</v>
      </c>
      <c r="H9" s="181">
        <v>45</v>
      </c>
      <c r="I9" s="181">
        <v>47</v>
      </c>
      <c r="J9" s="181">
        <v>6186</v>
      </c>
      <c r="K9" s="646">
        <v>43</v>
      </c>
      <c r="L9" s="646">
        <v>137</v>
      </c>
      <c r="M9" s="646">
        <v>206</v>
      </c>
      <c r="N9" s="646">
        <v>548</v>
      </c>
      <c r="O9" s="646">
        <v>488</v>
      </c>
      <c r="P9" s="646">
        <v>18</v>
      </c>
      <c r="Q9" s="646">
        <v>26</v>
      </c>
      <c r="R9" s="646">
        <v>1466</v>
      </c>
      <c r="S9" s="646">
        <v>282</v>
      </c>
      <c r="T9" s="646">
        <v>84</v>
      </c>
      <c r="U9" s="646">
        <v>366</v>
      </c>
    </row>
    <row r="10" spans="1:22">
      <c r="A10" s="180" t="s">
        <v>13</v>
      </c>
      <c r="B10" s="181">
        <v>35</v>
      </c>
      <c r="C10" s="181">
        <v>195</v>
      </c>
      <c r="D10" s="181">
        <v>754</v>
      </c>
      <c r="E10" s="181">
        <v>472</v>
      </c>
      <c r="F10" s="181">
        <v>149</v>
      </c>
      <c r="G10" s="181">
        <v>0</v>
      </c>
      <c r="H10" s="181">
        <v>60</v>
      </c>
      <c r="I10" s="181">
        <v>66</v>
      </c>
      <c r="J10" s="181">
        <v>1731</v>
      </c>
      <c r="K10" s="646">
        <v>23</v>
      </c>
      <c r="L10" s="646">
        <v>61</v>
      </c>
      <c r="M10" s="646">
        <v>185</v>
      </c>
      <c r="N10" s="646">
        <v>102</v>
      </c>
      <c r="O10" s="646">
        <v>106</v>
      </c>
      <c r="P10" s="646">
        <v>19</v>
      </c>
      <c r="Q10" s="646">
        <v>148</v>
      </c>
      <c r="R10" s="646">
        <v>644</v>
      </c>
      <c r="S10" s="646">
        <v>295</v>
      </c>
      <c r="T10" s="646">
        <v>18</v>
      </c>
      <c r="U10" s="646">
        <v>313</v>
      </c>
    </row>
    <row r="11" spans="1:22">
      <c r="A11" s="180" t="s">
        <v>14</v>
      </c>
      <c r="B11" s="181">
        <v>235</v>
      </c>
      <c r="C11" s="181">
        <v>924</v>
      </c>
      <c r="D11" s="181">
        <v>2267</v>
      </c>
      <c r="E11" s="181">
        <v>3438</v>
      </c>
      <c r="F11" s="181">
        <v>543</v>
      </c>
      <c r="G11" s="181">
        <v>2</v>
      </c>
      <c r="H11" s="181">
        <v>213</v>
      </c>
      <c r="I11" s="181">
        <v>199</v>
      </c>
      <c r="J11" s="181">
        <v>7821</v>
      </c>
      <c r="K11" s="646">
        <v>62</v>
      </c>
      <c r="L11" s="646">
        <v>294</v>
      </c>
      <c r="M11" s="646">
        <v>500</v>
      </c>
      <c r="N11" s="646">
        <v>1681</v>
      </c>
      <c r="O11" s="646">
        <v>377</v>
      </c>
      <c r="P11" s="646">
        <v>306</v>
      </c>
      <c r="Q11" s="646">
        <v>84</v>
      </c>
      <c r="R11" s="646">
        <v>3304</v>
      </c>
      <c r="S11" s="646">
        <v>517</v>
      </c>
      <c r="T11" s="646">
        <v>159</v>
      </c>
      <c r="U11" s="646">
        <v>676</v>
      </c>
    </row>
    <row r="12" spans="1:22">
      <c r="A12" s="180" t="s">
        <v>15</v>
      </c>
      <c r="B12" s="181">
        <v>218</v>
      </c>
      <c r="C12" s="181">
        <v>1860</v>
      </c>
      <c r="D12" s="181">
        <v>3770</v>
      </c>
      <c r="E12" s="181">
        <v>10249</v>
      </c>
      <c r="F12" s="181">
        <v>274</v>
      </c>
      <c r="G12" s="181">
        <v>3</v>
      </c>
      <c r="H12" s="181">
        <v>79</v>
      </c>
      <c r="I12" s="181">
        <v>198</v>
      </c>
      <c r="J12" s="181">
        <v>16651</v>
      </c>
      <c r="K12" s="646">
        <v>61</v>
      </c>
      <c r="L12" s="646">
        <v>737</v>
      </c>
      <c r="M12" s="646">
        <v>1421</v>
      </c>
      <c r="N12" s="646">
        <v>4226</v>
      </c>
      <c r="O12" s="646">
        <v>372</v>
      </c>
      <c r="P12" s="646">
        <v>44</v>
      </c>
      <c r="Q12" s="646">
        <v>99</v>
      </c>
      <c r="R12" s="646">
        <v>6960</v>
      </c>
      <c r="S12" s="646">
        <v>352</v>
      </c>
      <c r="T12" s="646">
        <v>144</v>
      </c>
      <c r="U12" s="646">
        <v>496</v>
      </c>
    </row>
    <row r="13" spans="1:22">
      <c r="A13" s="180" t="s">
        <v>16</v>
      </c>
      <c r="B13" s="181">
        <v>75</v>
      </c>
      <c r="C13" s="181">
        <v>469</v>
      </c>
      <c r="D13" s="181">
        <v>1129</v>
      </c>
      <c r="E13" s="181">
        <v>1164</v>
      </c>
      <c r="F13" s="181">
        <v>368</v>
      </c>
      <c r="G13" s="181">
        <v>1</v>
      </c>
      <c r="H13" s="181">
        <v>54</v>
      </c>
      <c r="I13" s="181">
        <v>305</v>
      </c>
      <c r="J13" s="181">
        <v>3565</v>
      </c>
      <c r="K13" s="646">
        <v>14</v>
      </c>
      <c r="L13" s="646">
        <v>90</v>
      </c>
      <c r="M13" s="646">
        <v>319</v>
      </c>
      <c r="N13" s="646">
        <v>412</v>
      </c>
      <c r="O13" s="646">
        <v>197</v>
      </c>
      <c r="P13" s="646">
        <v>8</v>
      </c>
      <c r="Q13" s="646">
        <v>338</v>
      </c>
      <c r="R13" s="646">
        <v>1378</v>
      </c>
      <c r="S13" s="646">
        <v>253</v>
      </c>
      <c r="T13" s="646">
        <v>17</v>
      </c>
      <c r="U13" s="646">
        <v>270</v>
      </c>
    </row>
    <row r="14" spans="1:22">
      <c r="A14" s="180" t="s">
        <v>17</v>
      </c>
      <c r="B14" s="181">
        <v>1418</v>
      </c>
      <c r="C14" s="181">
        <v>7880</v>
      </c>
      <c r="D14" s="181">
        <v>18753</v>
      </c>
      <c r="E14" s="181">
        <v>25772</v>
      </c>
      <c r="F14" s="181">
        <v>2803</v>
      </c>
      <c r="G14" s="181">
        <v>16</v>
      </c>
      <c r="H14" s="181">
        <v>643</v>
      </c>
      <c r="I14" s="181">
        <v>1171</v>
      </c>
      <c r="J14" s="181">
        <v>58456</v>
      </c>
      <c r="K14" s="646">
        <v>381</v>
      </c>
      <c r="L14" s="646">
        <v>2236</v>
      </c>
      <c r="M14" s="646">
        <v>5707</v>
      </c>
      <c r="N14" s="646">
        <v>13634</v>
      </c>
      <c r="O14" s="646">
        <v>2685</v>
      </c>
      <c r="P14" s="646">
        <v>1565</v>
      </c>
      <c r="Q14" s="646">
        <v>868</v>
      </c>
      <c r="R14" s="646">
        <v>27076</v>
      </c>
      <c r="S14" s="646">
        <v>2938</v>
      </c>
      <c r="T14" s="646">
        <v>810</v>
      </c>
      <c r="U14" s="646">
        <v>3748</v>
      </c>
    </row>
    <row r="15" spans="1:22">
      <c r="A15" s="180" t="s">
        <v>18</v>
      </c>
      <c r="B15" s="181">
        <v>127</v>
      </c>
      <c r="C15" s="181">
        <v>975</v>
      </c>
      <c r="D15" s="181">
        <v>1458</v>
      </c>
      <c r="E15" s="181">
        <v>900</v>
      </c>
      <c r="F15" s="181">
        <v>171</v>
      </c>
      <c r="G15" s="181">
        <v>1</v>
      </c>
      <c r="H15" s="181">
        <v>44</v>
      </c>
      <c r="I15" s="181">
        <v>65</v>
      </c>
      <c r="J15" s="181">
        <v>3741</v>
      </c>
      <c r="K15" s="646">
        <v>53</v>
      </c>
      <c r="L15" s="646">
        <v>185</v>
      </c>
      <c r="M15" s="646">
        <v>320</v>
      </c>
      <c r="N15" s="646">
        <v>379</v>
      </c>
      <c r="O15" s="646">
        <v>252</v>
      </c>
      <c r="P15" s="646">
        <v>18</v>
      </c>
      <c r="Q15" s="646">
        <v>43</v>
      </c>
      <c r="R15" s="646">
        <v>1250</v>
      </c>
      <c r="S15" s="646">
        <v>10</v>
      </c>
      <c r="T15" s="646">
        <v>2</v>
      </c>
      <c r="U15" s="646">
        <v>12</v>
      </c>
    </row>
    <row r="16" spans="1:22">
      <c r="A16" s="180" t="s">
        <v>19</v>
      </c>
      <c r="B16" s="181">
        <v>196</v>
      </c>
      <c r="C16" s="181">
        <v>662</v>
      </c>
      <c r="D16" s="181">
        <v>1689</v>
      </c>
      <c r="E16" s="181">
        <v>1823</v>
      </c>
      <c r="F16" s="181">
        <v>503</v>
      </c>
      <c r="G16" s="181">
        <v>3</v>
      </c>
      <c r="H16" s="181">
        <v>84</v>
      </c>
      <c r="I16" s="181">
        <v>137</v>
      </c>
      <c r="J16" s="181">
        <v>5097</v>
      </c>
      <c r="K16" s="646">
        <v>66</v>
      </c>
      <c r="L16" s="646">
        <v>148</v>
      </c>
      <c r="M16" s="646">
        <v>208</v>
      </c>
      <c r="N16" s="646">
        <v>368</v>
      </c>
      <c r="O16" s="646">
        <v>283</v>
      </c>
      <c r="P16" s="646">
        <v>28</v>
      </c>
      <c r="Q16" s="646">
        <v>93</v>
      </c>
      <c r="R16" s="646">
        <v>1194</v>
      </c>
      <c r="S16" s="646">
        <v>471</v>
      </c>
      <c r="T16" s="646">
        <v>186</v>
      </c>
      <c r="U16" s="646">
        <v>657</v>
      </c>
    </row>
    <row r="17" spans="1:21">
      <c r="A17" s="180" t="s">
        <v>20</v>
      </c>
      <c r="B17" s="181">
        <v>66</v>
      </c>
      <c r="C17" s="181">
        <v>602</v>
      </c>
      <c r="D17" s="181">
        <v>1903</v>
      </c>
      <c r="E17" s="181">
        <v>1749</v>
      </c>
      <c r="F17" s="181">
        <v>273</v>
      </c>
      <c r="G17" s="181">
        <v>0</v>
      </c>
      <c r="H17" s="181">
        <v>276</v>
      </c>
      <c r="I17" s="181">
        <v>50</v>
      </c>
      <c r="J17" s="181">
        <v>4919</v>
      </c>
      <c r="K17" s="646">
        <v>16</v>
      </c>
      <c r="L17" s="646">
        <v>97</v>
      </c>
      <c r="M17" s="646">
        <v>46</v>
      </c>
      <c r="N17" s="646">
        <v>137</v>
      </c>
      <c r="O17" s="646">
        <v>319</v>
      </c>
      <c r="P17" s="646">
        <v>9</v>
      </c>
      <c r="Q17" s="646">
        <v>8</v>
      </c>
      <c r="R17" s="646">
        <v>632</v>
      </c>
      <c r="S17" s="646">
        <v>296</v>
      </c>
      <c r="T17" s="646">
        <v>54</v>
      </c>
      <c r="U17" s="646">
        <v>350</v>
      </c>
    </row>
    <row r="18" spans="1:21">
      <c r="A18" s="178" t="s">
        <v>66</v>
      </c>
      <c r="B18" s="179">
        <f>SUM(B19:B24)</f>
        <v>1454</v>
      </c>
      <c r="C18" s="179">
        <f t="shared" ref="C18:T18" si="1">SUM(C19:C24)</f>
        <v>7049</v>
      </c>
      <c r="D18" s="179">
        <f t="shared" si="1"/>
        <v>21122</v>
      </c>
      <c r="E18" s="179">
        <f t="shared" si="1"/>
        <v>38591</v>
      </c>
      <c r="F18" s="179">
        <f t="shared" si="1"/>
        <v>4686</v>
      </c>
      <c r="G18" s="179">
        <f t="shared" si="1"/>
        <v>18</v>
      </c>
      <c r="H18" s="179">
        <f t="shared" si="1"/>
        <v>978</v>
      </c>
      <c r="I18" s="179">
        <f t="shared" si="1"/>
        <v>870</v>
      </c>
      <c r="J18" s="179">
        <v>74768</v>
      </c>
      <c r="K18" s="179">
        <f t="shared" si="1"/>
        <v>522</v>
      </c>
      <c r="L18" s="179">
        <f t="shared" si="1"/>
        <v>2086</v>
      </c>
      <c r="M18" s="179">
        <f t="shared" si="1"/>
        <v>6626</v>
      </c>
      <c r="N18" s="179">
        <f t="shared" si="1"/>
        <v>30266</v>
      </c>
      <c r="O18" s="179">
        <f t="shared" si="1"/>
        <v>4364</v>
      </c>
      <c r="P18" s="179">
        <f t="shared" si="1"/>
        <v>307</v>
      </c>
      <c r="Q18" s="179">
        <f t="shared" si="1"/>
        <v>480</v>
      </c>
      <c r="R18" s="179">
        <v>44651</v>
      </c>
      <c r="S18" s="179">
        <f t="shared" si="1"/>
        <v>4684</v>
      </c>
      <c r="T18" s="179">
        <f t="shared" si="1"/>
        <v>715</v>
      </c>
      <c r="U18" s="179">
        <v>5399</v>
      </c>
    </row>
    <row r="19" spans="1:21">
      <c r="A19" s="180" t="s">
        <v>22</v>
      </c>
      <c r="B19" s="181">
        <v>66</v>
      </c>
      <c r="C19" s="181">
        <v>298</v>
      </c>
      <c r="D19" s="181">
        <v>792</v>
      </c>
      <c r="E19" s="181">
        <v>2782</v>
      </c>
      <c r="F19" s="181">
        <v>218</v>
      </c>
      <c r="G19" s="181">
        <v>1</v>
      </c>
      <c r="H19" s="181">
        <v>65</v>
      </c>
      <c r="I19" s="181">
        <v>24</v>
      </c>
      <c r="J19" s="181">
        <v>4246</v>
      </c>
      <c r="K19" s="646">
        <v>13</v>
      </c>
      <c r="L19" s="646">
        <v>97</v>
      </c>
      <c r="M19" s="646">
        <v>277</v>
      </c>
      <c r="N19" s="646">
        <v>896</v>
      </c>
      <c r="O19" s="646">
        <v>211</v>
      </c>
      <c r="P19" s="646">
        <v>9</v>
      </c>
      <c r="Q19" s="646">
        <v>6</v>
      </c>
      <c r="R19" s="646">
        <v>1509</v>
      </c>
      <c r="S19" s="646">
        <v>385</v>
      </c>
      <c r="T19" s="646">
        <v>44</v>
      </c>
      <c r="U19" s="646">
        <v>429</v>
      </c>
    </row>
    <row r="20" spans="1:21">
      <c r="A20" s="180" t="s">
        <v>23</v>
      </c>
      <c r="B20" s="181">
        <v>168</v>
      </c>
      <c r="C20" s="181">
        <v>349</v>
      </c>
      <c r="D20" s="181">
        <v>596</v>
      </c>
      <c r="E20" s="181">
        <v>804</v>
      </c>
      <c r="F20" s="181">
        <v>356</v>
      </c>
      <c r="G20" s="181">
        <v>1</v>
      </c>
      <c r="H20" s="181">
        <v>80</v>
      </c>
      <c r="I20" s="181">
        <v>126</v>
      </c>
      <c r="J20" s="181">
        <v>2480</v>
      </c>
      <c r="K20" s="646">
        <v>21</v>
      </c>
      <c r="L20" s="646">
        <v>43</v>
      </c>
      <c r="M20" s="646">
        <v>122</v>
      </c>
      <c r="N20" s="646">
        <v>717</v>
      </c>
      <c r="O20" s="646">
        <v>261</v>
      </c>
      <c r="P20" s="646">
        <v>19</v>
      </c>
      <c r="Q20" s="646">
        <v>38</v>
      </c>
      <c r="R20" s="646">
        <v>1221</v>
      </c>
      <c r="S20" s="646">
        <v>138</v>
      </c>
      <c r="T20" s="646">
        <v>24</v>
      </c>
      <c r="U20" s="646">
        <v>162</v>
      </c>
    </row>
    <row r="21" spans="1:21">
      <c r="A21" s="180" t="s">
        <v>24</v>
      </c>
      <c r="B21" s="181">
        <v>229</v>
      </c>
      <c r="C21" s="181">
        <v>817</v>
      </c>
      <c r="D21" s="181">
        <v>2193</v>
      </c>
      <c r="E21" s="181">
        <v>3223</v>
      </c>
      <c r="F21" s="181">
        <v>2106</v>
      </c>
      <c r="G21" s="181">
        <v>3</v>
      </c>
      <c r="H21" s="181">
        <v>574</v>
      </c>
      <c r="I21" s="181">
        <v>190</v>
      </c>
      <c r="J21" s="181">
        <v>9335</v>
      </c>
      <c r="K21" s="646">
        <v>70</v>
      </c>
      <c r="L21" s="646">
        <v>101</v>
      </c>
      <c r="M21" s="646">
        <v>268</v>
      </c>
      <c r="N21" s="646">
        <v>518</v>
      </c>
      <c r="O21" s="646">
        <v>1390</v>
      </c>
      <c r="P21" s="646">
        <v>172</v>
      </c>
      <c r="Q21" s="646">
        <v>57</v>
      </c>
      <c r="R21" s="646">
        <v>2576</v>
      </c>
      <c r="S21" s="646">
        <v>1627</v>
      </c>
      <c r="T21" s="646">
        <v>431</v>
      </c>
      <c r="U21" s="646">
        <v>2058</v>
      </c>
    </row>
    <row r="22" spans="1:21">
      <c r="A22" s="180" t="s">
        <v>25</v>
      </c>
      <c r="B22" s="181">
        <v>95</v>
      </c>
      <c r="C22" s="181">
        <v>569</v>
      </c>
      <c r="D22" s="181">
        <v>1695</v>
      </c>
      <c r="E22" s="181">
        <v>4572</v>
      </c>
      <c r="F22" s="181">
        <v>381</v>
      </c>
      <c r="G22" s="181">
        <v>0</v>
      </c>
      <c r="H22" s="181">
        <v>34</v>
      </c>
      <c r="I22" s="181">
        <v>89</v>
      </c>
      <c r="J22" s="181">
        <v>7435</v>
      </c>
      <c r="K22" s="646">
        <v>76</v>
      </c>
      <c r="L22" s="646">
        <v>62</v>
      </c>
      <c r="M22" s="646">
        <v>105</v>
      </c>
      <c r="N22" s="646">
        <v>302</v>
      </c>
      <c r="O22" s="646">
        <v>376</v>
      </c>
      <c r="P22" s="646">
        <v>4</v>
      </c>
      <c r="Q22" s="646">
        <v>58</v>
      </c>
      <c r="R22" s="646">
        <v>983</v>
      </c>
      <c r="S22" s="646">
        <v>1861</v>
      </c>
      <c r="T22" s="646">
        <v>95</v>
      </c>
      <c r="U22" s="646">
        <v>1956</v>
      </c>
    </row>
    <row r="23" spans="1:21">
      <c r="A23" s="180" t="s">
        <v>26</v>
      </c>
      <c r="B23" s="181">
        <v>762</v>
      </c>
      <c r="C23" s="181">
        <v>3622</v>
      </c>
      <c r="D23" s="181">
        <v>13209</v>
      </c>
      <c r="E23" s="181">
        <v>23973</v>
      </c>
      <c r="F23" s="181">
        <v>1324</v>
      </c>
      <c r="G23" s="181">
        <v>12</v>
      </c>
      <c r="H23" s="181">
        <v>186</v>
      </c>
      <c r="I23" s="181">
        <v>363</v>
      </c>
      <c r="J23" s="181">
        <v>43451</v>
      </c>
      <c r="K23" s="646">
        <v>319</v>
      </c>
      <c r="L23" s="646">
        <v>1540</v>
      </c>
      <c r="M23" s="646">
        <v>5513</v>
      </c>
      <c r="N23" s="646">
        <v>27269</v>
      </c>
      <c r="O23" s="646">
        <v>1510</v>
      </c>
      <c r="P23" s="646">
        <v>81</v>
      </c>
      <c r="Q23" s="646">
        <v>215</v>
      </c>
      <c r="R23" s="646">
        <v>36447</v>
      </c>
      <c r="S23" s="646">
        <v>419</v>
      </c>
      <c r="T23" s="646">
        <v>102</v>
      </c>
      <c r="U23" s="646">
        <v>521</v>
      </c>
    </row>
    <row r="24" spans="1:21">
      <c r="A24" s="180" t="s">
        <v>27</v>
      </c>
      <c r="B24" s="181">
        <v>134</v>
      </c>
      <c r="C24" s="181">
        <v>1394</v>
      </c>
      <c r="D24" s="181">
        <v>2637</v>
      </c>
      <c r="E24" s="181">
        <v>3237</v>
      </c>
      <c r="F24" s="181">
        <v>301</v>
      </c>
      <c r="G24" s="181">
        <v>1</v>
      </c>
      <c r="H24" s="181">
        <v>39</v>
      </c>
      <c r="I24" s="181">
        <v>78</v>
      </c>
      <c r="J24" s="181">
        <v>7821</v>
      </c>
      <c r="K24" s="646">
        <v>23</v>
      </c>
      <c r="L24" s="646">
        <v>243</v>
      </c>
      <c r="M24" s="646">
        <v>341</v>
      </c>
      <c r="N24" s="646">
        <v>564</v>
      </c>
      <c r="O24" s="646">
        <v>616</v>
      </c>
      <c r="P24" s="646">
        <v>22</v>
      </c>
      <c r="Q24" s="646">
        <v>106</v>
      </c>
      <c r="R24" s="646">
        <v>1915</v>
      </c>
      <c r="S24" s="646">
        <v>254</v>
      </c>
      <c r="T24" s="646">
        <v>19</v>
      </c>
      <c r="U24" s="646">
        <v>273</v>
      </c>
    </row>
    <row r="25" spans="1:21">
      <c r="A25" s="178" t="s">
        <v>65</v>
      </c>
      <c r="B25" s="179">
        <f>SUM(B26:B31)</f>
        <v>485</v>
      </c>
      <c r="C25" s="179">
        <f t="shared" ref="C25:T25" si="2">SUM(C26:C31)</f>
        <v>2318</v>
      </c>
      <c r="D25" s="179">
        <f t="shared" si="2"/>
        <v>3978</v>
      </c>
      <c r="E25" s="179">
        <f t="shared" si="2"/>
        <v>6233</v>
      </c>
      <c r="F25" s="179">
        <f t="shared" si="2"/>
        <v>889</v>
      </c>
      <c r="G25" s="179">
        <f t="shared" si="2"/>
        <v>12</v>
      </c>
      <c r="H25" s="179">
        <f t="shared" si="2"/>
        <v>185</v>
      </c>
      <c r="I25" s="179">
        <f t="shared" si="2"/>
        <v>217</v>
      </c>
      <c r="J25" s="179">
        <v>14317</v>
      </c>
      <c r="K25" s="179">
        <f t="shared" si="2"/>
        <v>125</v>
      </c>
      <c r="L25" s="179">
        <f t="shared" si="2"/>
        <v>426</v>
      </c>
      <c r="M25" s="179">
        <f t="shared" si="2"/>
        <v>783</v>
      </c>
      <c r="N25" s="179">
        <f t="shared" si="2"/>
        <v>1461</v>
      </c>
      <c r="O25" s="179">
        <f t="shared" si="2"/>
        <v>930</v>
      </c>
      <c r="P25" s="179">
        <f t="shared" si="2"/>
        <v>1202</v>
      </c>
      <c r="Q25" s="179">
        <f t="shared" si="2"/>
        <v>67</v>
      </c>
      <c r="R25" s="179">
        <v>4994</v>
      </c>
      <c r="S25" s="179">
        <f t="shared" si="2"/>
        <v>1102</v>
      </c>
      <c r="T25" s="179">
        <f t="shared" si="2"/>
        <v>80</v>
      </c>
      <c r="U25" s="179">
        <v>1182</v>
      </c>
    </row>
    <row r="26" spans="1:21">
      <c r="A26" s="180" t="s">
        <v>50</v>
      </c>
      <c r="B26" s="181">
        <v>74</v>
      </c>
      <c r="C26" s="181">
        <v>464</v>
      </c>
      <c r="D26" s="181">
        <v>1192</v>
      </c>
      <c r="E26" s="181">
        <v>2055</v>
      </c>
      <c r="F26" s="181">
        <v>86</v>
      </c>
      <c r="G26" s="181">
        <v>2</v>
      </c>
      <c r="H26" s="181">
        <v>14</v>
      </c>
      <c r="I26" s="181">
        <v>13</v>
      </c>
      <c r="J26" s="181">
        <v>3900</v>
      </c>
      <c r="K26" s="646">
        <v>10</v>
      </c>
      <c r="L26" s="646">
        <v>143</v>
      </c>
      <c r="M26" s="646">
        <v>431</v>
      </c>
      <c r="N26" s="646">
        <v>659</v>
      </c>
      <c r="O26" s="646">
        <v>84</v>
      </c>
      <c r="P26" s="646">
        <v>11</v>
      </c>
      <c r="Q26" s="646">
        <v>10</v>
      </c>
      <c r="R26" s="646">
        <v>1348</v>
      </c>
      <c r="S26" s="646">
        <v>153</v>
      </c>
      <c r="T26" s="646">
        <v>6</v>
      </c>
      <c r="U26" s="646">
        <v>159</v>
      </c>
    </row>
    <row r="27" spans="1:21">
      <c r="A27" s="180" t="s">
        <v>54</v>
      </c>
      <c r="B27" s="181">
        <v>8</v>
      </c>
      <c r="C27" s="181">
        <v>135</v>
      </c>
      <c r="D27" s="181">
        <v>210</v>
      </c>
      <c r="E27" s="181">
        <v>488</v>
      </c>
      <c r="F27" s="181">
        <v>123</v>
      </c>
      <c r="G27" s="181">
        <v>0</v>
      </c>
      <c r="H27" s="181">
        <v>34</v>
      </c>
      <c r="I27" s="181">
        <v>12</v>
      </c>
      <c r="J27" s="181">
        <v>1010</v>
      </c>
      <c r="K27" s="646">
        <v>6</v>
      </c>
      <c r="L27" s="646">
        <v>8</v>
      </c>
      <c r="M27" s="646">
        <v>15</v>
      </c>
      <c r="N27" s="646">
        <v>21</v>
      </c>
      <c r="O27" s="646">
        <v>71</v>
      </c>
      <c r="P27" s="646">
        <v>10</v>
      </c>
      <c r="Q27" s="646">
        <v>6</v>
      </c>
      <c r="R27" s="646">
        <v>137</v>
      </c>
      <c r="S27" s="646">
        <v>75</v>
      </c>
      <c r="T27" s="646">
        <v>0</v>
      </c>
      <c r="U27" s="646">
        <v>75</v>
      </c>
    </row>
    <row r="28" spans="1:21">
      <c r="A28" s="180" t="s">
        <v>49</v>
      </c>
      <c r="B28" s="181">
        <v>322</v>
      </c>
      <c r="C28" s="181">
        <v>1107</v>
      </c>
      <c r="D28" s="181">
        <v>735</v>
      </c>
      <c r="E28" s="181">
        <v>1316</v>
      </c>
      <c r="F28" s="181">
        <v>125</v>
      </c>
      <c r="G28" s="181">
        <v>6</v>
      </c>
      <c r="H28" s="181">
        <v>40</v>
      </c>
      <c r="I28" s="181">
        <v>50</v>
      </c>
      <c r="J28" s="181">
        <v>3701</v>
      </c>
      <c r="K28" s="646">
        <v>87</v>
      </c>
      <c r="L28" s="646">
        <v>115</v>
      </c>
      <c r="M28" s="646">
        <v>158</v>
      </c>
      <c r="N28" s="646">
        <v>382</v>
      </c>
      <c r="O28" s="646">
        <v>410</v>
      </c>
      <c r="P28" s="646">
        <v>1138</v>
      </c>
      <c r="Q28" s="646">
        <v>44</v>
      </c>
      <c r="R28" s="646">
        <v>2334</v>
      </c>
      <c r="S28" s="646">
        <v>612</v>
      </c>
      <c r="T28" s="646">
        <v>53</v>
      </c>
      <c r="U28" s="646">
        <v>665</v>
      </c>
    </row>
    <row r="29" spans="1:21">
      <c r="A29" s="180" t="s">
        <v>53</v>
      </c>
      <c r="B29" s="181">
        <v>55</v>
      </c>
      <c r="C29" s="181">
        <v>443</v>
      </c>
      <c r="D29" s="181">
        <v>1304</v>
      </c>
      <c r="E29" s="181">
        <v>1765</v>
      </c>
      <c r="F29" s="181">
        <v>97</v>
      </c>
      <c r="G29" s="181">
        <v>0</v>
      </c>
      <c r="H29" s="181">
        <v>10</v>
      </c>
      <c r="I29" s="181">
        <v>49</v>
      </c>
      <c r="J29" s="181">
        <v>3723</v>
      </c>
      <c r="K29" s="646">
        <v>12</v>
      </c>
      <c r="L29" s="646">
        <v>82</v>
      </c>
      <c r="M29" s="646">
        <v>83</v>
      </c>
      <c r="N29" s="646">
        <v>125</v>
      </c>
      <c r="O29" s="646">
        <v>78</v>
      </c>
      <c r="P29" s="646">
        <v>9</v>
      </c>
      <c r="Q29" s="646">
        <v>5</v>
      </c>
      <c r="R29" s="646">
        <v>394</v>
      </c>
      <c r="S29" s="646">
        <v>241</v>
      </c>
      <c r="T29" s="646">
        <v>18</v>
      </c>
      <c r="U29" s="646">
        <v>259</v>
      </c>
    </row>
    <row r="30" spans="1:21">
      <c r="A30" s="180" t="s">
        <v>48</v>
      </c>
      <c r="B30" s="181">
        <v>16</v>
      </c>
      <c r="C30" s="181">
        <v>48</v>
      </c>
      <c r="D30" s="181">
        <v>94</v>
      </c>
      <c r="E30" s="181">
        <v>350</v>
      </c>
      <c r="F30" s="181">
        <v>404</v>
      </c>
      <c r="G30" s="181">
        <v>4</v>
      </c>
      <c r="H30" s="181">
        <v>33</v>
      </c>
      <c r="I30" s="181">
        <v>10</v>
      </c>
      <c r="J30" s="181">
        <v>959</v>
      </c>
      <c r="K30" s="646">
        <v>10</v>
      </c>
      <c r="L30" s="646">
        <v>59</v>
      </c>
      <c r="M30" s="646">
        <v>22</v>
      </c>
      <c r="N30" s="646">
        <v>100</v>
      </c>
      <c r="O30" s="646">
        <v>244</v>
      </c>
      <c r="P30" s="646">
        <v>28</v>
      </c>
      <c r="Q30" s="646">
        <v>2</v>
      </c>
      <c r="R30" s="646">
        <v>465</v>
      </c>
      <c r="S30" s="646">
        <v>8</v>
      </c>
      <c r="T30" s="646">
        <v>3</v>
      </c>
      <c r="U30" s="646">
        <v>11</v>
      </c>
    </row>
    <row r="31" spans="1:21">
      <c r="A31" s="180" t="s">
        <v>47</v>
      </c>
      <c r="B31" s="181">
        <v>10</v>
      </c>
      <c r="C31" s="181">
        <v>121</v>
      </c>
      <c r="D31" s="181">
        <v>443</v>
      </c>
      <c r="E31" s="181">
        <v>259</v>
      </c>
      <c r="F31" s="181">
        <v>54</v>
      </c>
      <c r="G31" s="181">
        <v>0</v>
      </c>
      <c r="H31" s="181">
        <v>54</v>
      </c>
      <c r="I31" s="181">
        <v>83</v>
      </c>
      <c r="J31" s="181">
        <v>1024</v>
      </c>
      <c r="K31" s="646">
        <v>0</v>
      </c>
      <c r="L31" s="646">
        <v>19</v>
      </c>
      <c r="M31" s="646">
        <v>74</v>
      </c>
      <c r="N31" s="646">
        <v>174</v>
      </c>
      <c r="O31" s="646">
        <v>43</v>
      </c>
      <c r="P31" s="646">
        <v>6</v>
      </c>
      <c r="Q31" s="646">
        <v>0</v>
      </c>
      <c r="R31" s="646">
        <v>316</v>
      </c>
      <c r="S31" s="646">
        <v>13</v>
      </c>
      <c r="T31" s="646">
        <v>0</v>
      </c>
      <c r="U31" s="646">
        <v>13</v>
      </c>
    </row>
    <row r="32" spans="1:21">
      <c r="A32" s="178" t="s">
        <v>64</v>
      </c>
      <c r="B32" s="179">
        <f>SUM(B33)</f>
        <v>1</v>
      </c>
      <c r="C32" s="179">
        <f t="shared" ref="C32:T32" si="3">SUM(C33)</f>
        <v>7</v>
      </c>
      <c r="D32" s="179">
        <f t="shared" si="3"/>
        <v>21</v>
      </c>
      <c r="E32" s="179">
        <f t="shared" si="3"/>
        <v>239</v>
      </c>
      <c r="F32" s="179">
        <f t="shared" si="3"/>
        <v>7</v>
      </c>
      <c r="G32" s="179">
        <f t="shared" si="3"/>
        <v>0</v>
      </c>
      <c r="H32" s="179">
        <f t="shared" si="3"/>
        <v>0</v>
      </c>
      <c r="I32" s="179">
        <f t="shared" si="3"/>
        <v>1</v>
      </c>
      <c r="J32" s="179">
        <v>276</v>
      </c>
      <c r="K32" s="179">
        <f t="shared" si="3"/>
        <v>0</v>
      </c>
      <c r="L32" s="179">
        <f t="shared" si="3"/>
        <v>2</v>
      </c>
      <c r="M32" s="179">
        <f t="shared" si="3"/>
        <v>46</v>
      </c>
      <c r="N32" s="179">
        <f t="shared" si="3"/>
        <v>701</v>
      </c>
      <c r="O32" s="179">
        <f t="shared" si="3"/>
        <v>0</v>
      </c>
      <c r="P32" s="179">
        <f t="shared" si="3"/>
        <v>0</v>
      </c>
      <c r="Q32" s="179">
        <f t="shared" si="3"/>
        <v>0</v>
      </c>
      <c r="R32" s="179">
        <v>749</v>
      </c>
      <c r="S32" s="179">
        <f t="shared" si="3"/>
        <v>0</v>
      </c>
      <c r="T32" s="179">
        <f t="shared" si="3"/>
        <v>0</v>
      </c>
      <c r="U32" s="179">
        <v>0</v>
      </c>
    </row>
    <row r="33" spans="1:21">
      <c r="A33" s="180" t="s">
        <v>52</v>
      </c>
      <c r="B33" s="181">
        <v>1</v>
      </c>
      <c r="C33" s="181">
        <v>7</v>
      </c>
      <c r="D33" s="181">
        <v>21</v>
      </c>
      <c r="E33" s="181">
        <v>239</v>
      </c>
      <c r="F33" s="181">
        <v>7</v>
      </c>
      <c r="G33" s="181">
        <v>0</v>
      </c>
      <c r="H33" s="181">
        <v>0</v>
      </c>
      <c r="I33" s="181">
        <v>1</v>
      </c>
      <c r="J33" s="181">
        <v>276</v>
      </c>
      <c r="K33" s="646">
        <v>0</v>
      </c>
      <c r="L33" s="646">
        <v>2</v>
      </c>
      <c r="M33" s="646">
        <v>46</v>
      </c>
      <c r="N33" s="646">
        <v>701</v>
      </c>
      <c r="O33" s="646">
        <v>0</v>
      </c>
      <c r="P33" s="646">
        <v>0</v>
      </c>
      <c r="Q33" s="646">
        <v>0</v>
      </c>
      <c r="R33" s="646">
        <v>749</v>
      </c>
      <c r="S33" s="646">
        <v>0</v>
      </c>
      <c r="T33" s="646">
        <v>0</v>
      </c>
      <c r="U33" s="646">
        <v>0</v>
      </c>
    </row>
    <row r="35" spans="1:21">
      <c r="A35" s="662" t="s">
        <v>949</v>
      </c>
    </row>
  </sheetData>
  <mergeCells count="8">
    <mergeCell ref="U3:U4"/>
    <mergeCell ref="R3:R4"/>
    <mergeCell ref="A1:T1"/>
    <mergeCell ref="A3:A4"/>
    <mergeCell ref="B3:I3"/>
    <mergeCell ref="K3:Q3"/>
    <mergeCell ref="S3:T3"/>
    <mergeCell ref="J3:J4"/>
  </mergeCells>
  <hyperlinks>
    <hyperlink ref="V1" location="INDICE!A57" display="INDICE"/>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3"/>
  <dimension ref="A1:X39"/>
  <sheetViews>
    <sheetView showGridLines="0" zoomScale="90" zoomScaleNormal="90" zoomScalePageLayoutView="80" workbookViewId="0">
      <selection activeCell="B7" activeCellId="4" sqref="B35 B33 B26 B19 B7"/>
    </sheetView>
  </sheetViews>
  <sheetFormatPr baseColWidth="10" defaultColWidth="9.109375" defaultRowHeight="13.8"/>
  <cols>
    <col min="1" max="1" width="33.44140625" style="105" customWidth="1"/>
    <col min="2" max="7" width="10.5546875" style="105" customWidth="1"/>
    <col min="8" max="8" width="12.6640625" style="105" customWidth="1"/>
    <col min="9" max="9" width="10.5546875" style="105" customWidth="1"/>
    <col min="10" max="10" width="12.44140625" style="105" customWidth="1"/>
    <col min="11" max="11" width="11.5546875" style="105" customWidth="1"/>
    <col min="12" max="12" width="12.5546875" style="105" customWidth="1"/>
    <col min="13" max="16" width="11.5546875" style="105" customWidth="1"/>
    <col min="17" max="18" width="14.6640625" style="105" customWidth="1"/>
    <col min="19" max="22" width="14.6640625" style="107" customWidth="1"/>
    <col min="23" max="23" width="11.5546875" style="107" customWidth="1"/>
    <col min="24" max="16384" width="9.109375" style="107"/>
  </cols>
  <sheetData>
    <row r="1" spans="1:24" ht="50.25" customHeight="1">
      <c r="A1" s="757" t="s">
        <v>849</v>
      </c>
      <c r="B1" s="757"/>
      <c r="C1" s="757"/>
      <c r="D1" s="757"/>
      <c r="E1" s="757"/>
      <c r="F1" s="757"/>
      <c r="G1" s="757"/>
      <c r="H1" s="757"/>
      <c r="I1" s="757"/>
      <c r="J1" s="757"/>
      <c r="K1" s="757"/>
      <c r="L1" s="757"/>
      <c r="M1" s="757"/>
      <c r="N1" s="757"/>
      <c r="O1" s="757"/>
      <c r="P1" s="757"/>
      <c r="Q1" s="757"/>
      <c r="R1" s="757"/>
      <c r="S1" s="757"/>
      <c r="T1" s="757"/>
      <c r="U1" s="757"/>
      <c r="V1" s="757"/>
      <c r="W1" s="757"/>
      <c r="X1" s="73" t="s">
        <v>271</v>
      </c>
    </row>
    <row r="2" spans="1:24" s="105" customFormat="1" ht="5.25" customHeight="1">
      <c r="A2" s="142"/>
      <c r="B2" s="142"/>
      <c r="C2" s="142"/>
      <c r="D2" s="142"/>
      <c r="E2" s="142"/>
      <c r="F2" s="142"/>
      <c r="G2" s="142"/>
      <c r="H2" s="142"/>
      <c r="I2" s="142"/>
      <c r="J2" s="142"/>
      <c r="K2" s="142"/>
      <c r="L2" s="142"/>
      <c r="M2" s="142"/>
      <c r="N2" s="142"/>
      <c r="O2" s="142"/>
      <c r="P2" s="157"/>
      <c r="Q2" s="157"/>
      <c r="R2" s="157"/>
    </row>
    <row r="3" spans="1:24" s="113" customFormat="1" ht="21" customHeight="1">
      <c r="A3" s="775" t="s">
        <v>51</v>
      </c>
      <c r="B3" s="775" t="s">
        <v>144</v>
      </c>
      <c r="C3" s="772" t="s">
        <v>273</v>
      </c>
      <c r="D3" s="773"/>
      <c r="E3" s="773"/>
      <c r="F3" s="773"/>
      <c r="G3" s="773"/>
      <c r="H3" s="773"/>
      <c r="I3" s="773"/>
      <c r="J3" s="773"/>
      <c r="K3" s="773"/>
      <c r="L3" s="774"/>
      <c r="M3" s="772" t="s">
        <v>274</v>
      </c>
      <c r="N3" s="773"/>
      <c r="O3" s="773"/>
      <c r="P3" s="773"/>
      <c r="Q3" s="773"/>
      <c r="R3" s="773"/>
      <c r="S3" s="773"/>
      <c r="T3" s="773"/>
      <c r="U3" s="773"/>
      <c r="V3" s="773"/>
      <c r="W3" s="774"/>
    </row>
    <row r="4" spans="1:24" s="113" customFormat="1" ht="24.75" customHeight="1">
      <c r="A4" s="823"/>
      <c r="B4" s="823"/>
      <c r="C4" s="775" t="s">
        <v>46</v>
      </c>
      <c r="D4" s="775" t="s">
        <v>272</v>
      </c>
      <c r="E4" s="775" t="s">
        <v>319</v>
      </c>
      <c r="F4" s="772" t="s">
        <v>441</v>
      </c>
      <c r="G4" s="774"/>
      <c r="H4" s="775" t="s">
        <v>320</v>
      </c>
      <c r="I4" s="775" t="s">
        <v>321</v>
      </c>
      <c r="J4" s="775" t="s">
        <v>322</v>
      </c>
      <c r="K4" s="775" t="s">
        <v>423</v>
      </c>
      <c r="L4" s="775" t="s">
        <v>323</v>
      </c>
      <c r="M4" s="775" t="s">
        <v>46</v>
      </c>
      <c r="N4" s="775" t="s">
        <v>281</v>
      </c>
      <c r="O4" s="775" t="s">
        <v>282</v>
      </c>
      <c r="P4" s="775" t="s">
        <v>283</v>
      </c>
      <c r="Q4" s="775" t="s">
        <v>346</v>
      </c>
      <c r="R4" s="775" t="s">
        <v>345</v>
      </c>
      <c r="S4" s="775" t="s">
        <v>440</v>
      </c>
      <c r="T4" s="775" t="s">
        <v>325</v>
      </c>
      <c r="U4" s="775" t="s">
        <v>326</v>
      </c>
      <c r="V4" s="775" t="s">
        <v>327</v>
      </c>
      <c r="W4" s="775" t="s">
        <v>61</v>
      </c>
    </row>
    <row r="5" spans="1:24" s="113" customFormat="1" ht="23.25" customHeight="1">
      <c r="A5" s="776"/>
      <c r="B5" s="776"/>
      <c r="C5" s="776"/>
      <c r="D5" s="776"/>
      <c r="E5" s="776"/>
      <c r="F5" s="474" t="s">
        <v>264</v>
      </c>
      <c r="G5" s="474" t="s">
        <v>263</v>
      </c>
      <c r="H5" s="776"/>
      <c r="I5" s="776"/>
      <c r="J5" s="776"/>
      <c r="K5" s="776"/>
      <c r="L5" s="776"/>
      <c r="M5" s="776"/>
      <c r="N5" s="776"/>
      <c r="O5" s="776"/>
      <c r="P5" s="776"/>
      <c r="Q5" s="776"/>
      <c r="R5" s="776"/>
      <c r="S5" s="776"/>
      <c r="T5" s="776"/>
      <c r="U5" s="776"/>
      <c r="V5" s="776"/>
      <c r="W5" s="776"/>
    </row>
    <row r="6" spans="1:24" s="106" customFormat="1" ht="17.25" customHeight="1">
      <c r="A6" s="219" t="s">
        <v>601</v>
      </c>
      <c r="B6" s="222">
        <v>973739</v>
      </c>
      <c r="C6" s="222">
        <v>7517</v>
      </c>
      <c r="D6" s="222">
        <v>3858</v>
      </c>
      <c r="E6" s="222">
        <v>19</v>
      </c>
      <c r="F6" s="222">
        <v>972</v>
      </c>
      <c r="G6" s="222">
        <v>1732</v>
      </c>
      <c r="H6" s="222">
        <v>0</v>
      </c>
      <c r="I6" s="222">
        <v>936</v>
      </c>
      <c r="J6" s="222">
        <v>0</v>
      </c>
      <c r="K6" s="222">
        <v>0</v>
      </c>
      <c r="L6" s="222">
        <v>0</v>
      </c>
      <c r="M6" s="222">
        <v>966222</v>
      </c>
      <c r="N6" s="222">
        <v>778085</v>
      </c>
      <c r="O6" s="222">
        <v>1984</v>
      </c>
      <c r="P6" s="222">
        <v>96524</v>
      </c>
      <c r="Q6" s="222">
        <v>566</v>
      </c>
      <c r="R6" s="222">
        <v>176</v>
      </c>
      <c r="S6" s="222">
        <v>0</v>
      </c>
      <c r="T6" s="222">
        <v>0</v>
      </c>
      <c r="U6" s="222">
        <v>0</v>
      </c>
      <c r="V6" s="222">
        <v>0</v>
      </c>
      <c r="W6" s="222">
        <v>88887</v>
      </c>
    </row>
    <row r="7" spans="1:24" s="106" customFormat="1">
      <c r="A7" s="219" t="s">
        <v>331</v>
      </c>
      <c r="B7" s="222">
        <v>368264</v>
      </c>
      <c r="C7" s="222">
        <v>3029</v>
      </c>
      <c r="D7" s="222">
        <v>2230</v>
      </c>
      <c r="E7" s="222">
        <v>19</v>
      </c>
      <c r="F7" s="222">
        <v>0</v>
      </c>
      <c r="G7" s="222">
        <v>634</v>
      </c>
      <c r="H7" s="222">
        <v>0</v>
      </c>
      <c r="I7" s="222">
        <v>146</v>
      </c>
      <c r="J7" s="222">
        <v>0</v>
      </c>
      <c r="K7" s="222">
        <v>0</v>
      </c>
      <c r="L7" s="222">
        <v>0</v>
      </c>
      <c r="M7" s="222">
        <v>365235</v>
      </c>
      <c r="N7" s="222">
        <v>269996</v>
      </c>
      <c r="O7" s="222">
        <v>1679</v>
      </c>
      <c r="P7" s="222">
        <v>60194</v>
      </c>
      <c r="Q7" s="222">
        <v>485</v>
      </c>
      <c r="R7" s="222">
        <v>1</v>
      </c>
      <c r="S7" s="222">
        <v>0</v>
      </c>
      <c r="T7" s="222">
        <v>0</v>
      </c>
      <c r="U7" s="222">
        <v>0</v>
      </c>
      <c r="V7" s="222">
        <v>0</v>
      </c>
      <c r="W7" s="222">
        <v>32880</v>
      </c>
    </row>
    <row r="8" spans="1:24">
      <c r="A8" s="228" t="s">
        <v>186</v>
      </c>
      <c r="B8" s="220">
        <v>32265</v>
      </c>
      <c r="C8" s="220">
        <v>630</v>
      </c>
      <c r="D8" s="220">
        <v>53</v>
      </c>
      <c r="E8" s="220">
        <v>0</v>
      </c>
      <c r="F8" s="220">
        <v>0</v>
      </c>
      <c r="G8" s="220">
        <v>569</v>
      </c>
      <c r="H8" s="220">
        <v>0</v>
      </c>
      <c r="I8" s="220">
        <v>8</v>
      </c>
      <c r="J8" s="220">
        <v>0</v>
      </c>
      <c r="K8" s="220">
        <v>0</v>
      </c>
      <c r="L8" s="220">
        <v>0</v>
      </c>
      <c r="M8" s="220">
        <v>31635</v>
      </c>
      <c r="N8" s="220">
        <v>28171</v>
      </c>
      <c r="O8" s="220">
        <v>0</v>
      </c>
      <c r="P8" s="220">
        <v>1117</v>
      </c>
      <c r="Q8" s="220">
        <v>15</v>
      </c>
      <c r="R8" s="220">
        <v>0</v>
      </c>
      <c r="S8" s="220">
        <v>0</v>
      </c>
      <c r="T8" s="220">
        <v>0</v>
      </c>
      <c r="U8" s="220">
        <v>0</v>
      </c>
      <c r="V8" s="220">
        <v>0</v>
      </c>
      <c r="W8" s="220">
        <v>2332</v>
      </c>
    </row>
    <row r="9" spans="1:24">
      <c r="A9" s="227" t="s">
        <v>185</v>
      </c>
      <c r="B9" s="220">
        <v>7482</v>
      </c>
      <c r="C9" s="220">
        <v>0</v>
      </c>
      <c r="D9" s="220">
        <v>0</v>
      </c>
      <c r="E9" s="220">
        <v>0</v>
      </c>
      <c r="F9" s="220">
        <v>0</v>
      </c>
      <c r="G9" s="220">
        <v>0</v>
      </c>
      <c r="H9" s="220">
        <v>0</v>
      </c>
      <c r="I9" s="220">
        <v>0</v>
      </c>
      <c r="J9" s="220">
        <v>0</v>
      </c>
      <c r="K9" s="220">
        <v>0</v>
      </c>
      <c r="L9" s="220">
        <v>0</v>
      </c>
      <c r="M9" s="220">
        <v>7482</v>
      </c>
      <c r="N9" s="220">
        <v>4358</v>
      </c>
      <c r="O9" s="220">
        <v>0</v>
      </c>
      <c r="P9" s="220">
        <v>2334</v>
      </c>
      <c r="Q9" s="220">
        <v>20</v>
      </c>
      <c r="R9" s="220">
        <v>0</v>
      </c>
      <c r="S9" s="220">
        <v>0</v>
      </c>
      <c r="T9" s="220">
        <v>0</v>
      </c>
      <c r="U9" s="220">
        <v>0</v>
      </c>
      <c r="V9" s="220">
        <v>0</v>
      </c>
      <c r="W9" s="220">
        <v>770</v>
      </c>
    </row>
    <row r="10" spans="1:24">
      <c r="A10" s="228" t="s">
        <v>184</v>
      </c>
      <c r="B10" s="220">
        <v>35783</v>
      </c>
      <c r="C10" s="220">
        <v>0</v>
      </c>
      <c r="D10" s="220">
        <v>0</v>
      </c>
      <c r="E10" s="220">
        <v>0</v>
      </c>
      <c r="F10" s="220">
        <v>0</v>
      </c>
      <c r="G10" s="220">
        <v>0</v>
      </c>
      <c r="H10" s="220">
        <v>0</v>
      </c>
      <c r="I10" s="220">
        <v>0</v>
      </c>
      <c r="J10" s="220">
        <v>0</v>
      </c>
      <c r="K10" s="220">
        <v>0</v>
      </c>
      <c r="L10" s="220">
        <v>0</v>
      </c>
      <c r="M10" s="220">
        <v>35783</v>
      </c>
      <c r="N10" s="220">
        <v>27944</v>
      </c>
      <c r="O10" s="220">
        <v>0</v>
      </c>
      <c r="P10" s="220">
        <v>7814</v>
      </c>
      <c r="Q10" s="220">
        <v>5</v>
      </c>
      <c r="R10" s="220">
        <v>0</v>
      </c>
      <c r="S10" s="220">
        <v>0</v>
      </c>
      <c r="T10" s="220">
        <v>0</v>
      </c>
      <c r="U10" s="220">
        <v>0</v>
      </c>
      <c r="V10" s="220">
        <v>0</v>
      </c>
      <c r="W10" s="220">
        <v>20</v>
      </c>
    </row>
    <row r="11" spans="1:24">
      <c r="A11" s="227" t="s">
        <v>183</v>
      </c>
      <c r="B11" s="220">
        <v>7251</v>
      </c>
      <c r="C11" s="220">
        <v>0</v>
      </c>
      <c r="D11" s="220">
        <v>0</v>
      </c>
      <c r="E11" s="220">
        <v>0</v>
      </c>
      <c r="F11" s="220">
        <v>0</v>
      </c>
      <c r="G11" s="220">
        <v>0</v>
      </c>
      <c r="H11" s="220">
        <v>0</v>
      </c>
      <c r="I11" s="220">
        <v>0</v>
      </c>
      <c r="J11" s="220">
        <v>0</v>
      </c>
      <c r="K11" s="220">
        <v>0</v>
      </c>
      <c r="L11" s="220">
        <v>0</v>
      </c>
      <c r="M11" s="220">
        <v>7251</v>
      </c>
      <c r="N11" s="220">
        <v>4079</v>
      </c>
      <c r="O11" s="220">
        <v>0</v>
      </c>
      <c r="P11" s="220">
        <v>1800</v>
      </c>
      <c r="Q11" s="220">
        <v>0</v>
      </c>
      <c r="R11" s="220">
        <v>0</v>
      </c>
      <c r="S11" s="220">
        <v>0</v>
      </c>
      <c r="T11" s="220">
        <v>0</v>
      </c>
      <c r="U11" s="220">
        <v>0</v>
      </c>
      <c r="V11" s="220">
        <v>0</v>
      </c>
      <c r="W11" s="220">
        <v>1372</v>
      </c>
    </row>
    <row r="12" spans="1:24">
      <c r="A12" s="228" t="s">
        <v>182</v>
      </c>
      <c r="B12" s="220">
        <v>48318</v>
      </c>
      <c r="C12" s="220">
        <v>1685</v>
      </c>
      <c r="D12" s="220">
        <v>1685</v>
      </c>
      <c r="E12" s="220">
        <v>0</v>
      </c>
      <c r="F12" s="220">
        <v>0</v>
      </c>
      <c r="G12" s="220">
        <v>0</v>
      </c>
      <c r="H12" s="220">
        <v>0</v>
      </c>
      <c r="I12" s="220">
        <v>0</v>
      </c>
      <c r="J12" s="220">
        <v>0</v>
      </c>
      <c r="K12" s="220">
        <v>0</v>
      </c>
      <c r="L12" s="220">
        <v>0</v>
      </c>
      <c r="M12" s="220">
        <v>46633</v>
      </c>
      <c r="N12" s="220">
        <v>42455</v>
      </c>
      <c r="O12" s="220">
        <v>0</v>
      </c>
      <c r="P12" s="220">
        <v>3616</v>
      </c>
      <c r="Q12" s="220">
        <v>0</v>
      </c>
      <c r="R12" s="220">
        <v>0</v>
      </c>
      <c r="S12" s="220">
        <v>0</v>
      </c>
      <c r="T12" s="220">
        <v>0</v>
      </c>
      <c r="U12" s="220">
        <v>0</v>
      </c>
      <c r="V12" s="220">
        <v>0</v>
      </c>
      <c r="W12" s="220">
        <v>562</v>
      </c>
    </row>
    <row r="13" spans="1:24">
      <c r="A13" s="227" t="s">
        <v>181</v>
      </c>
      <c r="B13" s="220">
        <v>88246</v>
      </c>
      <c r="C13" s="220">
        <v>147</v>
      </c>
      <c r="D13" s="220">
        <v>147</v>
      </c>
      <c r="E13" s="220">
        <v>0</v>
      </c>
      <c r="F13" s="220">
        <v>0</v>
      </c>
      <c r="G13" s="220">
        <v>0</v>
      </c>
      <c r="H13" s="220">
        <v>0</v>
      </c>
      <c r="I13" s="220">
        <v>0</v>
      </c>
      <c r="J13" s="220">
        <v>0</v>
      </c>
      <c r="K13" s="220">
        <v>0</v>
      </c>
      <c r="L13" s="220">
        <v>0</v>
      </c>
      <c r="M13" s="220">
        <v>88099</v>
      </c>
      <c r="N13" s="220">
        <v>47292</v>
      </c>
      <c r="O13" s="220">
        <v>0</v>
      </c>
      <c r="P13" s="220">
        <v>28105</v>
      </c>
      <c r="Q13" s="220">
        <v>284</v>
      </c>
      <c r="R13" s="220">
        <v>0</v>
      </c>
      <c r="S13" s="220">
        <v>0</v>
      </c>
      <c r="T13" s="220">
        <v>0</v>
      </c>
      <c r="U13" s="220">
        <v>0</v>
      </c>
      <c r="V13" s="220">
        <v>0</v>
      </c>
      <c r="W13" s="220">
        <v>12418</v>
      </c>
    </row>
    <row r="14" spans="1:24">
      <c r="A14" s="228" t="s">
        <v>180</v>
      </c>
      <c r="B14" s="220">
        <v>22954</v>
      </c>
      <c r="C14" s="220">
        <v>19</v>
      </c>
      <c r="D14" s="220">
        <v>0</v>
      </c>
      <c r="E14" s="220">
        <v>19</v>
      </c>
      <c r="F14" s="220">
        <v>0</v>
      </c>
      <c r="G14" s="220">
        <v>0</v>
      </c>
      <c r="H14" s="220">
        <v>0</v>
      </c>
      <c r="I14" s="220">
        <v>0</v>
      </c>
      <c r="J14" s="220">
        <v>0</v>
      </c>
      <c r="K14" s="220">
        <v>0</v>
      </c>
      <c r="L14" s="220">
        <v>0</v>
      </c>
      <c r="M14" s="220">
        <v>22935</v>
      </c>
      <c r="N14" s="220">
        <v>19597</v>
      </c>
      <c r="O14" s="220">
        <v>0</v>
      </c>
      <c r="P14" s="220">
        <v>2188</v>
      </c>
      <c r="Q14" s="220">
        <v>0</v>
      </c>
      <c r="R14" s="220">
        <v>0</v>
      </c>
      <c r="S14" s="220">
        <v>0</v>
      </c>
      <c r="T14" s="220">
        <v>0</v>
      </c>
      <c r="U14" s="220">
        <v>0</v>
      </c>
      <c r="V14" s="220">
        <v>0</v>
      </c>
      <c r="W14" s="220">
        <v>1150</v>
      </c>
    </row>
    <row r="15" spans="1:24">
      <c r="A15" s="227" t="s">
        <v>179</v>
      </c>
      <c r="B15" s="220">
        <v>60536</v>
      </c>
      <c r="C15" s="220">
        <v>12</v>
      </c>
      <c r="D15" s="220">
        <v>12</v>
      </c>
      <c r="E15" s="220">
        <v>0</v>
      </c>
      <c r="F15" s="220">
        <v>0</v>
      </c>
      <c r="G15" s="220">
        <v>0</v>
      </c>
      <c r="H15" s="220">
        <v>0</v>
      </c>
      <c r="I15" s="220">
        <v>0</v>
      </c>
      <c r="J15" s="220">
        <v>0</v>
      </c>
      <c r="K15" s="220">
        <v>0</v>
      </c>
      <c r="L15" s="220">
        <v>0</v>
      </c>
      <c r="M15" s="220">
        <v>60524</v>
      </c>
      <c r="N15" s="220">
        <v>36267</v>
      </c>
      <c r="O15" s="220">
        <v>1516</v>
      </c>
      <c r="P15" s="220">
        <v>9877</v>
      </c>
      <c r="Q15" s="220">
        <v>116</v>
      </c>
      <c r="R15" s="220">
        <v>0</v>
      </c>
      <c r="S15" s="220">
        <v>0</v>
      </c>
      <c r="T15" s="220">
        <v>0</v>
      </c>
      <c r="U15" s="220">
        <v>0</v>
      </c>
      <c r="V15" s="220">
        <v>0</v>
      </c>
      <c r="W15" s="220">
        <v>12748</v>
      </c>
    </row>
    <row r="16" spans="1:24">
      <c r="A16" s="228" t="s">
        <v>178</v>
      </c>
      <c r="B16" s="220">
        <v>32271</v>
      </c>
      <c r="C16" s="220">
        <v>65</v>
      </c>
      <c r="D16" s="220">
        <v>0</v>
      </c>
      <c r="E16" s="220">
        <v>0</v>
      </c>
      <c r="F16" s="220">
        <v>0</v>
      </c>
      <c r="G16" s="220">
        <v>65</v>
      </c>
      <c r="H16" s="220">
        <v>0</v>
      </c>
      <c r="I16" s="220">
        <v>0</v>
      </c>
      <c r="J16" s="220">
        <v>0</v>
      </c>
      <c r="K16" s="220">
        <v>0</v>
      </c>
      <c r="L16" s="220">
        <v>0</v>
      </c>
      <c r="M16" s="220">
        <v>32206</v>
      </c>
      <c r="N16" s="220">
        <v>30584</v>
      </c>
      <c r="O16" s="220">
        <v>0</v>
      </c>
      <c r="P16" s="220">
        <v>106</v>
      </c>
      <c r="Q16" s="220">
        <v>20</v>
      </c>
      <c r="R16" s="220">
        <v>1</v>
      </c>
      <c r="S16" s="220">
        <v>0</v>
      </c>
      <c r="T16" s="220">
        <v>0</v>
      </c>
      <c r="U16" s="220">
        <v>0</v>
      </c>
      <c r="V16" s="220">
        <v>0</v>
      </c>
      <c r="W16" s="220">
        <v>1495</v>
      </c>
    </row>
    <row r="17" spans="1:23">
      <c r="A17" s="227" t="s">
        <v>177</v>
      </c>
      <c r="B17" s="220">
        <v>26118</v>
      </c>
      <c r="C17" s="220">
        <v>333</v>
      </c>
      <c r="D17" s="220">
        <v>333</v>
      </c>
      <c r="E17" s="220">
        <v>0</v>
      </c>
      <c r="F17" s="220">
        <v>0</v>
      </c>
      <c r="G17" s="220">
        <v>0</v>
      </c>
      <c r="H17" s="220">
        <v>0</v>
      </c>
      <c r="I17" s="220">
        <v>0</v>
      </c>
      <c r="J17" s="220">
        <v>0</v>
      </c>
      <c r="K17" s="220">
        <v>0</v>
      </c>
      <c r="L17" s="220">
        <v>0</v>
      </c>
      <c r="M17" s="220">
        <v>25785</v>
      </c>
      <c r="N17" s="220">
        <v>22523</v>
      </c>
      <c r="O17" s="220">
        <v>0</v>
      </c>
      <c r="P17" s="220">
        <v>3237</v>
      </c>
      <c r="Q17" s="220">
        <v>25</v>
      </c>
      <c r="R17" s="220">
        <v>0</v>
      </c>
      <c r="S17" s="220">
        <v>0</v>
      </c>
      <c r="T17" s="220">
        <v>0</v>
      </c>
      <c r="U17" s="220">
        <v>0</v>
      </c>
      <c r="V17" s="220">
        <v>0</v>
      </c>
      <c r="W17" s="220">
        <v>0</v>
      </c>
    </row>
    <row r="18" spans="1:23" ht="16.5" customHeight="1">
      <c r="A18" s="228" t="s">
        <v>176</v>
      </c>
      <c r="B18" s="220">
        <v>7040</v>
      </c>
      <c r="C18" s="220">
        <v>138</v>
      </c>
      <c r="D18" s="220">
        <v>0</v>
      </c>
      <c r="E18" s="220">
        <v>0</v>
      </c>
      <c r="F18" s="220">
        <v>0</v>
      </c>
      <c r="G18" s="220">
        <v>0</v>
      </c>
      <c r="H18" s="220">
        <v>0</v>
      </c>
      <c r="I18" s="220">
        <v>138</v>
      </c>
      <c r="J18" s="220">
        <v>0</v>
      </c>
      <c r="K18" s="220">
        <v>0</v>
      </c>
      <c r="L18" s="220">
        <v>0</v>
      </c>
      <c r="M18" s="220">
        <v>6902</v>
      </c>
      <c r="N18" s="220">
        <v>6726</v>
      </c>
      <c r="O18" s="220">
        <v>163</v>
      </c>
      <c r="P18" s="220">
        <v>0</v>
      </c>
      <c r="Q18" s="220">
        <v>0</v>
      </c>
      <c r="R18" s="220">
        <v>0</v>
      </c>
      <c r="S18" s="220">
        <v>0</v>
      </c>
      <c r="T18" s="220">
        <v>0</v>
      </c>
      <c r="U18" s="220">
        <v>0</v>
      </c>
      <c r="V18" s="220">
        <v>0</v>
      </c>
      <c r="W18" s="220">
        <v>13</v>
      </c>
    </row>
    <row r="19" spans="1:23" s="106" customFormat="1">
      <c r="A19" s="219" t="s">
        <v>332</v>
      </c>
      <c r="B19" s="222">
        <v>445861</v>
      </c>
      <c r="C19" s="222">
        <v>4000</v>
      </c>
      <c r="D19" s="222">
        <v>1164</v>
      </c>
      <c r="E19" s="222">
        <v>0</v>
      </c>
      <c r="F19" s="222">
        <v>972</v>
      </c>
      <c r="G19" s="222">
        <v>1098</v>
      </c>
      <c r="H19" s="222">
        <v>0</v>
      </c>
      <c r="I19" s="222">
        <v>766</v>
      </c>
      <c r="J19" s="222">
        <v>0</v>
      </c>
      <c r="K19" s="222">
        <v>0</v>
      </c>
      <c r="L19" s="222">
        <v>0</v>
      </c>
      <c r="M19" s="222">
        <v>441861</v>
      </c>
      <c r="N19" s="222">
        <v>375750</v>
      </c>
      <c r="O19" s="222">
        <v>305</v>
      </c>
      <c r="P19" s="222">
        <v>17540</v>
      </c>
      <c r="Q19" s="222">
        <v>17</v>
      </c>
      <c r="R19" s="222">
        <v>175</v>
      </c>
      <c r="S19" s="222">
        <v>0</v>
      </c>
      <c r="T19" s="222">
        <v>0</v>
      </c>
      <c r="U19" s="222">
        <v>0</v>
      </c>
      <c r="V19" s="222">
        <v>0</v>
      </c>
      <c r="W19" s="222">
        <v>48074</v>
      </c>
    </row>
    <row r="20" spans="1:23">
      <c r="A20" s="228" t="s">
        <v>59</v>
      </c>
      <c r="B20" s="220">
        <v>50876</v>
      </c>
      <c r="C20" s="220">
        <v>1127</v>
      </c>
      <c r="D20" s="220">
        <v>111</v>
      </c>
      <c r="E20" s="220">
        <v>0</v>
      </c>
      <c r="F20" s="220">
        <v>972</v>
      </c>
      <c r="G20" s="220">
        <v>0</v>
      </c>
      <c r="H20" s="220">
        <v>0</v>
      </c>
      <c r="I20" s="220">
        <v>44</v>
      </c>
      <c r="J20" s="220">
        <v>0</v>
      </c>
      <c r="K20" s="220">
        <v>0</v>
      </c>
      <c r="L20" s="220">
        <v>0</v>
      </c>
      <c r="M20" s="220">
        <v>49749</v>
      </c>
      <c r="N20" s="220">
        <v>30285</v>
      </c>
      <c r="O20" s="220">
        <v>0</v>
      </c>
      <c r="P20" s="220">
        <v>7417</v>
      </c>
      <c r="Q20" s="220">
        <v>0</v>
      </c>
      <c r="R20" s="220">
        <v>0</v>
      </c>
      <c r="S20" s="220">
        <v>0</v>
      </c>
      <c r="T20" s="220">
        <v>0</v>
      </c>
      <c r="U20" s="220">
        <v>0</v>
      </c>
      <c r="V20" s="220">
        <v>0</v>
      </c>
      <c r="W20" s="220">
        <v>12047</v>
      </c>
    </row>
    <row r="21" spans="1:23">
      <c r="A21" s="227" t="s">
        <v>175</v>
      </c>
      <c r="B21" s="220">
        <v>16091</v>
      </c>
      <c r="C21" s="220">
        <v>12</v>
      </c>
      <c r="D21" s="220">
        <v>0</v>
      </c>
      <c r="E21" s="220">
        <v>0</v>
      </c>
      <c r="F21" s="220">
        <v>0</v>
      </c>
      <c r="G21" s="220">
        <v>0</v>
      </c>
      <c r="H21" s="220">
        <v>0</v>
      </c>
      <c r="I21" s="220">
        <v>12</v>
      </c>
      <c r="J21" s="220">
        <v>0</v>
      </c>
      <c r="K21" s="220">
        <v>0</v>
      </c>
      <c r="L21" s="220">
        <v>0</v>
      </c>
      <c r="M21" s="220">
        <v>16079</v>
      </c>
      <c r="N21" s="220">
        <v>15034</v>
      </c>
      <c r="O21" s="220">
        <v>0</v>
      </c>
      <c r="P21" s="220">
        <v>1020</v>
      </c>
      <c r="Q21" s="220">
        <v>0</v>
      </c>
      <c r="R21" s="220">
        <v>0</v>
      </c>
      <c r="S21" s="220">
        <v>0</v>
      </c>
      <c r="T21" s="220">
        <v>0</v>
      </c>
      <c r="U21" s="220">
        <v>0</v>
      </c>
      <c r="V21" s="220">
        <v>0</v>
      </c>
      <c r="W21" s="220">
        <v>25</v>
      </c>
    </row>
    <row r="22" spans="1:23">
      <c r="A22" s="228" t="s">
        <v>174</v>
      </c>
      <c r="B22" s="220">
        <v>229307</v>
      </c>
      <c r="C22" s="220">
        <v>1951</v>
      </c>
      <c r="D22" s="220">
        <v>756</v>
      </c>
      <c r="E22" s="220">
        <v>0</v>
      </c>
      <c r="F22" s="220">
        <v>0</v>
      </c>
      <c r="G22" s="220">
        <v>1098</v>
      </c>
      <c r="H22" s="220">
        <v>0</v>
      </c>
      <c r="I22" s="220">
        <v>97</v>
      </c>
      <c r="J22" s="220">
        <v>0</v>
      </c>
      <c r="K22" s="220">
        <v>0</v>
      </c>
      <c r="L22" s="220">
        <v>0</v>
      </c>
      <c r="M22" s="220">
        <v>227356</v>
      </c>
      <c r="N22" s="220">
        <v>193899</v>
      </c>
      <c r="O22" s="220">
        <v>0</v>
      </c>
      <c r="P22" s="220">
        <v>2589</v>
      </c>
      <c r="Q22" s="220">
        <v>12</v>
      </c>
      <c r="R22" s="220">
        <v>0</v>
      </c>
      <c r="S22" s="220">
        <v>0</v>
      </c>
      <c r="T22" s="220">
        <v>0</v>
      </c>
      <c r="U22" s="220">
        <v>0</v>
      </c>
      <c r="V22" s="220">
        <v>0</v>
      </c>
      <c r="W22" s="220">
        <v>30856</v>
      </c>
    </row>
    <row r="23" spans="1:23">
      <c r="A23" s="227" t="s">
        <v>173</v>
      </c>
      <c r="B23" s="220">
        <v>35240</v>
      </c>
      <c r="C23" s="220">
        <v>410</v>
      </c>
      <c r="D23" s="220">
        <v>27</v>
      </c>
      <c r="E23" s="220">
        <v>0</v>
      </c>
      <c r="F23" s="220">
        <v>0</v>
      </c>
      <c r="G23" s="220">
        <v>0</v>
      </c>
      <c r="H23" s="220">
        <v>0</v>
      </c>
      <c r="I23" s="220">
        <v>383</v>
      </c>
      <c r="J23" s="220">
        <v>0</v>
      </c>
      <c r="K23" s="220">
        <v>0</v>
      </c>
      <c r="L23" s="220">
        <v>0</v>
      </c>
      <c r="M23" s="220">
        <v>34830</v>
      </c>
      <c r="N23" s="220">
        <v>28811</v>
      </c>
      <c r="O23" s="220">
        <v>210</v>
      </c>
      <c r="P23" s="220">
        <v>2941</v>
      </c>
      <c r="Q23" s="220">
        <v>5</v>
      </c>
      <c r="R23" s="220">
        <v>0</v>
      </c>
      <c r="S23" s="220">
        <v>0</v>
      </c>
      <c r="T23" s="220">
        <v>0</v>
      </c>
      <c r="U23" s="220">
        <v>0</v>
      </c>
      <c r="V23" s="220">
        <v>0</v>
      </c>
      <c r="W23" s="220">
        <v>2863</v>
      </c>
    </row>
    <row r="24" spans="1:23">
      <c r="A24" s="228" t="s">
        <v>172</v>
      </c>
      <c r="B24" s="220">
        <v>86524</v>
      </c>
      <c r="C24" s="220">
        <v>30</v>
      </c>
      <c r="D24" s="220">
        <v>0</v>
      </c>
      <c r="E24" s="220">
        <v>0</v>
      </c>
      <c r="F24" s="220">
        <v>0</v>
      </c>
      <c r="G24" s="220">
        <v>0</v>
      </c>
      <c r="H24" s="220">
        <v>0</v>
      </c>
      <c r="I24" s="220">
        <v>30</v>
      </c>
      <c r="J24" s="220">
        <v>0</v>
      </c>
      <c r="K24" s="220">
        <v>0</v>
      </c>
      <c r="L24" s="220">
        <v>0</v>
      </c>
      <c r="M24" s="220">
        <v>86494</v>
      </c>
      <c r="N24" s="220">
        <v>82778</v>
      </c>
      <c r="O24" s="220">
        <v>95</v>
      </c>
      <c r="P24" s="220">
        <v>1385</v>
      </c>
      <c r="Q24" s="220">
        <v>0</v>
      </c>
      <c r="R24" s="220">
        <v>175</v>
      </c>
      <c r="S24" s="220">
        <v>0</v>
      </c>
      <c r="T24" s="220">
        <v>0</v>
      </c>
      <c r="U24" s="220">
        <v>0</v>
      </c>
      <c r="V24" s="220">
        <v>0</v>
      </c>
      <c r="W24" s="220">
        <v>2061</v>
      </c>
    </row>
    <row r="25" spans="1:23" ht="16.5" customHeight="1">
      <c r="A25" s="227" t="s">
        <v>27</v>
      </c>
      <c r="B25" s="220">
        <v>27823</v>
      </c>
      <c r="C25" s="220">
        <v>470</v>
      </c>
      <c r="D25" s="220">
        <v>270</v>
      </c>
      <c r="E25" s="220">
        <v>0</v>
      </c>
      <c r="F25" s="220">
        <v>0</v>
      </c>
      <c r="G25" s="220">
        <v>0</v>
      </c>
      <c r="H25" s="220">
        <v>0</v>
      </c>
      <c r="I25" s="220">
        <v>200</v>
      </c>
      <c r="J25" s="220">
        <v>0</v>
      </c>
      <c r="K25" s="220">
        <v>0</v>
      </c>
      <c r="L25" s="220">
        <v>0</v>
      </c>
      <c r="M25" s="220">
        <v>27353</v>
      </c>
      <c r="N25" s="220">
        <v>24943</v>
      </c>
      <c r="O25" s="220">
        <v>0</v>
      </c>
      <c r="P25" s="220">
        <v>2188</v>
      </c>
      <c r="Q25" s="220">
        <v>0</v>
      </c>
      <c r="R25" s="220">
        <v>0</v>
      </c>
      <c r="S25" s="220">
        <v>0</v>
      </c>
      <c r="T25" s="220">
        <v>0</v>
      </c>
      <c r="U25" s="220">
        <v>0</v>
      </c>
      <c r="V25" s="220">
        <v>0</v>
      </c>
      <c r="W25" s="220">
        <v>222</v>
      </c>
    </row>
    <row r="26" spans="1:23" s="106" customFormat="1">
      <c r="A26" s="219" t="s">
        <v>58</v>
      </c>
      <c r="B26" s="222">
        <v>156379</v>
      </c>
      <c r="C26" s="222">
        <v>488</v>
      </c>
      <c r="D26" s="222">
        <v>464</v>
      </c>
      <c r="E26" s="222">
        <v>0</v>
      </c>
      <c r="F26" s="222">
        <v>0</v>
      </c>
      <c r="G26" s="222">
        <v>0</v>
      </c>
      <c r="H26" s="222">
        <v>0</v>
      </c>
      <c r="I26" s="222">
        <v>24</v>
      </c>
      <c r="J26" s="222">
        <v>0</v>
      </c>
      <c r="K26" s="222">
        <v>0</v>
      </c>
      <c r="L26" s="222">
        <v>0</v>
      </c>
      <c r="M26" s="222">
        <v>155891</v>
      </c>
      <c r="N26" s="222">
        <v>131103</v>
      </c>
      <c r="O26" s="222">
        <v>0</v>
      </c>
      <c r="P26" s="222">
        <v>18482</v>
      </c>
      <c r="Q26" s="222">
        <v>64</v>
      </c>
      <c r="R26" s="222">
        <v>0</v>
      </c>
      <c r="S26" s="222">
        <v>0</v>
      </c>
      <c r="T26" s="222">
        <v>0</v>
      </c>
      <c r="U26" s="222">
        <v>0</v>
      </c>
      <c r="V26" s="222">
        <v>0</v>
      </c>
      <c r="W26" s="222">
        <v>6242</v>
      </c>
    </row>
    <row r="27" spans="1:23">
      <c r="A27" s="227" t="s">
        <v>29</v>
      </c>
      <c r="B27" s="220">
        <v>28318</v>
      </c>
      <c r="C27" s="220">
        <v>24</v>
      </c>
      <c r="D27" s="220">
        <v>0</v>
      </c>
      <c r="E27" s="220">
        <v>0</v>
      </c>
      <c r="F27" s="220">
        <v>0</v>
      </c>
      <c r="G27" s="220">
        <v>0</v>
      </c>
      <c r="H27" s="220">
        <v>0</v>
      </c>
      <c r="I27" s="220">
        <v>24</v>
      </c>
      <c r="J27" s="220">
        <v>0</v>
      </c>
      <c r="K27" s="220">
        <v>0</v>
      </c>
      <c r="L27" s="220">
        <v>0</v>
      </c>
      <c r="M27" s="220">
        <v>28294</v>
      </c>
      <c r="N27" s="220">
        <v>16000</v>
      </c>
      <c r="O27" s="220">
        <v>0</v>
      </c>
      <c r="P27" s="220">
        <v>9266</v>
      </c>
      <c r="Q27" s="220">
        <v>0</v>
      </c>
      <c r="R27" s="220">
        <v>0</v>
      </c>
      <c r="S27" s="220">
        <v>0</v>
      </c>
      <c r="T27" s="220">
        <v>0</v>
      </c>
      <c r="U27" s="220">
        <v>0</v>
      </c>
      <c r="V27" s="220">
        <v>0</v>
      </c>
      <c r="W27" s="220">
        <v>3028</v>
      </c>
    </row>
    <row r="28" spans="1:23">
      <c r="A28" s="228" t="s">
        <v>30</v>
      </c>
      <c r="B28" s="220">
        <v>10397</v>
      </c>
      <c r="C28" s="220">
        <v>64</v>
      </c>
      <c r="D28" s="220">
        <v>64</v>
      </c>
      <c r="E28" s="220">
        <v>0</v>
      </c>
      <c r="F28" s="220">
        <v>0</v>
      </c>
      <c r="G28" s="220">
        <v>0</v>
      </c>
      <c r="H28" s="220">
        <v>0</v>
      </c>
      <c r="I28" s="220">
        <v>0</v>
      </c>
      <c r="J28" s="220">
        <v>0</v>
      </c>
      <c r="K28" s="220">
        <v>0</v>
      </c>
      <c r="L28" s="220">
        <v>0</v>
      </c>
      <c r="M28" s="220">
        <v>10333</v>
      </c>
      <c r="N28" s="220">
        <v>9246</v>
      </c>
      <c r="O28" s="220">
        <v>0</v>
      </c>
      <c r="P28" s="220">
        <v>1087</v>
      </c>
      <c r="Q28" s="220">
        <v>0</v>
      </c>
      <c r="R28" s="220">
        <v>0</v>
      </c>
      <c r="S28" s="220">
        <v>0</v>
      </c>
      <c r="T28" s="220">
        <v>0</v>
      </c>
      <c r="U28" s="220">
        <v>0</v>
      </c>
      <c r="V28" s="220">
        <v>0</v>
      </c>
      <c r="W28" s="220">
        <v>0</v>
      </c>
    </row>
    <row r="29" spans="1:23">
      <c r="A29" s="227" t="s">
        <v>31</v>
      </c>
      <c r="B29" s="220">
        <v>7367</v>
      </c>
      <c r="C29" s="220">
        <v>0</v>
      </c>
      <c r="D29" s="220">
        <v>0</v>
      </c>
      <c r="E29" s="220">
        <v>0</v>
      </c>
      <c r="F29" s="220">
        <v>0</v>
      </c>
      <c r="G29" s="220">
        <v>0</v>
      </c>
      <c r="H29" s="220">
        <v>0</v>
      </c>
      <c r="I29" s="220">
        <v>0</v>
      </c>
      <c r="J29" s="220">
        <v>0</v>
      </c>
      <c r="K29" s="220">
        <v>0</v>
      </c>
      <c r="L29" s="220">
        <v>0</v>
      </c>
      <c r="M29" s="220">
        <v>7367</v>
      </c>
      <c r="N29" s="220">
        <v>5851</v>
      </c>
      <c r="O29" s="220">
        <v>0</v>
      </c>
      <c r="P29" s="220">
        <v>1513</v>
      </c>
      <c r="Q29" s="220">
        <v>0</v>
      </c>
      <c r="R29" s="220">
        <v>0</v>
      </c>
      <c r="S29" s="220">
        <v>0</v>
      </c>
      <c r="T29" s="220">
        <v>0</v>
      </c>
      <c r="U29" s="220">
        <v>0</v>
      </c>
      <c r="V29" s="220">
        <v>0</v>
      </c>
      <c r="W29" s="220">
        <v>3</v>
      </c>
    </row>
    <row r="30" spans="1:23">
      <c r="A30" s="228" t="s">
        <v>32</v>
      </c>
      <c r="B30" s="220">
        <v>83370</v>
      </c>
      <c r="C30" s="220">
        <v>0</v>
      </c>
      <c r="D30" s="220">
        <v>0</v>
      </c>
      <c r="E30" s="220">
        <v>0</v>
      </c>
      <c r="F30" s="220">
        <v>0</v>
      </c>
      <c r="G30" s="220">
        <v>0</v>
      </c>
      <c r="H30" s="220">
        <v>0</v>
      </c>
      <c r="I30" s="220">
        <v>0</v>
      </c>
      <c r="J30" s="220">
        <v>0</v>
      </c>
      <c r="K30" s="220">
        <v>0</v>
      </c>
      <c r="L30" s="220">
        <v>0</v>
      </c>
      <c r="M30" s="220">
        <v>83370</v>
      </c>
      <c r="N30" s="220">
        <v>76918</v>
      </c>
      <c r="O30" s="220">
        <v>0</v>
      </c>
      <c r="P30" s="220">
        <v>3228</v>
      </c>
      <c r="Q30" s="220">
        <v>64</v>
      </c>
      <c r="R30" s="220">
        <v>0</v>
      </c>
      <c r="S30" s="220">
        <v>0</v>
      </c>
      <c r="T30" s="220">
        <v>0</v>
      </c>
      <c r="U30" s="220">
        <v>0</v>
      </c>
      <c r="V30" s="220">
        <v>0</v>
      </c>
      <c r="W30" s="220">
        <v>3160</v>
      </c>
    </row>
    <row r="31" spans="1:23">
      <c r="A31" s="227" t="s">
        <v>33</v>
      </c>
      <c r="B31" s="220">
        <v>16745</v>
      </c>
      <c r="C31" s="220">
        <v>0</v>
      </c>
      <c r="D31" s="220">
        <v>0</v>
      </c>
      <c r="E31" s="220">
        <v>0</v>
      </c>
      <c r="F31" s="220">
        <v>0</v>
      </c>
      <c r="G31" s="220">
        <v>0</v>
      </c>
      <c r="H31" s="220">
        <v>0</v>
      </c>
      <c r="I31" s="220">
        <v>0</v>
      </c>
      <c r="J31" s="220">
        <v>0</v>
      </c>
      <c r="K31" s="220">
        <v>0</v>
      </c>
      <c r="L31" s="220">
        <v>0</v>
      </c>
      <c r="M31" s="220">
        <v>16745</v>
      </c>
      <c r="N31" s="220">
        <v>14174</v>
      </c>
      <c r="O31" s="220">
        <v>0</v>
      </c>
      <c r="P31" s="220">
        <v>2520</v>
      </c>
      <c r="Q31" s="220">
        <v>0</v>
      </c>
      <c r="R31" s="220">
        <v>0</v>
      </c>
      <c r="S31" s="220">
        <v>0</v>
      </c>
      <c r="T31" s="220">
        <v>0</v>
      </c>
      <c r="U31" s="220">
        <v>0</v>
      </c>
      <c r="V31" s="220">
        <v>0</v>
      </c>
      <c r="W31" s="220">
        <v>51</v>
      </c>
    </row>
    <row r="32" spans="1:23" ht="17.25" customHeight="1">
      <c r="A32" s="228" t="s">
        <v>34</v>
      </c>
      <c r="B32" s="220">
        <v>10182</v>
      </c>
      <c r="C32" s="220">
        <v>400</v>
      </c>
      <c r="D32" s="220">
        <v>400</v>
      </c>
      <c r="E32" s="220">
        <v>0</v>
      </c>
      <c r="F32" s="220">
        <v>0</v>
      </c>
      <c r="G32" s="220">
        <v>0</v>
      </c>
      <c r="H32" s="220">
        <v>0</v>
      </c>
      <c r="I32" s="220">
        <v>0</v>
      </c>
      <c r="J32" s="220">
        <v>0</v>
      </c>
      <c r="K32" s="220">
        <v>0</v>
      </c>
      <c r="L32" s="220">
        <v>0</v>
      </c>
      <c r="M32" s="220">
        <v>9782</v>
      </c>
      <c r="N32" s="220">
        <v>8914</v>
      </c>
      <c r="O32" s="220">
        <v>0</v>
      </c>
      <c r="P32" s="220">
        <v>868</v>
      </c>
      <c r="Q32" s="220">
        <v>0</v>
      </c>
      <c r="R32" s="220">
        <v>0</v>
      </c>
      <c r="S32" s="220">
        <v>0</v>
      </c>
      <c r="T32" s="220">
        <v>0</v>
      </c>
      <c r="U32" s="220">
        <v>0</v>
      </c>
      <c r="V32" s="220">
        <v>0</v>
      </c>
      <c r="W32" s="220">
        <v>0</v>
      </c>
    </row>
    <row r="33" spans="1:23" s="106" customFormat="1" ht="15" customHeight="1">
      <c r="A33" s="219" t="s">
        <v>57</v>
      </c>
      <c r="B33" s="222">
        <v>2736</v>
      </c>
      <c r="C33" s="222">
        <v>0</v>
      </c>
      <c r="D33" s="222">
        <v>0</v>
      </c>
      <c r="E33" s="222">
        <v>0</v>
      </c>
      <c r="F33" s="222">
        <v>0</v>
      </c>
      <c r="G33" s="222">
        <v>0</v>
      </c>
      <c r="H33" s="222">
        <v>0</v>
      </c>
      <c r="I33" s="222">
        <v>0</v>
      </c>
      <c r="J33" s="222">
        <v>0</v>
      </c>
      <c r="K33" s="222">
        <v>0</v>
      </c>
      <c r="L33" s="222">
        <v>0</v>
      </c>
      <c r="M33" s="222">
        <v>2736</v>
      </c>
      <c r="N33" s="222">
        <v>977</v>
      </c>
      <c r="O33" s="222">
        <v>0</v>
      </c>
      <c r="P33" s="222">
        <v>68</v>
      </c>
      <c r="Q33" s="222">
        <v>0</v>
      </c>
      <c r="R33" s="222">
        <v>0</v>
      </c>
      <c r="S33" s="222">
        <v>0</v>
      </c>
      <c r="T33" s="222">
        <v>0</v>
      </c>
      <c r="U33" s="222">
        <v>0</v>
      </c>
      <c r="V33" s="222">
        <v>0</v>
      </c>
      <c r="W33" s="222">
        <v>1691</v>
      </c>
    </row>
    <row r="34" spans="1:23">
      <c r="A34" s="228" t="s">
        <v>37</v>
      </c>
      <c r="B34" s="220">
        <v>2736</v>
      </c>
      <c r="C34" s="220">
        <v>0</v>
      </c>
      <c r="D34" s="220">
        <v>0</v>
      </c>
      <c r="E34" s="220">
        <v>0</v>
      </c>
      <c r="F34" s="220">
        <v>0</v>
      </c>
      <c r="G34" s="220">
        <v>0</v>
      </c>
      <c r="H34" s="220">
        <v>0</v>
      </c>
      <c r="I34" s="220">
        <v>0</v>
      </c>
      <c r="J34" s="220">
        <v>0</v>
      </c>
      <c r="K34" s="220">
        <v>0</v>
      </c>
      <c r="L34" s="220">
        <v>0</v>
      </c>
      <c r="M34" s="220">
        <v>2736</v>
      </c>
      <c r="N34" s="220">
        <v>977</v>
      </c>
      <c r="O34" s="220">
        <v>0</v>
      </c>
      <c r="P34" s="220">
        <v>68</v>
      </c>
      <c r="Q34" s="220">
        <v>0</v>
      </c>
      <c r="R34" s="220">
        <v>0</v>
      </c>
      <c r="S34" s="220">
        <v>0</v>
      </c>
      <c r="T34" s="220">
        <v>0</v>
      </c>
      <c r="U34" s="220">
        <v>0</v>
      </c>
      <c r="V34" s="220">
        <v>0</v>
      </c>
      <c r="W34" s="220">
        <v>1691</v>
      </c>
    </row>
    <row r="35" spans="1:23" s="106" customFormat="1">
      <c r="A35" s="231" t="s">
        <v>38</v>
      </c>
      <c r="B35" s="222">
        <v>499</v>
      </c>
      <c r="C35" s="222" t="s">
        <v>600</v>
      </c>
      <c r="D35" s="222">
        <v>0</v>
      </c>
      <c r="E35" s="222">
        <v>0</v>
      </c>
      <c r="F35" s="222">
        <v>0</v>
      </c>
      <c r="G35" s="222">
        <v>0</v>
      </c>
      <c r="H35" s="222">
        <v>0</v>
      </c>
      <c r="I35" s="222">
        <v>0</v>
      </c>
      <c r="J35" s="222">
        <v>0</v>
      </c>
      <c r="K35" s="222">
        <v>0</v>
      </c>
      <c r="L35" s="222">
        <v>0</v>
      </c>
      <c r="M35" s="222">
        <v>499</v>
      </c>
      <c r="N35" s="222">
        <v>259</v>
      </c>
      <c r="O35" s="222">
        <v>0</v>
      </c>
      <c r="P35" s="222">
        <v>240</v>
      </c>
      <c r="Q35" s="222">
        <v>0</v>
      </c>
      <c r="R35" s="222">
        <v>0</v>
      </c>
      <c r="S35" s="222">
        <v>0</v>
      </c>
      <c r="T35" s="222">
        <v>0</v>
      </c>
      <c r="U35" s="222">
        <v>0</v>
      </c>
      <c r="V35" s="222">
        <v>0</v>
      </c>
      <c r="W35" s="222">
        <v>0</v>
      </c>
    </row>
    <row r="36" spans="1:23">
      <c r="A36" s="370" t="s">
        <v>488</v>
      </c>
      <c r="B36" s="371">
        <v>499</v>
      </c>
      <c r="C36" s="372" t="s">
        <v>600</v>
      </c>
      <c r="D36" s="372">
        <v>0</v>
      </c>
      <c r="E36" s="372">
        <v>0</v>
      </c>
      <c r="F36" s="372">
        <v>0</v>
      </c>
      <c r="G36" s="372">
        <v>0</v>
      </c>
      <c r="H36" s="372">
        <v>0</v>
      </c>
      <c r="I36" s="372">
        <v>0</v>
      </c>
      <c r="J36" s="372">
        <v>0</v>
      </c>
      <c r="K36" s="372">
        <v>0</v>
      </c>
      <c r="L36" s="372">
        <v>0</v>
      </c>
      <c r="M36" s="371">
        <v>499</v>
      </c>
      <c r="N36" s="371">
        <v>259</v>
      </c>
      <c r="O36" s="371">
        <v>0</v>
      </c>
      <c r="P36" s="371">
        <v>240</v>
      </c>
      <c r="Q36" s="371">
        <v>0</v>
      </c>
      <c r="R36" s="371">
        <v>0</v>
      </c>
      <c r="S36" s="202">
        <v>0</v>
      </c>
      <c r="T36" s="202">
        <v>0</v>
      </c>
      <c r="U36" s="202">
        <v>0</v>
      </c>
      <c r="V36" s="202">
        <v>0</v>
      </c>
      <c r="W36" s="202">
        <v>0</v>
      </c>
    </row>
    <row r="37" spans="1:23" ht="9.75" customHeight="1">
      <c r="A37" s="303"/>
      <c r="B37" s="303"/>
      <c r="C37" s="303"/>
      <c r="D37" s="303"/>
      <c r="E37" s="303"/>
      <c r="F37" s="303"/>
      <c r="G37" s="303"/>
      <c r="H37" s="303"/>
      <c r="I37" s="303"/>
      <c r="J37" s="303"/>
      <c r="K37" s="303"/>
      <c r="L37" s="303"/>
      <c r="M37" s="303"/>
      <c r="N37" s="303"/>
      <c r="O37" s="303"/>
      <c r="P37" s="303"/>
      <c r="Q37" s="303"/>
      <c r="R37" s="303"/>
    </row>
    <row r="38" spans="1:23" ht="27" customHeight="1">
      <c r="A38" s="777" t="s">
        <v>828</v>
      </c>
      <c r="B38" s="777"/>
      <c r="C38" s="777"/>
      <c r="D38" s="777"/>
      <c r="E38" s="777"/>
      <c r="F38" s="777"/>
      <c r="G38" s="777"/>
      <c r="H38" s="777"/>
      <c r="I38" s="777"/>
      <c r="J38" s="777"/>
      <c r="K38" s="777"/>
      <c r="L38" s="777"/>
      <c r="M38" s="777"/>
      <c r="N38" s="777"/>
    </row>
    <row r="39" spans="1:23" ht="22.5" customHeight="1">
      <c r="A39" s="755" t="s">
        <v>538</v>
      </c>
      <c r="B39" s="755"/>
      <c r="C39" s="755"/>
      <c r="D39" s="755"/>
      <c r="E39" s="755"/>
      <c r="F39" s="755"/>
      <c r="G39" s="755"/>
    </row>
  </sheetData>
  <mergeCells count="27">
    <mergeCell ref="A39:G39"/>
    <mergeCell ref="A38:N38"/>
    <mergeCell ref="A1:W1"/>
    <mergeCell ref="A3:A5"/>
    <mergeCell ref="B3:B5"/>
    <mergeCell ref="C3:L3"/>
    <mergeCell ref="M3:W3"/>
    <mergeCell ref="C4:C5"/>
    <mergeCell ref="F4:G4"/>
    <mergeCell ref="H4:H5"/>
    <mergeCell ref="W4:W5"/>
    <mergeCell ref="S4:S5"/>
    <mergeCell ref="T4:T5"/>
    <mergeCell ref="O4:O5"/>
    <mergeCell ref="P4:P5"/>
    <mergeCell ref="Q4:Q5"/>
    <mergeCell ref="V4:V5"/>
    <mergeCell ref="D4:D5"/>
    <mergeCell ref="E4:E5"/>
    <mergeCell ref="I4:I5"/>
    <mergeCell ref="J4:J5"/>
    <mergeCell ref="K4:K5"/>
    <mergeCell ref="R4:R5"/>
    <mergeCell ref="L4:L5"/>
    <mergeCell ref="M4:M5"/>
    <mergeCell ref="N4:N5"/>
    <mergeCell ref="U4:U5"/>
  </mergeCells>
  <hyperlinks>
    <hyperlink ref="X1" location="INDICE!A58" display="INDICE"/>
  </hyperlinks>
  <printOptions horizontalCentered="1"/>
  <pageMargins left="0.19685039370078741" right="0.19685039370078741" top="1.1023622047244095" bottom="0.51181102362204722" header="0.11811023622047245" footer="0.23622047244094491"/>
  <pageSetup paperSize="9" scale="48" firstPageNumber="112" orientation="landscape" useFirstPageNumber="1" r:id="rId1"/>
  <headerFooter scaleWithDoc="0">
    <oddHeader>&amp;C&amp;G</oddHeader>
    <oddFooter>&amp;C&amp;12 &amp;P</oddFooter>
  </headerFooter>
  <legacyDrawingHF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5"/>
  <dimension ref="A1:R39"/>
  <sheetViews>
    <sheetView showGridLines="0" zoomScale="90" zoomScaleNormal="90" zoomScalePageLayoutView="90" workbookViewId="0">
      <selection activeCell="B5" sqref="B5"/>
    </sheetView>
  </sheetViews>
  <sheetFormatPr baseColWidth="10" defaultColWidth="9.109375" defaultRowHeight="13.8"/>
  <cols>
    <col min="1" max="1" width="30.88671875" style="105" customWidth="1"/>
    <col min="2" max="3" width="10.5546875" style="105" customWidth="1"/>
    <col min="4" max="4" width="15.44140625" style="105" customWidth="1"/>
    <col min="5" max="5" width="13.44140625" style="105" customWidth="1"/>
    <col min="6" max="10" width="16" style="105" customWidth="1"/>
    <col min="11" max="11" width="13.33203125" style="105" customWidth="1"/>
    <col min="12" max="13" width="14.33203125" style="105" customWidth="1"/>
    <col min="14" max="15" width="14.33203125" style="107" customWidth="1"/>
    <col min="16" max="17" width="11.5546875" style="107" customWidth="1"/>
    <col min="18" max="16384" width="9.109375" style="107"/>
  </cols>
  <sheetData>
    <row r="1" spans="1:18" ht="47.25" customHeight="1">
      <c r="A1" s="757" t="s">
        <v>851</v>
      </c>
      <c r="B1" s="757"/>
      <c r="C1" s="757"/>
      <c r="D1" s="757"/>
      <c r="E1" s="757"/>
      <c r="F1" s="757"/>
      <c r="G1" s="757"/>
      <c r="H1" s="757"/>
      <c r="I1" s="757"/>
      <c r="J1" s="757"/>
      <c r="K1" s="757"/>
      <c r="L1" s="757"/>
      <c r="M1" s="757"/>
      <c r="N1" s="757"/>
      <c r="O1" s="757"/>
      <c r="P1" s="757"/>
      <c r="Q1" s="757"/>
      <c r="R1" s="73" t="s">
        <v>271</v>
      </c>
    </row>
    <row r="2" spans="1:18" ht="5.25" customHeight="1">
      <c r="A2" s="309"/>
      <c r="B2" s="309"/>
      <c r="C2" s="309"/>
      <c r="D2" s="309"/>
      <c r="E2" s="309"/>
      <c r="F2" s="309"/>
      <c r="G2" s="309"/>
      <c r="H2" s="309"/>
      <c r="I2" s="309"/>
      <c r="J2" s="309"/>
      <c r="K2" s="309"/>
      <c r="L2" s="113"/>
      <c r="M2" s="113"/>
    </row>
    <row r="3" spans="1:18" s="143" customFormat="1" ht="21.75" customHeight="1">
      <c r="A3" s="775" t="s">
        <v>51</v>
      </c>
      <c r="B3" s="825" t="s">
        <v>289</v>
      </c>
      <c r="C3" s="827" t="s">
        <v>158</v>
      </c>
      <c r="D3" s="828"/>
      <c r="E3" s="828"/>
      <c r="F3" s="829"/>
      <c r="G3" s="352" t="s">
        <v>162</v>
      </c>
      <c r="H3" s="353"/>
      <c r="I3" s="354"/>
      <c r="J3" s="368" t="s">
        <v>162</v>
      </c>
      <c r="K3" s="827" t="s">
        <v>161</v>
      </c>
      <c r="L3" s="828"/>
      <c r="M3" s="828"/>
      <c r="N3" s="828"/>
      <c r="O3" s="829"/>
      <c r="P3" s="830" t="s">
        <v>189</v>
      </c>
      <c r="Q3" s="830" t="s">
        <v>195</v>
      </c>
    </row>
    <row r="4" spans="1:18" s="143" customFormat="1" ht="33.75" customHeight="1">
      <c r="A4" s="776"/>
      <c r="B4" s="826"/>
      <c r="C4" s="369" t="s">
        <v>46</v>
      </c>
      <c r="D4" s="369" t="s">
        <v>152</v>
      </c>
      <c r="E4" s="369" t="s">
        <v>194</v>
      </c>
      <c r="F4" s="369" t="s">
        <v>193</v>
      </c>
      <c r="G4" s="369" t="s">
        <v>46</v>
      </c>
      <c r="H4" s="369" t="s">
        <v>192</v>
      </c>
      <c r="I4" s="369" t="s">
        <v>191</v>
      </c>
      <c r="J4" s="369" t="s">
        <v>190</v>
      </c>
      <c r="K4" s="369" t="s">
        <v>46</v>
      </c>
      <c r="L4" s="369" t="s">
        <v>419</v>
      </c>
      <c r="M4" s="369" t="s">
        <v>420</v>
      </c>
      <c r="N4" s="369" t="s">
        <v>421</v>
      </c>
      <c r="O4" s="369" t="s">
        <v>424</v>
      </c>
      <c r="P4" s="831"/>
      <c r="Q4" s="831"/>
    </row>
    <row r="5" spans="1:18" s="106" customFormat="1">
      <c r="A5" s="219" t="s">
        <v>601</v>
      </c>
      <c r="B5" s="222">
        <v>4414498</v>
      </c>
      <c r="C5" s="222">
        <v>402797</v>
      </c>
      <c r="D5" s="222">
        <v>7039</v>
      </c>
      <c r="E5" s="222">
        <v>241039</v>
      </c>
      <c r="F5" s="222">
        <v>154719</v>
      </c>
      <c r="G5" s="222">
        <v>606366</v>
      </c>
      <c r="H5" s="222">
        <v>113229</v>
      </c>
      <c r="I5" s="222">
        <v>493137</v>
      </c>
      <c r="J5" s="222">
        <v>1029321</v>
      </c>
      <c r="K5" s="222">
        <v>2150393</v>
      </c>
      <c r="L5" s="222">
        <v>1171035</v>
      </c>
      <c r="M5" s="222">
        <v>585123</v>
      </c>
      <c r="N5" s="222">
        <v>275627</v>
      </c>
      <c r="O5" s="222">
        <v>118608</v>
      </c>
      <c r="P5" s="222">
        <v>139963</v>
      </c>
      <c r="Q5" s="222">
        <v>85658</v>
      </c>
    </row>
    <row r="6" spans="1:18" s="106" customFormat="1">
      <c r="A6" s="219" t="s">
        <v>331</v>
      </c>
      <c r="B6" s="222">
        <v>2148963</v>
      </c>
      <c r="C6" s="222">
        <v>228505</v>
      </c>
      <c r="D6" s="222">
        <v>2947</v>
      </c>
      <c r="E6" s="222">
        <v>143440</v>
      </c>
      <c r="F6" s="222">
        <v>82118</v>
      </c>
      <c r="G6" s="222">
        <v>290591</v>
      </c>
      <c r="H6" s="222">
        <v>61042</v>
      </c>
      <c r="I6" s="222">
        <v>229549</v>
      </c>
      <c r="J6" s="222">
        <v>502866</v>
      </c>
      <c r="K6" s="222">
        <v>1039589</v>
      </c>
      <c r="L6" s="222">
        <v>587266</v>
      </c>
      <c r="M6" s="222">
        <v>269455</v>
      </c>
      <c r="N6" s="222">
        <v>126568</v>
      </c>
      <c r="O6" s="222">
        <v>56300</v>
      </c>
      <c r="P6" s="222">
        <v>57788</v>
      </c>
      <c r="Q6" s="222">
        <v>29624</v>
      </c>
    </row>
    <row r="7" spans="1:18">
      <c r="A7" s="228" t="s">
        <v>186</v>
      </c>
      <c r="B7" s="220">
        <v>236266</v>
      </c>
      <c r="C7" s="220">
        <v>25877</v>
      </c>
      <c r="D7" s="220">
        <v>410</v>
      </c>
      <c r="E7" s="220">
        <v>15904</v>
      </c>
      <c r="F7" s="220">
        <v>9563</v>
      </c>
      <c r="G7" s="220">
        <v>35898</v>
      </c>
      <c r="H7" s="220">
        <v>7173</v>
      </c>
      <c r="I7" s="220">
        <v>28725</v>
      </c>
      <c r="J7" s="220">
        <v>55069</v>
      </c>
      <c r="K7" s="220">
        <v>110828</v>
      </c>
      <c r="L7" s="220">
        <v>70705</v>
      </c>
      <c r="M7" s="220">
        <v>27886</v>
      </c>
      <c r="N7" s="220">
        <v>9382</v>
      </c>
      <c r="O7" s="220">
        <v>2855</v>
      </c>
      <c r="P7" s="220">
        <v>7693</v>
      </c>
      <c r="Q7" s="220">
        <v>901</v>
      </c>
    </row>
    <row r="8" spans="1:18">
      <c r="A8" s="227" t="s">
        <v>185</v>
      </c>
      <c r="B8" s="220">
        <v>111110</v>
      </c>
      <c r="C8" s="220">
        <v>10851</v>
      </c>
      <c r="D8" s="220">
        <v>79</v>
      </c>
      <c r="E8" s="220">
        <v>5773</v>
      </c>
      <c r="F8" s="220">
        <v>4999</v>
      </c>
      <c r="G8" s="220">
        <v>17581</v>
      </c>
      <c r="H8" s="220">
        <v>3575</v>
      </c>
      <c r="I8" s="220">
        <v>14006</v>
      </c>
      <c r="J8" s="220">
        <v>24761</v>
      </c>
      <c r="K8" s="220">
        <v>56309</v>
      </c>
      <c r="L8" s="220">
        <v>31166</v>
      </c>
      <c r="M8" s="220">
        <v>13478</v>
      </c>
      <c r="N8" s="220">
        <v>8297</v>
      </c>
      <c r="O8" s="220">
        <v>3368</v>
      </c>
      <c r="P8" s="220">
        <v>1608</v>
      </c>
      <c r="Q8" s="220">
        <v>0</v>
      </c>
    </row>
    <row r="9" spans="1:18">
      <c r="A9" s="228" t="s">
        <v>184</v>
      </c>
      <c r="B9" s="220">
        <v>88921</v>
      </c>
      <c r="C9" s="220">
        <v>12436</v>
      </c>
      <c r="D9" s="220">
        <v>64</v>
      </c>
      <c r="E9" s="220">
        <v>5730</v>
      </c>
      <c r="F9" s="220">
        <v>6642</v>
      </c>
      <c r="G9" s="220">
        <v>13372</v>
      </c>
      <c r="H9" s="220">
        <v>3148</v>
      </c>
      <c r="I9" s="220">
        <v>10224</v>
      </c>
      <c r="J9" s="220">
        <v>17732</v>
      </c>
      <c r="K9" s="220">
        <v>42602</v>
      </c>
      <c r="L9" s="220">
        <v>26707</v>
      </c>
      <c r="M9" s="220">
        <v>10276</v>
      </c>
      <c r="N9" s="220">
        <v>3964</v>
      </c>
      <c r="O9" s="220">
        <v>1655</v>
      </c>
      <c r="P9" s="220">
        <v>2779</v>
      </c>
      <c r="Q9" s="220">
        <v>0</v>
      </c>
    </row>
    <row r="10" spans="1:18">
      <c r="A10" s="227" t="s">
        <v>183</v>
      </c>
      <c r="B10" s="220">
        <v>66020</v>
      </c>
      <c r="C10" s="220">
        <v>5879</v>
      </c>
      <c r="D10" s="220">
        <v>106</v>
      </c>
      <c r="E10" s="220">
        <v>4957</v>
      </c>
      <c r="F10" s="220">
        <v>816</v>
      </c>
      <c r="G10" s="220">
        <v>6659</v>
      </c>
      <c r="H10" s="220">
        <v>545</v>
      </c>
      <c r="I10" s="220">
        <v>6114</v>
      </c>
      <c r="J10" s="220">
        <v>19834</v>
      </c>
      <c r="K10" s="220">
        <v>32835</v>
      </c>
      <c r="L10" s="220">
        <v>19163</v>
      </c>
      <c r="M10" s="220">
        <v>9333</v>
      </c>
      <c r="N10" s="220">
        <v>3283</v>
      </c>
      <c r="O10" s="220">
        <v>1056</v>
      </c>
      <c r="P10" s="220">
        <v>633</v>
      </c>
      <c r="Q10" s="220">
        <v>180</v>
      </c>
    </row>
    <row r="11" spans="1:18">
      <c r="A11" s="228" t="s">
        <v>182</v>
      </c>
      <c r="B11" s="220">
        <v>164793</v>
      </c>
      <c r="C11" s="220">
        <v>18024</v>
      </c>
      <c r="D11" s="220">
        <v>171</v>
      </c>
      <c r="E11" s="220">
        <v>12438</v>
      </c>
      <c r="F11" s="220">
        <v>5415</v>
      </c>
      <c r="G11" s="220">
        <v>23257</v>
      </c>
      <c r="H11" s="220">
        <v>5402</v>
      </c>
      <c r="I11" s="220">
        <v>17855</v>
      </c>
      <c r="J11" s="220">
        <v>43100</v>
      </c>
      <c r="K11" s="220">
        <v>76454</v>
      </c>
      <c r="L11" s="220">
        <v>43887</v>
      </c>
      <c r="M11" s="220">
        <v>19451</v>
      </c>
      <c r="N11" s="220">
        <v>9359</v>
      </c>
      <c r="O11" s="220">
        <v>3757</v>
      </c>
      <c r="P11" s="220">
        <v>3562</v>
      </c>
      <c r="Q11" s="220">
        <v>396</v>
      </c>
    </row>
    <row r="12" spans="1:18">
      <c r="A12" s="227" t="s">
        <v>181</v>
      </c>
      <c r="B12" s="220">
        <v>191471</v>
      </c>
      <c r="C12" s="220">
        <v>21568</v>
      </c>
      <c r="D12" s="220">
        <v>357</v>
      </c>
      <c r="E12" s="220">
        <v>13097</v>
      </c>
      <c r="F12" s="220">
        <v>8114</v>
      </c>
      <c r="G12" s="220">
        <v>23430</v>
      </c>
      <c r="H12" s="220">
        <v>5180</v>
      </c>
      <c r="I12" s="220">
        <v>18250</v>
      </c>
      <c r="J12" s="220">
        <v>45135</v>
      </c>
      <c r="K12" s="220">
        <v>93902</v>
      </c>
      <c r="L12" s="220">
        <v>47900</v>
      </c>
      <c r="M12" s="220">
        <v>22842</v>
      </c>
      <c r="N12" s="220">
        <v>13384</v>
      </c>
      <c r="O12" s="220">
        <v>9776</v>
      </c>
      <c r="P12" s="220">
        <v>5745</v>
      </c>
      <c r="Q12" s="220">
        <v>1691</v>
      </c>
    </row>
    <row r="13" spans="1:18">
      <c r="A13" s="228" t="s">
        <v>180</v>
      </c>
      <c r="B13" s="220">
        <v>128772</v>
      </c>
      <c r="C13" s="220">
        <v>13192</v>
      </c>
      <c r="D13" s="220">
        <v>99</v>
      </c>
      <c r="E13" s="220">
        <v>7470</v>
      </c>
      <c r="F13" s="220">
        <v>5623</v>
      </c>
      <c r="G13" s="220">
        <v>15745</v>
      </c>
      <c r="H13" s="220">
        <v>4290</v>
      </c>
      <c r="I13" s="220">
        <v>11455</v>
      </c>
      <c r="J13" s="220">
        <v>34852</v>
      </c>
      <c r="K13" s="220">
        <v>60764</v>
      </c>
      <c r="L13" s="220">
        <v>34043</v>
      </c>
      <c r="M13" s="220">
        <v>17610</v>
      </c>
      <c r="N13" s="220">
        <v>7027</v>
      </c>
      <c r="O13" s="220">
        <v>2084</v>
      </c>
      <c r="P13" s="220">
        <v>4219</v>
      </c>
      <c r="Q13" s="220">
        <v>0</v>
      </c>
    </row>
    <row r="14" spans="1:18">
      <c r="A14" s="227" t="s">
        <v>179</v>
      </c>
      <c r="B14" s="220">
        <v>145398</v>
      </c>
      <c r="C14" s="220">
        <v>10379</v>
      </c>
      <c r="D14" s="220">
        <v>170</v>
      </c>
      <c r="E14" s="220">
        <v>7028</v>
      </c>
      <c r="F14" s="220">
        <v>3181</v>
      </c>
      <c r="G14" s="220">
        <v>20210</v>
      </c>
      <c r="H14" s="220">
        <v>2247</v>
      </c>
      <c r="I14" s="220">
        <v>17963</v>
      </c>
      <c r="J14" s="220">
        <v>37113</v>
      </c>
      <c r="K14" s="220">
        <v>72353</v>
      </c>
      <c r="L14" s="220">
        <v>44264</v>
      </c>
      <c r="M14" s="220">
        <v>19875</v>
      </c>
      <c r="N14" s="220">
        <v>5738</v>
      </c>
      <c r="O14" s="220">
        <v>2476</v>
      </c>
      <c r="P14" s="220">
        <v>2949</v>
      </c>
      <c r="Q14" s="220">
        <v>2394</v>
      </c>
    </row>
    <row r="15" spans="1:18">
      <c r="A15" s="228" t="s">
        <v>178</v>
      </c>
      <c r="B15" s="220">
        <v>750336</v>
      </c>
      <c r="C15" s="220">
        <v>85853</v>
      </c>
      <c r="D15" s="220">
        <v>1191</v>
      </c>
      <c r="E15" s="220">
        <v>53702</v>
      </c>
      <c r="F15" s="220">
        <v>30960</v>
      </c>
      <c r="G15" s="220">
        <v>101278</v>
      </c>
      <c r="H15" s="220">
        <v>25673</v>
      </c>
      <c r="I15" s="220">
        <v>75605</v>
      </c>
      <c r="J15" s="220">
        <v>153715</v>
      </c>
      <c r="K15" s="220">
        <v>364173</v>
      </c>
      <c r="L15" s="220">
        <v>195023</v>
      </c>
      <c r="M15" s="220">
        <v>95193</v>
      </c>
      <c r="N15" s="220">
        <v>50320</v>
      </c>
      <c r="O15" s="220">
        <v>23637</v>
      </c>
      <c r="P15" s="220">
        <v>22931</v>
      </c>
      <c r="Q15" s="220">
        <v>22386</v>
      </c>
    </row>
    <row r="16" spans="1:18">
      <c r="A16" s="227" t="s">
        <v>177</v>
      </c>
      <c r="B16" s="220">
        <v>180104</v>
      </c>
      <c r="C16" s="220">
        <v>18380</v>
      </c>
      <c r="D16" s="220">
        <v>203</v>
      </c>
      <c r="E16" s="220">
        <v>12738</v>
      </c>
      <c r="F16" s="220">
        <v>5439</v>
      </c>
      <c r="G16" s="220">
        <v>23683</v>
      </c>
      <c r="H16" s="220">
        <v>3091</v>
      </c>
      <c r="I16" s="220">
        <v>20592</v>
      </c>
      <c r="J16" s="220">
        <v>47975</v>
      </c>
      <c r="K16" s="220">
        <v>87129</v>
      </c>
      <c r="L16" s="220">
        <v>49765</v>
      </c>
      <c r="M16" s="220">
        <v>22630</v>
      </c>
      <c r="N16" s="220">
        <v>10929</v>
      </c>
      <c r="O16" s="220">
        <v>3805</v>
      </c>
      <c r="P16" s="220">
        <v>2934</v>
      </c>
      <c r="Q16" s="220">
        <v>3</v>
      </c>
    </row>
    <row r="17" spans="1:17">
      <c r="A17" s="228" t="s">
        <v>176</v>
      </c>
      <c r="B17" s="220">
        <v>85772</v>
      </c>
      <c r="C17" s="220">
        <v>6066</v>
      </c>
      <c r="D17" s="220">
        <v>97</v>
      </c>
      <c r="E17" s="220">
        <v>4603</v>
      </c>
      <c r="F17" s="220">
        <v>1366</v>
      </c>
      <c r="G17" s="220">
        <v>9478</v>
      </c>
      <c r="H17" s="220">
        <v>718</v>
      </c>
      <c r="I17" s="220">
        <v>8760</v>
      </c>
      <c r="J17" s="220">
        <v>23580</v>
      </c>
      <c r="K17" s="220">
        <v>42240</v>
      </c>
      <c r="L17" s="220">
        <v>24643</v>
      </c>
      <c r="M17" s="220">
        <v>10881</v>
      </c>
      <c r="N17" s="220">
        <v>4885</v>
      </c>
      <c r="O17" s="220">
        <v>1831</v>
      </c>
      <c r="P17" s="220">
        <v>2735</v>
      </c>
      <c r="Q17" s="220">
        <v>1673</v>
      </c>
    </row>
    <row r="18" spans="1:17" s="106" customFormat="1">
      <c r="A18" s="219" t="s">
        <v>332</v>
      </c>
      <c r="B18" s="222">
        <v>1765111</v>
      </c>
      <c r="C18" s="222">
        <v>109836</v>
      </c>
      <c r="D18" s="222">
        <v>3482</v>
      </c>
      <c r="E18" s="222">
        <v>65070</v>
      </c>
      <c r="F18" s="222">
        <v>41284</v>
      </c>
      <c r="G18" s="222">
        <v>241975</v>
      </c>
      <c r="H18" s="222">
        <v>34811</v>
      </c>
      <c r="I18" s="222">
        <v>207164</v>
      </c>
      <c r="J18" s="222">
        <v>408080</v>
      </c>
      <c r="K18" s="222">
        <v>880935</v>
      </c>
      <c r="L18" s="222">
        <v>443780</v>
      </c>
      <c r="M18" s="222">
        <v>257922</v>
      </c>
      <c r="N18" s="222">
        <v>126008</v>
      </c>
      <c r="O18" s="222">
        <v>53225</v>
      </c>
      <c r="P18" s="222">
        <v>70112</v>
      </c>
      <c r="Q18" s="222">
        <v>54173</v>
      </c>
    </row>
    <row r="19" spans="1:17">
      <c r="A19" s="228" t="s">
        <v>59</v>
      </c>
      <c r="B19" s="220">
        <v>199077</v>
      </c>
      <c r="C19" s="220">
        <v>15123</v>
      </c>
      <c r="D19" s="220">
        <v>233</v>
      </c>
      <c r="E19" s="220">
        <v>8219</v>
      </c>
      <c r="F19" s="220">
        <v>6671</v>
      </c>
      <c r="G19" s="220">
        <v>27016</v>
      </c>
      <c r="H19" s="220">
        <v>3372</v>
      </c>
      <c r="I19" s="220">
        <v>23644</v>
      </c>
      <c r="J19" s="220">
        <v>45515</v>
      </c>
      <c r="K19" s="220">
        <v>100358</v>
      </c>
      <c r="L19" s="220">
        <v>60098</v>
      </c>
      <c r="M19" s="220">
        <v>26322</v>
      </c>
      <c r="N19" s="220">
        <v>10508</v>
      </c>
      <c r="O19" s="220">
        <v>3430</v>
      </c>
      <c r="P19" s="220">
        <v>11065</v>
      </c>
      <c r="Q19" s="220">
        <v>0</v>
      </c>
    </row>
    <row r="20" spans="1:17">
      <c r="A20" s="227" t="s">
        <v>175</v>
      </c>
      <c r="B20" s="220">
        <v>116823</v>
      </c>
      <c r="C20" s="220">
        <v>5867</v>
      </c>
      <c r="D20" s="220">
        <v>94</v>
      </c>
      <c r="E20" s="220">
        <v>4257</v>
      </c>
      <c r="F20" s="220">
        <v>1516</v>
      </c>
      <c r="G20" s="220">
        <v>13750</v>
      </c>
      <c r="H20" s="220">
        <v>987</v>
      </c>
      <c r="I20" s="220">
        <v>12763</v>
      </c>
      <c r="J20" s="220">
        <v>27285</v>
      </c>
      <c r="K20" s="220">
        <v>64178</v>
      </c>
      <c r="L20" s="220">
        <v>35948</v>
      </c>
      <c r="M20" s="220">
        <v>15859</v>
      </c>
      <c r="N20" s="220">
        <v>8599</v>
      </c>
      <c r="O20" s="220">
        <v>3772</v>
      </c>
      <c r="P20" s="220">
        <v>5743</v>
      </c>
      <c r="Q20" s="220">
        <v>0</v>
      </c>
    </row>
    <row r="21" spans="1:17">
      <c r="A21" s="228" t="s">
        <v>174</v>
      </c>
      <c r="B21" s="220">
        <v>909187</v>
      </c>
      <c r="C21" s="220">
        <v>50887</v>
      </c>
      <c r="D21" s="220">
        <v>1054</v>
      </c>
      <c r="E21" s="220">
        <v>28922</v>
      </c>
      <c r="F21" s="220">
        <v>20911</v>
      </c>
      <c r="G21" s="220">
        <v>137915</v>
      </c>
      <c r="H21" s="220">
        <v>21898</v>
      </c>
      <c r="I21" s="220">
        <v>116017</v>
      </c>
      <c r="J21" s="220">
        <v>192806</v>
      </c>
      <c r="K21" s="220">
        <v>446475</v>
      </c>
      <c r="L21" s="220">
        <v>203054</v>
      </c>
      <c r="M21" s="220">
        <v>144621</v>
      </c>
      <c r="N21" s="220">
        <v>70093</v>
      </c>
      <c r="O21" s="220">
        <v>28707</v>
      </c>
      <c r="P21" s="220">
        <v>33323</v>
      </c>
      <c r="Q21" s="220">
        <v>47781</v>
      </c>
    </row>
    <row r="22" spans="1:17">
      <c r="A22" s="227" t="s">
        <v>173</v>
      </c>
      <c r="B22" s="220">
        <v>154061</v>
      </c>
      <c r="C22" s="220">
        <v>11371</v>
      </c>
      <c r="D22" s="220">
        <v>130</v>
      </c>
      <c r="E22" s="220">
        <v>6025</v>
      </c>
      <c r="F22" s="220">
        <v>5216</v>
      </c>
      <c r="G22" s="220">
        <v>20613</v>
      </c>
      <c r="H22" s="220">
        <v>2575</v>
      </c>
      <c r="I22" s="220">
        <v>18038</v>
      </c>
      <c r="J22" s="220">
        <v>41150</v>
      </c>
      <c r="K22" s="220">
        <v>71733</v>
      </c>
      <c r="L22" s="220">
        <v>40955</v>
      </c>
      <c r="M22" s="220">
        <v>18674</v>
      </c>
      <c r="N22" s="220">
        <v>8296</v>
      </c>
      <c r="O22" s="220">
        <v>3808</v>
      </c>
      <c r="P22" s="220">
        <v>6661</v>
      </c>
      <c r="Q22" s="220">
        <v>2533</v>
      </c>
    </row>
    <row r="23" spans="1:17">
      <c r="A23" s="228" t="s">
        <v>172</v>
      </c>
      <c r="B23" s="220">
        <v>306890</v>
      </c>
      <c r="C23" s="220">
        <v>17841</v>
      </c>
      <c r="D23" s="220">
        <v>920</v>
      </c>
      <c r="E23" s="220">
        <v>12334</v>
      </c>
      <c r="F23" s="220">
        <v>4587</v>
      </c>
      <c r="G23" s="220">
        <v>33374</v>
      </c>
      <c r="H23" s="220">
        <v>3753</v>
      </c>
      <c r="I23" s="220">
        <v>29621</v>
      </c>
      <c r="J23" s="220">
        <v>79926</v>
      </c>
      <c r="K23" s="220">
        <v>162067</v>
      </c>
      <c r="L23" s="220">
        <v>82850</v>
      </c>
      <c r="M23" s="220">
        <v>42676</v>
      </c>
      <c r="N23" s="220">
        <v>24582</v>
      </c>
      <c r="O23" s="220">
        <v>11959</v>
      </c>
      <c r="P23" s="220">
        <v>9823</v>
      </c>
      <c r="Q23" s="220">
        <v>3859</v>
      </c>
    </row>
    <row r="24" spans="1:17">
      <c r="A24" s="227" t="s">
        <v>27</v>
      </c>
      <c r="B24" s="220">
        <v>79073</v>
      </c>
      <c r="C24" s="220">
        <v>8747</v>
      </c>
      <c r="D24" s="220">
        <v>1051</v>
      </c>
      <c r="E24" s="220">
        <v>5313</v>
      </c>
      <c r="F24" s="220">
        <v>2383</v>
      </c>
      <c r="G24" s="220">
        <v>9307</v>
      </c>
      <c r="H24" s="220">
        <v>2226</v>
      </c>
      <c r="I24" s="220">
        <v>7081</v>
      </c>
      <c r="J24" s="220">
        <v>21398</v>
      </c>
      <c r="K24" s="220">
        <v>36124</v>
      </c>
      <c r="L24" s="220">
        <v>20875</v>
      </c>
      <c r="M24" s="220">
        <v>9770</v>
      </c>
      <c r="N24" s="220">
        <v>3930</v>
      </c>
      <c r="O24" s="220">
        <v>1549</v>
      </c>
      <c r="P24" s="220">
        <v>3497</v>
      </c>
      <c r="Q24" s="220">
        <v>0</v>
      </c>
    </row>
    <row r="25" spans="1:17" s="106" customFormat="1">
      <c r="A25" s="219" t="s">
        <v>58</v>
      </c>
      <c r="B25" s="222">
        <v>472513</v>
      </c>
      <c r="C25" s="222">
        <v>58797</v>
      </c>
      <c r="D25" s="222">
        <v>563</v>
      </c>
      <c r="E25" s="222">
        <v>30636</v>
      </c>
      <c r="F25" s="222">
        <v>27598</v>
      </c>
      <c r="G25" s="222">
        <v>70888</v>
      </c>
      <c r="H25" s="222">
        <v>16588</v>
      </c>
      <c r="I25" s="222">
        <v>54300</v>
      </c>
      <c r="J25" s="222">
        <v>112424</v>
      </c>
      <c r="K25" s="222">
        <v>217007</v>
      </c>
      <c r="L25" s="222">
        <v>132873</v>
      </c>
      <c r="M25" s="222">
        <v>54208</v>
      </c>
      <c r="N25" s="222">
        <v>21397</v>
      </c>
      <c r="O25" s="222">
        <v>8529</v>
      </c>
      <c r="P25" s="222">
        <v>11536</v>
      </c>
      <c r="Q25" s="222">
        <v>1861</v>
      </c>
    </row>
    <row r="26" spans="1:17">
      <c r="A26" s="227" t="s">
        <v>29</v>
      </c>
      <c r="B26" s="220">
        <v>94320</v>
      </c>
      <c r="C26" s="220">
        <v>13926</v>
      </c>
      <c r="D26" s="220">
        <v>81</v>
      </c>
      <c r="E26" s="220">
        <v>4901</v>
      </c>
      <c r="F26" s="220">
        <v>8944</v>
      </c>
      <c r="G26" s="220">
        <v>16743</v>
      </c>
      <c r="H26" s="220">
        <v>6377</v>
      </c>
      <c r="I26" s="220">
        <v>10366</v>
      </c>
      <c r="J26" s="220">
        <v>18957</v>
      </c>
      <c r="K26" s="220">
        <v>41201</v>
      </c>
      <c r="L26" s="220">
        <v>26241</v>
      </c>
      <c r="M26" s="220">
        <v>9897</v>
      </c>
      <c r="N26" s="220">
        <v>3818</v>
      </c>
      <c r="O26" s="220">
        <v>1245</v>
      </c>
      <c r="P26" s="220">
        <v>3493</v>
      </c>
      <c r="Q26" s="220">
        <v>0</v>
      </c>
    </row>
    <row r="27" spans="1:17">
      <c r="A27" s="228" t="s">
        <v>30</v>
      </c>
      <c r="B27" s="220">
        <v>102289</v>
      </c>
      <c r="C27" s="220">
        <v>17237</v>
      </c>
      <c r="D27" s="220">
        <v>117</v>
      </c>
      <c r="E27" s="220">
        <v>8165</v>
      </c>
      <c r="F27" s="220">
        <v>8955</v>
      </c>
      <c r="G27" s="220">
        <v>14978</v>
      </c>
      <c r="H27" s="220">
        <v>4684</v>
      </c>
      <c r="I27" s="220">
        <v>10294</v>
      </c>
      <c r="J27" s="220">
        <v>25125</v>
      </c>
      <c r="K27" s="220">
        <v>42872</v>
      </c>
      <c r="L27" s="220">
        <v>25523</v>
      </c>
      <c r="M27" s="220">
        <v>10586</v>
      </c>
      <c r="N27" s="220">
        <v>4929</v>
      </c>
      <c r="O27" s="220">
        <v>1834</v>
      </c>
      <c r="P27" s="220">
        <v>2077</v>
      </c>
      <c r="Q27" s="220">
        <v>0</v>
      </c>
    </row>
    <row r="28" spans="1:17">
      <c r="A28" s="227" t="s">
        <v>31</v>
      </c>
      <c r="B28" s="220">
        <v>78482</v>
      </c>
      <c r="C28" s="220">
        <v>8385</v>
      </c>
      <c r="D28" s="220">
        <v>187</v>
      </c>
      <c r="E28" s="220">
        <v>5274</v>
      </c>
      <c r="F28" s="220">
        <v>2924</v>
      </c>
      <c r="G28" s="220">
        <v>11980</v>
      </c>
      <c r="H28" s="220">
        <v>2129</v>
      </c>
      <c r="I28" s="220">
        <v>9851</v>
      </c>
      <c r="J28" s="220">
        <v>17577</v>
      </c>
      <c r="K28" s="220">
        <v>37473</v>
      </c>
      <c r="L28" s="220">
        <v>19691</v>
      </c>
      <c r="M28" s="220">
        <v>10509</v>
      </c>
      <c r="N28" s="220">
        <v>4332</v>
      </c>
      <c r="O28" s="220">
        <v>2941</v>
      </c>
      <c r="P28" s="220">
        <v>1206</v>
      </c>
      <c r="Q28" s="220">
        <v>1861</v>
      </c>
    </row>
    <row r="29" spans="1:17">
      <c r="A29" s="228" t="s">
        <v>32</v>
      </c>
      <c r="B29" s="220">
        <v>58962</v>
      </c>
      <c r="C29" s="220">
        <v>6212</v>
      </c>
      <c r="D29" s="220">
        <v>12</v>
      </c>
      <c r="E29" s="220">
        <v>3764</v>
      </c>
      <c r="F29" s="220">
        <v>2436</v>
      </c>
      <c r="G29" s="220">
        <v>9202</v>
      </c>
      <c r="H29" s="220">
        <v>1290</v>
      </c>
      <c r="I29" s="220">
        <v>7912</v>
      </c>
      <c r="J29" s="220">
        <v>14413</v>
      </c>
      <c r="K29" s="220">
        <v>27909</v>
      </c>
      <c r="L29" s="220">
        <v>18660</v>
      </c>
      <c r="M29" s="220">
        <v>6521</v>
      </c>
      <c r="N29" s="220">
        <v>2096</v>
      </c>
      <c r="O29" s="220">
        <v>632</v>
      </c>
      <c r="P29" s="220">
        <v>1226</v>
      </c>
      <c r="Q29" s="220">
        <v>0</v>
      </c>
    </row>
    <row r="30" spans="1:17">
      <c r="A30" s="227" t="s">
        <v>33</v>
      </c>
      <c r="B30" s="220">
        <v>64766</v>
      </c>
      <c r="C30" s="220">
        <v>5529</v>
      </c>
      <c r="D30" s="220">
        <v>92</v>
      </c>
      <c r="E30" s="220">
        <v>4017</v>
      </c>
      <c r="F30" s="220">
        <v>1420</v>
      </c>
      <c r="G30" s="220">
        <v>8090</v>
      </c>
      <c r="H30" s="220">
        <v>662</v>
      </c>
      <c r="I30" s="220">
        <v>7428</v>
      </c>
      <c r="J30" s="220">
        <v>16689</v>
      </c>
      <c r="K30" s="220">
        <v>32886</v>
      </c>
      <c r="L30" s="220">
        <v>20491</v>
      </c>
      <c r="M30" s="220">
        <v>8424</v>
      </c>
      <c r="N30" s="220">
        <v>3013</v>
      </c>
      <c r="O30" s="220">
        <v>958</v>
      </c>
      <c r="P30" s="220">
        <v>1572</v>
      </c>
      <c r="Q30" s="220">
        <v>0</v>
      </c>
    </row>
    <row r="31" spans="1:17">
      <c r="A31" s="228" t="s">
        <v>34</v>
      </c>
      <c r="B31" s="220">
        <v>73694</v>
      </c>
      <c r="C31" s="220">
        <v>7508</v>
      </c>
      <c r="D31" s="220">
        <v>74</v>
      </c>
      <c r="E31" s="220">
        <v>4515</v>
      </c>
      <c r="F31" s="220">
        <v>2919</v>
      </c>
      <c r="G31" s="220">
        <v>9895</v>
      </c>
      <c r="H31" s="220">
        <v>1446</v>
      </c>
      <c r="I31" s="220">
        <v>8449</v>
      </c>
      <c r="J31" s="220">
        <v>19663</v>
      </c>
      <c r="K31" s="220">
        <v>34666</v>
      </c>
      <c r="L31" s="220">
        <v>22267</v>
      </c>
      <c r="M31" s="220">
        <v>8271</v>
      </c>
      <c r="N31" s="220">
        <v>3209</v>
      </c>
      <c r="O31" s="220">
        <v>919</v>
      </c>
      <c r="P31" s="220">
        <v>1962</v>
      </c>
      <c r="Q31" s="220">
        <v>0</v>
      </c>
    </row>
    <row r="32" spans="1:17" s="106" customFormat="1">
      <c r="A32" s="219" t="s">
        <v>57</v>
      </c>
      <c r="B32" s="222">
        <v>19175</v>
      </c>
      <c r="C32" s="222">
        <v>4970</v>
      </c>
      <c r="D32" s="222">
        <v>41</v>
      </c>
      <c r="E32" s="222">
        <v>1610</v>
      </c>
      <c r="F32" s="222">
        <v>3319</v>
      </c>
      <c r="G32" s="222">
        <v>1685</v>
      </c>
      <c r="H32" s="222">
        <v>656</v>
      </c>
      <c r="I32" s="222">
        <v>1029</v>
      </c>
      <c r="J32" s="222">
        <v>3919</v>
      </c>
      <c r="K32" s="222">
        <v>8323</v>
      </c>
      <c r="L32" s="222">
        <v>4413</v>
      </c>
      <c r="M32" s="222">
        <v>2466</v>
      </c>
      <c r="N32" s="222">
        <v>1132</v>
      </c>
      <c r="O32" s="222">
        <v>312</v>
      </c>
      <c r="P32" s="222">
        <v>278</v>
      </c>
      <c r="Q32" s="222">
        <v>0</v>
      </c>
    </row>
    <row r="33" spans="1:17" ht="11.25" customHeight="1">
      <c r="A33" s="228" t="s">
        <v>37</v>
      </c>
      <c r="B33" s="220">
        <v>19175</v>
      </c>
      <c r="C33" s="220">
        <v>4970</v>
      </c>
      <c r="D33" s="220">
        <v>41</v>
      </c>
      <c r="E33" s="220">
        <v>1610</v>
      </c>
      <c r="F33" s="220">
        <v>3319</v>
      </c>
      <c r="G33" s="220">
        <v>1685</v>
      </c>
      <c r="H33" s="220">
        <v>656</v>
      </c>
      <c r="I33" s="220">
        <v>1029</v>
      </c>
      <c r="J33" s="220">
        <v>3919</v>
      </c>
      <c r="K33" s="220">
        <v>8323</v>
      </c>
      <c r="L33" s="220">
        <v>4413</v>
      </c>
      <c r="M33" s="220">
        <v>2466</v>
      </c>
      <c r="N33" s="220">
        <v>1132</v>
      </c>
      <c r="O33" s="220">
        <v>312</v>
      </c>
      <c r="P33" s="220">
        <v>278</v>
      </c>
      <c r="Q33" s="220">
        <v>0</v>
      </c>
    </row>
    <row r="34" spans="1:17" s="106" customFormat="1" ht="11.25" customHeight="1">
      <c r="A34" s="231" t="s">
        <v>38</v>
      </c>
      <c r="B34" s="222">
        <v>8736</v>
      </c>
      <c r="C34" s="222">
        <v>689</v>
      </c>
      <c r="D34" s="222">
        <v>6</v>
      </c>
      <c r="E34" s="222">
        <v>283</v>
      </c>
      <c r="F34" s="222">
        <v>400</v>
      </c>
      <c r="G34" s="222">
        <v>1227</v>
      </c>
      <c r="H34" s="222">
        <v>132</v>
      </c>
      <c r="I34" s="222">
        <v>1095</v>
      </c>
      <c r="J34" s="222">
        <v>2032</v>
      </c>
      <c r="K34" s="222">
        <v>4539</v>
      </c>
      <c r="L34" s="222">
        <v>2703</v>
      </c>
      <c r="M34" s="222">
        <v>1072</v>
      </c>
      <c r="N34" s="222">
        <v>522</v>
      </c>
      <c r="O34" s="222">
        <v>242</v>
      </c>
      <c r="P34" s="222">
        <v>249</v>
      </c>
      <c r="Q34" s="222">
        <v>0</v>
      </c>
    </row>
    <row r="35" spans="1:17" ht="11.25" customHeight="1">
      <c r="A35" s="373" t="s">
        <v>488</v>
      </c>
      <c r="B35" s="374">
        <v>8736</v>
      </c>
      <c r="C35" s="374">
        <v>689</v>
      </c>
      <c r="D35" s="374">
        <v>6</v>
      </c>
      <c r="E35" s="374">
        <v>283</v>
      </c>
      <c r="F35" s="374">
        <v>400</v>
      </c>
      <c r="G35" s="374">
        <v>1227</v>
      </c>
      <c r="H35" s="374">
        <v>132</v>
      </c>
      <c r="I35" s="374">
        <v>1095</v>
      </c>
      <c r="J35" s="374">
        <v>2032</v>
      </c>
      <c r="K35" s="374">
        <v>4539</v>
      </c>
      <c r="L35" s="374">
        <v>2703</v>
      </c>
      <c r="M35" s="374">
        <v>1072</v>
      </c>
      <c r="N35" s="202">
        <v>522</v>
      </c>
      <c r="O35" s="202">
        <v>242</v>
      </c>
      <c r="P35" s="202">
        <v>249</v>
      </c>
      <c r="Q35" s="202">
        <v>0</v>
      </c>
    </row>
    <row r="36" spans="1:17" ht="11.25" customHeight="1">
      <c r="A36" s="303"/>
      <c r="B36" s="303"/>
      <c r="C36" s="303"/>
      <c r="D36" s="303"/>
      <c r="E36" s="303"/>
      <c r="F36" s="303"/>
      <c r="G36" s="303"/>
      <c r="H36" s="303"/>
      <c r="I36" s="303"/>
      <c r="J36" s="303"/>
      <c r="K36" s="303"/>
      <c r="L36" s="303"/>
      <c r="M36" s="303"/>
    </row>
    <row r="37" spans="1:17" ht="25.5" customHeight="1">
      <c r="A37" s="824" t="s">
        <v>602</v>
      </c>
      <c r="B37" s="824"/>
      <c r="C37" s="824"/>
      <c r="D37" s="824"/>
      <c r="E37" s="824"/>
      <c r="F37" s="824"/>
      <c r="G37" s="824"/>
      <c r="H37" s="824"/>
      <c r="I37" s="824"/>
      <c r="J37" s="824"/>
      <c r="K37" s="824"/>
      <c r="L37" s="824"/>
      <c r="M37" s="824"/>
      <c r="N37" s="824"/>
      <c r="O37" s="824"/>
    </row>
    <row r="38" spans="1:17">
      <c r="A38" s="457"/>
      <c r="B38" s="457"/>
      <c r="C38" s="457"/>
      <c r="D38" s="457"/>
      <c r="E38" s="457"/>
      <c r="F38" s="457"/>
      <c r="G38" s="457"/>
      <c r="H38" s="457"/>
      <c r="I38" s="457"/>
      <c r="J38" s="457"/>
      <c r="K38" s="457"/>
      <c r="L38" s="457"/>
      <c r="M38" s="457"/>
      <c r="N38" s="310"/>
      <c r="O38" s="310"/>
    </row>
    <row r="39" spans="1:17" ht="22.5" customHeight="1">
      <c r="A39" s="756" t="s">
        <v>538</v>
      </c>
      <c r="B39" s="756"/>
      <c r="C39" s="756"/>
      <c r="D39" s="756"/>
      <c r="E39" s="756"/>
      <c r="F39" s="756"/>
      <c r="G39" s="457"/>
      <c r="H39" s="457"/>
      <c r="I39" s="457"/>
      <c r="J39" s="457"/>
      <c r="K39" s="457"/>
      <c r="L39" s="457"/>
      <c r="M39" s="457"/>
      <c r="N39" s="310"/>
      <c r="O39" s="310"/>
    </row>
  </sheetData>
  <mergeCells count="9">
    <mergeCell ref="A39:F39"/>
    <mergeCell ref="A37:O37"/>
    <mergeCell ref="A1:Q1"/>
    <mergeCell ref="A3:A4"/>
    <mergeCell ref="B3:B4"/>
    <mergeCell ref="C3:F3"/>
    <mergeCell ref="K3:O3"/>
    <mergeCell ref="P3:P4"/>
    <mergeCell ref="Q3:Q4"/>
  </mergeCells>
  <hyperlinks>
    <hyperlink ref="R1" location="INDICE!A59" display="INDICE"/>
  </hyperlinks>
  <printOptions horizontalCentered="1"/>
  <pageMargins left="0.19685039370078741" right="0.19685039370078741" top="1.1023622047244095" bottom="0.51181102362204722" header="0.11811023622047245" footer="0.23622047244094491"/>
  <pageSetup paperSize="9" scale="63" firstPageNumber="114" orientation="landscape" useFirstPageNumber="1" r:id="rId1"/>
  <headerFooter scaleWithDoc="0">
    <oddHeader>&amp;C&amp;G</oddHeader>
    <oddFooter>&amp;C&amp;12&amp;P</oddFooter>
  </headerFooter>
  <legacyDrawingHF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6"/>
  <dimension ref="A1:R39"/>
  <sheetViews>
    <sheetView showGridLines="0" zoomScale="90" zoomScaleNormal="90" zoomScalePageLayoutView="90" workbookViewId="0">
      <selection sqref="A1:Q1"/>
    </sheetView>
  </sheetViews>
  <sheetFormatPr baseColWidth="10" defaultColWidth="9.109375" defaultRowHeight="13.8"/>
  <cols>
    <col min="1" max="1" width="35.109375" style="105" customWidth="1"/>
    <col min="2" max="2" width="14" style="105" customWidth="1"/>
    <col min="3" max="3" width="10.5546875" style="105" customWidth="1"/>
    <col min="4" max="4" width="11" style="105" customWidth="1"/>
    <col min="5" max="5" width="11.44140625" style="105" customWidth="1"/>
    <col min="6" max="6" width="13.109375" style="105" customWidth="1"/>
    <col min="7" max="7" width="10.5546875" style="105" customWidth="1"/>
    <col min="8" max="10" width="13.33203125" style="105" customWidth="1"/>
    <col min="11" max="11" width="11.5546875" style="105" customWidth="1"/>
    <col min="12" max="13" width="13" style="105" customWidth="1"/>
    <col min="14" max="14" width="13" style="107" customWidth="1"/>
    <col min="15" max="15" width="14.109375" style="107" customWidth="1"/>
    <col min="16" max="16" width="12.44140625" style="107" customWidth="1"/>
    <col min="17" max="17" width="11.5546875" style="107" customWidth="1"/>
    <col min="18" max="16384" width="9.109375" style="107"/>
  </cols>
  <sheetData>
    <row r="1" spans="1:18" ht="45" customHeight="1">
      <c r="A1" s="832" t="s">
        <v>853</v>
      </c>
      <c r="B1" s="832"/>
      <c r="C1" s="832"/>
      <c r="D1" s="832"/>
      <c r="E1" s="832"/>
      <c r="F1" s="832"/>
      <c r="G1" s="832"/>
      <c r="H1" s="832"/>
      <c r="I1" s="832"/>
      <c r="J1" s="832"/>
      <c r="K1" s="832"/>
      <c r="L1" s="832"/>
      <c r="M1" s="832"/>
      <c r="N1" s="832"/>
      <c r="O1" s="832"/>
      <c r="P1" s="832"/>
      <c r="Q1" s="832"/>
      <c r="R1" s="73" t="s">
        <v>271</v>
      </c>
    </row>
    <row r="2" spans="1:18" ht="3.75" customHeight="1">
      <c r="A2" s="115"/>
      <c r="B2" s="115"/>
      <c r="C2" s="115"/>
      <c r="D2" s="115"/>
      <c r="E2" s="115"/>
      <c r="F2" s="115"/>
      <c r="G2" s="115"/>
      <c r="H2" s="115"/>
      <c r="I2" s="115"/>
      <c r="J2" s="115"/>
      <c r="K2" s="115"/>
      <c r="L2" s="115"/>
      <c r="M2" s="115"/>
    </row>
    <row r="3" spans="1:18" s="135" customFormat="1" ht="20.25" customHeight="1">
      <c r="A3" s="775" t="s">
        <v>51</v>
      </c>
      <c r="B3" s="825" t="s">
        <v>289</v>
      </c>
      <c r="C3" s="827" t="s">
        <v>158</v>
      </c>
      <c r="D3" s="828"/>
      <c r="E3" s="828"/>
      <c r="F3" s="829"/>
      <c r="G3" s="833" t="s">
        <v>162</v>
      </c>
      <c r="H3" s="834"/>
      <c r="I3" s="835"/>
      <c r="J3" s="368" t="s">
        <v>162</v>
      </c>
      <c r="K3" s="827" t="s">
        <v>161</v>
      </c>
      <c r="L3" s="828"/>
      <c r="M3" s="828"/>
      <c r="N3" s="828"/>
      <c r="O3" s="829"/>
      <c r="P3" s="830" t="s">
        <v>189</v>
      </c>
      <c r="Q3" s="830" t="s">
        <v>195</v>
      </c>
    </row>
    <row r="4" spans="1:18" s="135" customFormat="1" ht="39.75" customHeight="1">
      <c r="A4" s="776"/>
      <c r="B4" s="826"/>
      <c r="C4" s="369" t="s">
        <v>46</v>
      </c>
      <c r="D4" s="369" t="s">
        <v>152</v>
      </c>
      <c r="E4" s="369" t="s">
        <v>194</v>
      </c>
      <c r="F4" s="369" t="s">
        <v>193</v>
      </c>
      <c r="G4" s="369" t="s">
        <v>46</v>
      </c>
      <c r="H4" s="369" t="s">
        <v>192</v>
      </c>
      <c r="I4" s="369" t="s">
        <v>191</v>
      </c>
      <c r="J4" s="369" t="s">
        <v>190</v>
      </c>
      <c r="K4" s="369" t="s">
        <v>46</v>
      </c>
      <c r="L4" s="369" t="s">
        <v>419</v>
      </c>
      <c r="M4" s="369" t="s">
        <v>420</v>
      </c>
      <c r="N4" s="369" t="s">
        <v>421</v>
      </c>
      <c r="O4" s="369" t="s">
        <v>424</v>
      </c>
      <c r="P4" s="831"/>
      <c r="Q4" s="831"/>
    </row>
    <row r="5" spans="1:18" s="106" customFormat="1" ht="15.75" customHeight="1">
      <c r="A5" s="219" t="s">
        <v>601</v>
      </c>
      <c r="B5" s="222">
        <v>3203634</v>
      </c>
      <c r="C5" s="222">
        <v>844898</v>
      </c>
      <c r="D5" s="222">
        <v>37217</v>
      </c>
      <c r="E5" s="222">
        <v>414632</v>
      </c>
      <c r="F5" s="222">
        <v>393049</v>
      </c>
      <c r="G5" s="222">
        <v>536401</v>
      </c>
      <c r="H5" s="222">
        <v>233023</v>
      </c>
      <c r="I5" s="222">
        <v>303378</v>
      </c>
      <c r="J5" s="222">
        <v>583293</v>
      </c>
      <c r="K5" s="222">
        <v>950833</v>
      </c>
      <c r="L5" s="222">
        <v>554007</v>
      </c>
      <c r="M5" s="222">
        <v>216827</v>
      </c>
      <c r="N5" s="222">
        <v>108766</v>
      </c>
      <c r="O5" s="222">
        <v>71233</v>
      </c>
      <c r="P5" s="222">
        <v>240477</v>
      </c>
      <c r="Q5" s="222">
        <v>47732</v>
      </c>
    </row>
    <row r="6" spans="1:18" s="106" customFormat="1">
      <c r="A6" s="219" t="s">
        <v>331</v>
      </c>
      <c r="B6" s="222">
        <v>1326938</v>
      </c>
      <c r="C6" s="222">
        <v>351337</v>
      </c>
      <c r="D6" s="222">
        <v>14678</v>
      </c>
      <c r="E6" s="222">
        <v>167964</v>
      </c>
      <c r="F6" s="222">
        <v>168695</v>
      </c>
      <c r="G6" s="222">
        <v>249046</v>
      </c>
      <c r="H6" s="222">
        <v>119669</v>
      </c>
      <c r="I6" s="222">
        <v>129377</v>
      </c>
      <c r="J6" s="222">
        <v>234581</v>
      </c>
      <c r="K6" s="222">
        <v>389113</v>
      </c>
      <c r="L6" s="222">
        <v>236537</v>
      </c>
      <c r="M6" s="222">
        <v>83701</v>
      </c>
      <c r="N6" s="222">
        <v>40801</v>
      </c>
      <c r="O6" s="222">
        <v>28074</v>
      </c>
      <c r="P6" s="222">
        <v>90330</v>
      </c>
      <c r="Q6" s="222">
        <v>12531</v>
      </c>
    </row>
    <row r="7" spans="1:18">
      <c r="A7" s="228" t="s">
        <v>186</v>
      </c>
      <c r="B7" s="220">
        <v>180376</v>
      </c>
      <c r="C7" s="220">
        <v>62687</v>
      </c>
      <c r="D7" s="220">
        <v>2159</v>
      </c>
      <c r="E7" s="220">
        <v>25728</v>
      </c>
      <c r="F7" s="220">
        <v>34800</v>
      </c>
      <c r="G7" s="220">
        <v>38256</v>
      </c>
      <c r="H7" s="220">
        <v>23402</v>
      </c>
      <c r="I7" s="220">
        <v>14854</v>
      </c>
      <c r="J7" s="220">
        <v>27778</v>
      </c>
      <c r="K7" s="220">
        <v>41053</v>
      </c>
      <c r="L7" s="220">
        <v>25986</v>
      </c>
      <c r="M7" s="220">
        <v>8292</v>
      </c>
      <c r="N7" s="220">
        <v>3342</v>
      </c>
      <c r="O7" s="220">
        <v>3433</v>
      </c>
      <c r="P7" s="220">
        <v>10046</v>
      </c>
      <c r="Q7" s="220">
        <v>556</v>
      </c>
    </row>
    <row r="8" spans="1:18">
      <c r="A8" s="227" t="s">
        <v>185</v>
      </c>
      <c r="B8" s="220">
        <v>74806</v>
      </c>
      <c r="C8" s="220">
        <v>15465</v>
      </c>
      <c r="D8" s="220">
        <v>547</v>
      </c>
      <c r="E8" s="220">
        <v>8720</v>
      </c>
      <c r="F8" s="220">
        <v>6198</v>
      </c>
      <c r="G8" s="220">
        <v>13462</v>
      </c>
      <c r="H8" s="220">
        <v>4282</v>
      </c>
      <c r="I8" s="220">
        <v>9180</v>
      </c>
      <c r="J8" s="220">
        <v>12711</v>
      </c>
      <c r="K8" s="220">
        <v>30106</v>
      </c>
      <c r="L8" s="220">
        <v>18928</v>
      </c>
      <c r="M8" s="220">
        <v>5425</v>
      </c>
      <c r="N8" s="220">
        <v>3706</v>
      </c>
      <c r="O8" s="220">
        <v>2047</v>
      </c>
      <c r="P8" s="220">
        <v>3062</v>
      </c>
      <c r="Q8" s="220">
        <v>0</v>
      </c>
    </row>
    <row r="9" spans="1:18">
      <c r="A9" s="228" t="s">
        <v>184</v>
      </c>
      <c r="B9" s="220">
        <v>79632</v>
      </c>
      <c r="C9" s="220">
        <v>28272</v>
      </c>
      <c r="D9" s="220">
        <v>1250</v>
      </c>
      <c r="E9" s="220">
        <v>11595</v>
      </c>
      <c r="F9" s="220">
        <v>15427</v>
      </c>
      <c r="G9" s="220">
        <v>14670</v>
      </c>
      <c r="H9" s="220">
        <v>8171</v>
      </c>
      <c r="I9" s="220">
        <v>6499</v>
      </c>
      <c r="J9" s="220">
        <v>9574</v>
      </c>
      <c r="K9" s="220">
        <v>21236</v>
      </c>
      <c r="L9" s="220">
        <v>12881</v>
      </c>
      <c r="M9" s="220">
        <v>3955</v>
      </c>
      <c r="N9" s="220">
        <v>2021</v>
      </c>
      <c r="O9" s="220">
        <v>2379</v>
      </c>
      <c r="P9" s="220">
        <v>5880</v>
      </c>
      <c r="Q9" s="220">
        <v>0</v>
      </c>
    </row>
    <row r="10" spans="1:18">
      <c r="A10" s="227" t="s">
        <v>183</v>
      </c>
      <c r="B10" s="220">
        <v>46079</v>
      </c>
      <c r="C10" s="220">
        <v>8719</v>
      </c>
      <c r="D10" s="220">
        <v>516</v>
      </c>
      <c r="E10" s="220">
        <v>5571</v>
      </c>
      <c r="F10" s="220">
        <v>2632</v>
      </c>
      <c r="G10" s="220">
        <v>6409</v>
      </c>
      <c r="H10" s="220">
        <v>2458</v>
      </c>
      <c r="I10" s="220">
        <v>3951</v>
      </c>
      <c r="J10" s="220">
        <v>13416</v>
      </c>
      <c r="K10" s="220">
        <v>15892</v>
      </c>
      <c r="L10" s="220">
        <v>8630</v>
      </c>
      <c r="M10" s="220">
        <v>3958</v>
      </c>
      <c r="N10" s="220">
        <v>1909</v>
      </c>
      <c r="O10" s="220">
        <v>1395</v>
      </c>
      <c r="P10" s="220">
        <v>1493</v>
      </c>
      <c r="Q10" s="220">
        <v>150</v>
      </c>
    </row>
    <row r="11" spans="1:18">
      <c r="A11" s="228" t="s">
        <v>182</v>
      </c>
      <c r="B11" s="220">
        <v>78685</v>
      </c>
      <c r="C11" s="220">
        <v>17055</v>
      </c>
      <c r="D11" s="220">
        <v>327</v>
      </c>
      <c r="E11" s="220">
        <v>8605</v>
      </c>
      <c r="F11" s="220">
        <v>8123</v>
      </c>
      <c r="G11" s="220">
        <v>13936</v>
      </c>
      <c r="H11" s="220">
        <v>6122</v>
      </c>
      <c r="I11" s="220">
        <v>7814</v>
      </c>
      <c r="J11" s="220">
        <v>13408</v>
      </c>
      <c r="K11" s="220">
        <v>27038</v>
      </c>
      <c r="L11" s="220">
        <v>16995</v>
      </c>
      <c r="M11" s="220">
        <v>5855</v>
      </c>
      <c r="N11" s="220">
        <v>2591</v>
      </c>
      <c r="O11" s="220">
        <v>1597</v>
      </c>
      <c r="P11" s="220">
        <v>6948</v>
      </c>
      <c r="Q11" s="220">
        <v>300</v>
      </c>
    </row>
    <row r="12" spans="1:18">
      <c r="A12" s="227" t="s">
        <v>181</v>
      </c>
      <c r="B12" s="220">
        <v>132485</v>
      </c>
      <c r="C12" s="220">
        <v>28094</v>
      </c>
      <c r="D12" s="220">
        <v>1916</v>
      </c>
      <c r="E12" s="220">
        <v>13896</v>
      </c>
      <c r="F12" s="220">
        <v>12282</v>
      </c>
      <c r="G12" s="220">
        <v>25274</v>
      </c>
      <c r="H12" s="220">
        <v>10093</v>
      </c>
      <c r="I12" s="220">
        <v>15181</v>
      </c>
      <c r="J12" s="220">
        <v>23373</v>
      </c>
      <c r="K12" s="220">
        <v>45372</v>
      </c>
      <c r="L12" s="220">
        <v>24690</v>
      </c>
      <c r="M12" s="220">
        <v>9848</v>
      </c>
      <c r="N12" s="220">
        <v>5975</v>
      </c>
      <c r="O12" s="220">
        <v>4859</v>
      </c>
      <c r="P12" s="220">
        <v>9439</v>
      </c>
      <c r="Q12" s="220">
        <v>933</v>
      </c>
    </row>
    <row r="13" spans="1:18">
      <c r="A13" s="228" t="s">
        <v>180</v>
      </c>
      <c r="B13" s="220">
        <v>98713</v>
      </c>
      <c r="C13" s="220">
        <v>23048</v>
      </c>
      <c r="D13" s="220">
        <v>1990</v>
      </c>
      <c r="E13" s="220">
        <v>12438</v>
      </c>
      <c r="F13" s="220">
        <v>8620</v>
      </c>
      <c r="G13" s="220">
        <v>13959</v>
      </c>
      <c r="H13" s="220">
        <v>6873</v>
      </c>
      <c r="I13" s="220">
        <v>7086</v>
      </c>
      <c r="J13" s="220">
        <v>26326</v>
      </c>
      <c r="K13" s="220">
        <v>28694</v>
      </c>
      <c r="L13" s="220">
        <v>16870</v>
      </c>
      <c r="M13" s="220">
        <v>7359</v>
      </c>
      <c r="N13" s="220">
        <v>2803</v>
      </c>
      <c r="O13" s="220">
        <v>1662</v>
      </c>
      <c r="P13" s="220">
        <v>6683</v>
      </c>
      <c r="Q13" s="220">
        <v>3</v>
      </c>
    </row>
    <row r="14" spans="1:18">
      <c r="A14" s="227" t="s">
        <v>179</v>
      </c>
      <c r="B14" s="220">
        <v>89344</v>
      </c>
      <c r="C14" s="220">
        <v>26011</v>
      </c>
      <c r="D14" s="220">
        <v>797</v>
      </c>
      <c r="E14" s="220">
        <v>10889</v>
      </c>
      <c r="F14" s="220">
        <v>14325</v>
      </c>
      <c r="G14" s="220">
        <v>17718</v>
      </c>
      <c r="H14" s="220">
        <v>9943</v>
      </c>
      <c r="I14" s="220">
        <v>7775</v>
      </c>
      <c r="J14" s="220">
        <v>17299</v>
      </c>
      <c r="K14" s="220">
        <v>21401</v>
      </c>
      <c r="L14" s="220">
        <v>13401</v>
      </c>
      <c r="M14" s="220">
        <v>4391</v>
      </c>
      <c r="N14" s="220">
        <v>1710</v>
      </c>
      <c r="O14" s="220">
        <v>1899</v>
      </c>
      <c r="P14" s="220">
        <v>5915</v>
      </c>
      <c r="Q14" s="220">
        <v>1000</v>
      </c>
    </row>
    <row r="15" spans="1:18">
      <c r="A15" s="228" t="s">
        <v>178</v>
      </c>
      <c r="B15" s="220">
        <v>347015</v>
      </c>
      <c r="C15" s="220">
        <v>86663</v>
      </c>
      <c r="D15" s="220">
        <v>3663</v>
      </c>
      <c r="E15" s="220">
        <v>45986</v>
      </c>
      <c r="F15" s="220">
        <v>37014</v>
      </c>
      <c r="G15" s="220">
        <v>70227</v>
      </c>
      <c r="H15" s="220">
        <v>32865</v>
      </c>
      <c r="I15" s="220">
        <v>37362</v>
      </c>
      <c r="J15" s="220">
        <v>56853</v>
      </c>
      <c r="K15" s="220">
        <v>96436</v>
      </c>
      <c r="L15" s="220">
        <v>59933</v>
      </c>
      <c r="M15" s="220">
        <v>20027</v>
      </c>
      <c r="N15" s="220">
        <v>10434</v>
      </c>
      <c r="O15" s="220">
        <v>6042</v>
      </c>
      <c r="P15" s="220">
        <v>28375</v>
      </c>
      <c r="Q15" s="220">
        <v>8461</v>
      </c>
    </row>
    <row r="16" spans="1:18">
      <c r="A16" s="227" t="s">
        <v>177</v>
      </c>
      <c r="B16" s="220">
        <v>97471</v>
      </c>
      <c r="C16" s="220">
        <v>18467</v>
      </c>
      <c r="D16" s="220">
        <v>294</v>
      </c>
      <c r="E16" s="220">
        <v>8879</v>
      </c>
      <c r="F16" s="220">
        <v>9294</v>
      </c>
      <c r="G16" s="220">
        <v>16668</v>
      </c>
      <c r="H16" s="220">
        <v>5163</v>
      </c>
      <c r="I16" s="220">
        <v>11505</v>
      </c>
      <c r="J16" s="220">
        <v>17449</v>
      </c>
      <c r="K16" s="220">
        <v>39781</v>
      </c>
      <c r="L16" s="220">
        <v>24035</v>
      </c>
      <c r="M16" s="220">
        <v>9955</v>
      </c>
      <c r="N16" s="220">
        <v>4252</v>
      </c>
      <c r="O16" s="220">
        <v>1539</v>
      </c>
      <c r="P16" s="220">
        <v>5105</v>
      </c>
      <c r="Q16" s="220">
        <v>1</v>
      </c>
    </row>
    <row r="17" spans="1:17" ht="15.75" customHeight="1">
      <c r="A17" s="228" t="s">
        <v>176</v>
      </c>
      <c r="B17" s="220">
        <v>102332</v>
      </c>
      <c r="C17" s="220">
        <v>36856</v>
      </c>
      <c r="D17" s="220">
        <v>1219</v>
      </c>
      <c r="E17" s="220">
        <v>15657</v>
      </c>
      <c r="F17" s="220">
        <v>19980</v>
      </c>
      <c r="G17" s="220">
        <v>18467</v>
      </c>
      <c r="H17" s="220">
        <v>10297</v>
      </c>
      <c r="I17" s="220">
        <v>8170</v>
      </c>
      <c r="J17" s="220">
        <v>16394</v>
      </c>
      <c r="K17" s="220">
        <v>22104</v>
      </c>
      <c r="L17" s="220">
        <v>14188</v>
      </c>
      <c r="M17" s="220">
        <v>4636</v>
      </c>
      <c r="N17" s="220">
        <v>2058</v>
      </c>
      <c r="O17" s="220">
        <v>1222</v>
      </c>
      <c r="P17" s="220">
        <v>7384</v>
      </c>
      <c r="Q17" s="220">
        <v>1127</v>
      </c>
    </row>
    <row r="18" spans="1:17" s="106" customFormat="1">
      <c r="A18" s="219" t="s">
        <v>332</v>
      </c>
      <c r="B18" s="222">
        <v>1558343</v>
      </c>
      <c r="C18" s="222">
        <v>398541</v>
      </c>
      <c r="D18" s="222">
        <v>17843</v>
      </c>
      <c r="E18" s="222">
        <v>199431</v>
      </c>
      <c r="F18" s="222">
        <v>181267</v>
      </c>
      <c r="G18" s="222">
        <v>229977</v>
      </c>
      <c r="H18" s="222">
        <v>86054</v>
      </c>
      <c r="I18" s="222">
        <v>143923</v>
      </c>
      <c r="J18" s="222">
        <v>289281</v>
      </c>
      <c r="K18" s="222">
        <v>478728</v>
      </c>
      <c r="L18" s="222">
        <v>263917</v>
      </c>
      <c r="M18" s="222">
        <v>115494</v>
      </c>
      <c r="N18" s="222">
        <v>60983</v>
      </c>
      <c r="O18" s="222">
        <v>38334</v>
      </c>
      <c r="P18" s="222">
        <v>126684</v>
      </c>
      <c r="Q18" s="222">
        <v>35132</v>
      </c>
    </row>
    <row r="19" spans="1:17">
      <c r="A19" s="228" t="s">
        <v>59</v>
      </c>
      <c r="B19" s="220">
        <v>136629</v>
      </c>
      <c r="C19" s="220">
        <v>44208</v>
      </c>
      <c r="D19" s="220">
        <v>2509</v>
      </c>
      <c r="E19" s="220">
        <v>21322</v>
      </c>
      <c r="F19" s="220">
        <v>20377</v>
      </c>
      <c r="G19" s="220">
        <v>20378</v>
      </c>
      <c r="H19" s="220">
        <v>9323</v>
      </c>
      <c r="I19" s="220">
        <v>11055</v>
      </c>
      <c r="J19" s="220">
        <v>23767</v>
      </c>
      <c r="K19" s="220">
        <v>36749</v>
      </c>
      <c r="L19" s="220">
        <v>22945</v>
      </c>
      <c r="M19" s="220">
        <v>7655</v>
      </c>
      <c r="N19" s="220">
        <v>3497</v>
      </c>
      <c r="O19" s="220">
        <v>2652</v>
      </c>
      <c r="P19" s="220">
        <v>11527</v>
      </c>
      <c r="Q19" s="220">
        <v>0</v>
      </c>
    </row>
    <row r="20" spans="1:17">
      <c r="A20" s="227" t="s">
        <v>175</v>
      </c>
      <c r="B20" s="220">
        <v>175982</v>
      </c>
      <c r="C20" s="220">
        <v>54712</v>
      </c>
      <c r="D20" s="220">
        <v>2397</v>
      </c>
      <c r="E20" s="220">
        <v>23943</v>
      </c>
      <c r="F20" s="220">
        <v>28372</v>
      </c>
      <c r="G20" s="220">
        <v>29577</v>
      </c>
      <c r="H20" s="220">
        <v>14291</v>
      </c>
      <c r="I20" s="220">
        <v>15286</v>
      </c>
      <c r="J20" s="220">
        <v>29231</v>
      </c>
      <c r="K20" s="220">
        <v>48145</v>
      </c>
      <c r="L20" s="220">
        <v>28508</v>
      </c>
      <c r="M20" s="220">
        <v>10064</v>
      </c>
      <c r="N20" s="220">
        <v>5833</v>
      </c>
      <c r="O20" s="220">
        <v>3740</v>
      </c>
      <c r="P20" s="220">
        <v>14108</v>
      </c>
      <c r="Q20" s="220">
        <v>209</v>
      </c>
    </row>
    <row r="21" spans="1:17">
      <c r="A21" s="228" t="s">
        <v>174</v>
      </c>
      <c r="B21" s="220">
        <v>645202</v>
      </c>
      <c r="C21" s="220">
        <v>119557</v>
      </c>
      <c r="D21" s="220">
        <v>3760</v>
      </c>
      <c r="E21" s="220">
        <v>59351</v>
      </c>
      <c r="F21" s="220">
        <v>56446</v>
      </c>
      <c r="G21" s="220">
        <v>94924</v>
      </c>
      <c r="H21" s="220">
        <v>27087</v>
      </c>
      <c r="I21" s="220">
        <v>67837</v>
      </c>
      <c r="J21" s="220">
        <v>128039</v>
      </c>
      <c r="K21" s="220">
        <v>221298</v>
      </c>
      <c r="L21" s="220">
        <v>115588</v>
      </c>
      <c r="M21" s="220">
        <v>60893</v>
      </c>
      <c r="N21" s="220">
        <v>29816</v>
      </c>
      <c r="O21" s="220">
        <v>15001</v>
      </c>
      <c r="P21" s="220">
        <v>49911</v>
      </c>
      <c r="Q21" s="220">
        <v>31473</v>
      </c>
    </row>
    <row r="22" spans="1:17">
      <c r="A22" s="227" t="s">
        <v>173</v>
      </c>
      <c r="B22" s="220">
        <v>223470</v>
      </c>
      <c r="C22" s="220">
        <v>75859</v>
      </c>
      <c r="D22" s="220">
        <v>4218</v>
      </c>
      <c r="E22" s="220">
        <v>36011</v>
      </c>
      <c r="F22" s="220">
        <v>35630</v>
      </c>
      <c r="G22" s="220">
        <v>33148</v>
      </c>
      <c r="H22" s="220">
        <v>14424</v>
      </c>
      <c r="I22" s="220">
        <v>18724</v>
      </c>
      <c r="J22" s="220">
        <v>36390</v>
      </c>
      <c r="K22" s="220">
        <v>55026</v>
      </c>
      <c r="L22" s="220">
        <v>33332</v>
      </c>
      <c r="M22" s="220">
        <v>10977</v>
      </c>
      <c r="N22" s="220">
        <v>5647</v>
      </c>
      <c r="O22" s="220">
        <v>5070</v>
      </c>
      <c r="P22" s="220">
        <v>21677</v>
      </c>
      <c r="Q22" s="220">
        <v>1370</v>
      </c>
    </row>
    <row r="23" spans="1:17">
      <c r="A23" s="228" t="s">
        <v>172</v>
      </c>
      <c r="B23" s="220">
        <v>301843</v>
      </c>
      <c r="C23" s="220">
        <v>76383</v>
      </c>
      <c r="D23" s="220">
        <v>3225</v>
      </c>
      <c r="E23" s="220">
        <v>43481</v>
      </c>
      <c r="F23" s="220">
        <v>29677</v>
      </c>
      <c r="G23" s="220">
        <v>42582</v>
      </c>
      <c r="H23" s="220">
        <v>16451</v>
      </c>
      <c r="I23" s="220">
        <v>26131</v>
      </c>
      <c r="J23" s="220">
        <v>60563</v>
      </c>
      <c r="K23" s="220">
        <v>97738</v>
      </c>
      <c r="L23" s="220">
        <v>51566</v>
      </c>
      <c r="M23" s="220">
        <v>21653</v>
      </c>
      <c r="N23" s="220">
        <v>14174</v>
      </c>
      <c r="O23" s="220">
        <v>10345</v>
      </c>
      <c r="P23" s="220">
        <v>22498</v>
      </c>
      <c r="Q23" s="220">
        <v>2079</v>
      </c>
    </row>
    <row r="24" spans="1:17" ht="15" customHeight="1">
      <c r="A24" s="227" t="s">
        <v>27</v>
      </c>
      <c r="B24" s="220">
        <v>75217</v>
      </c>
      <c r="C24" s="220">
        <v>27822</v>
      </c>
      <c r="D24" s="220">
        <v>1734</v>
      </c>
      <c r="E24" s="220">
        <v>15323</v>
      </c>
      <c r="F24" s="220">
        <v>10765</v>
      </c>
      <c r="G24" s="220">
        <v>9368</v>
      </c>
      <c r="H24" s="220">
        <v>4478</v>
      </c>
      <c r="I24" s="220">
        <v>4890</v>
      </c>
      <c r="J24" s="220">
        <v>11291</v>
      </c>
      <c r="K24" s="220">
        <v>19772</v>
      </c>
      <c r="L24" s="220">
        <v>11978</v>
      </c>
      <c r="M24" s="220">
        <v>4252</v>
      </c>
      <c r="N24" s="220">
        <v>2016</v>
      </c>
      <c r="O24" s="220">
        <v>1526</v>
      </c>
      <c r="P24" s="220">
        <v>6963</v>
      </c>
      <c r="Q24" s="220">
        <v>1</v>
      </c>
    </row>
    <row r="25" spans="1:17" s="106" customFormat="1">
      <c r="A25" s="219" t="s">
        <v>58</v>
      </c>
      <c r="B25" s="222">
        <v>298567</v>
      </c>
      <c r="C25" s="222">
        <v>89495</v>
      </c>
      <c r="D25" s="222">
        <v>4492</v>
      </c>
      <c r="E25" s="222">
        <v>44590</v>
      </c>
      <c r="F25" s="222">
        <v>40413</v>
      </c>
      <c r="G25" s="222">
        <v>53565</v>
      </c>
      <c r="H25" s="222">
        <v>25448</v>
      </c>
      <c r="I25" s="222">
        <v>28117</v>
      </c>
      <c r="J25" s="222">
        <v>55627</v>
      </c>
      <c r="K25" s="222">
        <v>77626</v>
      </c>
      <c r="L25" s="222">
        <v>50269</v>
      </c>
      <c r="M25" s="222">
        <v>16469</v>
      </c>
      <c r="N25" s="222">
        <v>6393</v>
      </c>
      <c r="O25" s="222">
        <v>4495</v>
      </c>
      <c r="P25" s="222">
        <v>22185</v>
      </c>
      <c r="Q25" s="222">
        <v>69</v>
      </c>
    </row>
    <row r="26" spans="1:17">
      <c r="A26" s="227" t="s">
        <v>29</v>
      </c>
      <c r="B26" s="220">
        <v>85741</v>
      </c>
      <c r="C26" s="220">
        <v>26063</v>
      </c>
      <c r="D26" s="220">
        <v>1126</v>
      </c>
      <c r="E26" s="220">
        <v>10770</v>
      </c>
      <c r="F26" s="220">
        <v>14167</v>
      </c>
      <c r="G26" s="220">
        <v>17164</v>
      </c>
      <c r="H26" s="220">
        <v>9590</v>
      </c>
      <c r="I26" s="220">
        <v>7574</v>
      </c>
      <c r="J26" s="220">
        <v>13165</v>
      </c>
      <c r="K26" s="220">
        <v>22287</v>
      </c>
      <c r="L26" s="220">
        <v>14396</v>
      </c>
      <c r="M26" s="220">
        <v>4541</v>
      </c>
      <c r="N26" s="220">
        <v>1789</v>
      </c>
      <c r="O26" s="220">
        <v>1561</v>
      </c>
      <c r="P26" s="220">
        <v>7062</v>
      </c>
      <c r="Q26" s="220">
        <v>0</v>
      </c>
    </row>
    <row r="27" spans="1:17">
      <c r="A27" s="228" t="s">
        <v>30</v>
      </c>
      <c r="B27" s="220">
        <v>55463</v>
      </c>
      <c r="C27" s="220">
        <v>16419</v>
      </c>
      <c r="D27" s="220">
        <v>875</v>
      </c>
      <c r="E27" s="220">
        <v>8710</v>
      </c>
      <c r="F27" s="220">
        <v>6834</v>
      </c>
      <c r="G27" s="220">
        <v>9570</v>
      </c>
      <c r="H27" s="220">
        <v>4364</v>
      </c>
      <c r="I27" s="220">
        <v>5206</v>
      </c>
      <c r="J27" s="220">
        <v>11982</v>
      </c>
      <c r="K27" s="220">
        <v>14208</v>
      </c>
      <c r="L27" s="220">
        <v>8787</v>
      </c>
      <c r="M27" s="220">
        <v>3003</v>
      </c>
      <c r="N27" s="220">
        <v>1526</v>
      </c>
      <c r="O27" s="220">
        <v>892</v>
      </c>
      <c r="P27" s="220">
        <v>3284</v>
      </c>
      <c r="Q27" s="220">
        <v>0</v>
      </c>
    </row>
    <row r="28" spans="1:17">
      <c r="A28" s="227" t="s">
        <v>31</v>
      </c>
      <c r="B28" s="220">
        <v>41863</v>
      </c>
      <c r="C28" s="220">
        <v>11679</v>
      </c>
      <c r="D28" s="220">
        <v>455</v>
      </c>
      <c r="E28" s="220">
        <v>6748</v>
      </c>
      <c r="F28" s="220">
        <v>4476</v>
      </c>
      <c r="G28" s="220">
        <v>8163</v>
      </c>
      <c r="H28" s="220">
        <v>3463</v>
      </c>
      <c r="I28" s="220">
        <v>4700</v>
      </c>
      <c r="J28" s="220">
        <v>9157</v>
      </c>
      <c r="K28" s="220">
        <v>10558</v>
      </c>
      <c r="L28" s="220">
        <v>6714</v>
      </c>
      <c r="M28" s="220">
        <v>2481</v>
      </c>
      <c r="N28" s="220">
        <v>825</v>
      </c>
      <c r="O28" s="220">
        <v>538</v>
      </c>
      <c r="P28" s="220">
        <v>2238</v>
      </c>
      <c r="Q28" s="220">
        <v>68</v>
      </c>
    </row>
    <row r="29" spans="1:17">
      <c r="A29" s="228" t="s">
        <v>32</v>
      </c>
      <c r="B29" s="220">
        <v>32277</v>
      </c>
      <c r="C29" s="220">
        <v>10109</v>
      </c>
      <c r="D29" s="220">
        <v>287</v>
      </c>
      <c r="E29" s="220">
        <v>4547</v>
      </c>
      <c r="F29" s="220">
        <v>5275</v>
      </c>
      <c r="G29" s="220">
        <v>6285</v>
      </c>
      <c r="H29" s="220">
        <v>3047</v>
      </c>
      <c r="I29" s="220">
        <v>3238</v>
      </c>
      <c r="J29" s="220">
        <v>5537</v>
      </c>
      <c r="K29" s="220">
        <v>8374</v>
      </c>
      <c r="L29" s="220">
        <v>5649</v>
      </c>
      <c r="M29" s="220">
        <v>1569</v>
      </c>
      <c r="N29" s="220">
        <v>568</v>
      </c>
      <c r="O29" s="220">
        <v>588</v>
      </c>
      <c r="P29" s="220">
        <v>1972</v>
      </c>
      <c r="Q29" s="220">
        <v>0</v>
      </c>
    </row>
    <row r="30" spans="1:17">
      <c r="A30" s="227" t="s">
        <v>33</v>
      </c>
      <c r="B30" s="220">
        <v>45289</v>
      </c>
      <c r="C30" s="220">
        <v>13436</v>
      </c>
      <c r="D30" s="220">
        <v>1197</v>
      </c>
      <c r="E30" s="220">
        <v>8350</v>
      </c>
      <c r="F30" s="220">
        <v>3889</v>
      </c>
      <c r="G30" s="220">
        <v>6377</v>
      </c>
      <c r="H30" s="220">
        <v>2175</v>
      </c>
      <c r="I30" s="220">
        <v>4202</v>
      </c>
      <c r="J30" s="220">
        <v>8421</v>
      </c>
      <c r="K30" s="220">
        <v>13075</v>
      </c>
      <c r="L30" s="220">
        <v>8461</v>
      </c>
      <c r="M30" s="220">
        <v>3002</v>
      </c>
      <c r="N30" s="220">
        <v>1039</v>
      </c>
      <c r="O30" s="220">
        <v>573</v>
      </c>
      <c r="P30" s="220">
        <v>3980</v>
      </c>
      <c r="Q30" s="220">
        <v>0</v>
      </c>
    </row>
    <row r="31" spans="1:17" ht="15" customHeight="1">
      <c r="A31" s="228" t="s">
        <v>34</v>
      </c>
      <c r="B31" s="220">
        <v>37934</v>
      </c>
      <c r="C31" s="220">
        <v>11789</v>
      </c>
      <c r="D31" s="220">
        <v>552</v>
      </c>
      <c r="E31" s="220">
        <v>5465</v>
      </c>
      <c r="F31" s="220">
        <v>5772</v>
      </c>
      <c r="G31" s="220">
        <v>6006</v>
      </c>
      <c r="H31" s="220">
        <v>2809</v>
      </c>
      <c r="I31" s="220">
        <v>3197</v>
      </c>
      <c r="J31" s="220">
        <v>7365</v>
      </c>
      <c r="K31" s="220">
        <v>9124</v>
      </c>
      <c r="L31" s="220">
        <v>6262</v>
      </c>
      <c r="M31" s="220">
        <v>1873</v>
      </c>
      <c r="N31" s="220">
        <v>646</v>
      </c>
      <c r="O31" s="220">
        <v>343</v>
      </c>
      <c r="P31" s="220">
        <v>3649</v>
      </c>
      <c r="Q31" s="220">
        <v>1</v>
      </c>
    </row>
    <row r="32" spans="1:17" s="106" customFormat="1">
      <c r="A32" s="219" t="s">
        <v>57</v>
      </c>
      <c r="B32" s="222">
        <v>5470</v>
      </c>
      <c r="C32" s="222">
        <v>1832</v>
      </c>
      <c r="D32" s="222">
        <v>74</v>
      </c>
      <c r="E32" s="222">
        <v>1031</v>
      </c>
      <c r="F32" s="222">
        <v>727</v>
      </c>
      <c r="G32" s="222">
        <v>437</v>
      </c>
      <c r="H32" s="222">
        <v>185</v>
      </c>
      <c r="I32" s="222">
        <v>252</v>
      </c>
      <c r="J32" s="222">
        <v>1001</v>
      </c>
      <c r="K32" s="222">
        <v>1812</v>
      </c>
      <c r="L32" s="222">
        <v>1058</v>
      </c>
      <c r="M32" s="222">
        <v>464</v>
      </c>
      <c r="N32" s="222">
        <v>197</v>
      </c>
      <c r="O32" s="222">
        <v>93</v>
      </c>
      <c r="P32" s="222">
        <v>388</v>
      </c>
      <c r="Q32" s="222">
        <v>0</v>
      </c>
    </row>
    <row r="33" spans="1:17">
      <c r="A33" s="228" t="s">
        <v>37</v>
      </c>
      <c r="B33" s="220">
        <v>5470</v>
      </c>
      <c r="C33" s="220">
        <v>1832</v>
      </c>
      <c r="D33" s="220">
        <v>74</v>
      </c>
      <c r="E33" s="220">
        <v>1031</v>
      </c>
      <c r="F33" s="220">
        <v>727</v>
      </c>
      <c r="G33" s="220">
        <v>437</v>
      </c>
      <c r="H33" s="220">
        <v>185</v>
      </c>
      <c r="I33" s="220">
        <v>252</v>
      </c>
      <c r="J33" s="220">
        <v>1001</v>
      </c>
      <c r="K33" s="220">
        <v>1812</v>
      </c>
      <c r="L33" s="220">
        <v>1058</v>
      </c>
      <c r="M33" s="220">
        <v>464</v>
      </c>
      <c r="N33" s="220">
        <v>197</v>
      </c>
      <c r="O33" s="220">
        <v>93</v>
      </c>
      <c r="P33" s="220">
        <v>388</v>
      </c>
      <c r="Q33" s="220">
        <v>0</v>
      </c>
    </row>
    <row r="34" spans="1:17" s="106" customFormat="1">
      <c r="A34" s="231" t="s">
        <v>38</v>
      </c>
      <c r="B34" s="222">
        <v>14316</v>
      </c>
      <c r="C34" s="222">
        <v>3693</v>
      </c>
      <c r="D34" s="222">
        <v>130</v>
      </c>
      <c r="E34" s="222">
        <v>1616</v>
      </c>
      <c r="F34" s="222">
        <v>1947</v>
      </c>
      <c r="G34" s="222">
        <v>3376</v>
      </c>
      <c r="H34" s="222">
        <v>1667</v>
      </c>
      <c r="I34" s="222">
        <v>1709</v>
      </c>
      <c r="J34" s="222">
        <v>2803</v>
      </c>
      <c r="K34" s="222">
        <v>3554</v>
      </c>
      <c r="L34" s="222">
        <v>2226</v>
      </c>
      <c r="M34" s="222">
        <v>699</v>
      </c>
      <c r="N34" s="222">
        <v>392</v>
      </c>
      <c r="O34" s="222">
        <v>237</v>
      </c>
      <c r="P34" s="222">
        <v>890</v>
      </c>
      <c r="Q34" s="222">
        <v>0</v>
      </c>
    </row>
    <row r="35" spans="1:17">
      <c r="A35" s="373" t="s">
        <v>488</v>
      </c>
      <c r="B35" s="349">
        <v>14316</v>
      </c>
      <c r="C35" s="349">
        <v>3693</v>
      </c>
      <c r="D35" s="349">
        <v>130</v>
      </c>
      <c r="E35" s="349">
        <v>1616</v>
      </c>
      <c r="F35" s="349">
        <v>1947</v>
      </c>
      <c r="G35" s="349">
        <v>3376</v>
      </c>
      <c r="H35" s="349">
        <v>1667</v>
      </c>
      <c r="I35" s="349">
        <v>1709</v>
      </c>
      <c r="J35" s="349">
        <v>2803</v>
      </c>
      <c r="K35" s="349">
        <v>3554</v>
      </c>
      <c r="L35" s="349">
        <v>2226</v>
      </c>
      <c r="M35" s="349">
        <v>699</v>
      </c>
      <c r="N35" s="202">
        <v>392</v>
      </c>
      <c r="O35" s="202">
        <v>237</v>
      </c>
      <c r="P35" s="202">
        <v>890</v>
      </c>
      <c r="Q35" s="202">
        <v>0</v>
      </c>
    </row>
    <row r="36" spans="1:17" ht="14.25" customHeight="1">
      <c r="A36" s="303"/>
      <c r="B36" s="303"/>
      <c r="C36" s="303"/>
      <c r="D36" s="303"/>
      <c r="E36" s="303"/>
      <c r="F36" s="303"/>
      <c r="G36" s="303"/>
      <c r="H36" s="303"/>
      <c r="I36" s="303"/>
      <c r="J36" s="303"/>
      <c r="K36" s="303"/>
      <c r="L36" s="303"/>
      <c r="M36" s="303"/>
    </row>
    <row r="37" spans="1:17" ht="27.75" customHeight="1">
      <c r="A37" s="824" t="s">
        <v>603</v>
      </c>
      <c r="B37" s="824"/>
      <c r="C37" s="824"/>
      <c r="D37" s="824"/>
      <c r="E37" s="824"/>
      <c r="F37" s="824"/>
      <c r="G37" s="824"/>
      <c r="H37" s="824"/>
      <c r="I37" s="824"/>
      <c r="J37" s="824"/>
      <c r="K37" s="824"/>
      <c r="L37" s="824"/>
      <c r="M37" s="824"/>
      <c r="N37" s="824"/>
    </row>
    <row r="39" spans="1:17" ht="22.5" customHeight="1">
      <c r="A39" s="755" t="s">
        <v>538</v>
      </c>
      <c r="B39" s="755"/>
      <c r="C39" s="755"/>
      <c r="D39" s="755"/>
      <c r="E39" s="755"/>
      <c r="F39" s="755"/>
    </row>
  </sheetData>
  <mergeCells count="10">
    <mergeCell ref="A39:F39"/>
    <mergeCell ref="A37:N37"/>
    <mergeCell ref="A1:Q1"/>
    <mergeCell ref="A3:A4"/>
    <mergeCell ref="B3:B4"/>
    <mergeCell ref="C3:F3"/>
    <mergeCell ref="G3:I3"/>
    <mergeCell ref="K3:O3"/>
    <mergeCell ref="P3:P4"/>
    <mergeCell ref="Q3:Q4"/>
  </mergeCells>
  <hyperlinks>
    <hyperlink ref="R1" location="INDICE!A60" display="INDICE"/>
  </hyperlinks>
  <printOptions horizontalCentered="1"/>
  <pageMargins left="0.19685039370078741" right="0.19685039370078741" top="1.1023622047244095" bottom="0.51181102362204722" header="0.11811023622047245" footer="0.23622047244094491"/>
  <pageSetup paperSize="9" scale="62" firstPageNumber="115" orientation="landscape" useFirstPageNumber="1" r:id="rId1"/>
  <headerFooter scaleWithDoc="0">
    <oddHeader>&amp;C&amp;G</oddHeader>
    <oddFooter>&amp;C&amp;12 &amp;P</oddFooter>
  </headerFooter>
  <legacyDrawingHF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7"/>
  <dimension ref="A1:R39"/>
  <sheetViews>
    <sheetView showGridLines="0" zoomScale="90" zoomScaleNormal="90" zoomScalePageLayoutView="90" workbookViewId="0">
      <selection activeCell="C5" activeCellId="5" sqref="Q5 P5 K5 J5 G5 C5"/>
    </sheetView>
  </sheetViews>
  <sheetFormatPr baseColWidth="10" defaultColWidth="9.109375" defaultRowHeight="13.8"/>
  <cols>
    <col min="1" max="1" width="30.88671875" style="107" customWidth="1"/>
    <col min="2" max="2" width="15.5546875" style="107" customWidth="1"/>
    <col min="3" max="3" width="10.5546875" style="107" customWidth="1"/>
    <col min="4" max="10" width="12.44140625" style="107" customWidth="1"/>
    <col min="11" max="11" width="11.88671875" style="107" bestFit="1" customWidth="1"/>
    <col min="12" max="15" width="13.33203125" style="107" customWidth="1"/>
    <col min="16" max="17" width="11.5546875" style="107" customWidth="1"/>
    <col min="18" max="16384" width="9.109375" style="107"/>
  </cols>
  <sheetData>
    <row r="1" spans="1:18" ht="49.5" customHeight="1">
      <c r="A1" s="757" t="s">
        <v>855</v>
      </c>
      <c r="B1" s="757"/>
      <c r="C1" s="757"/>
      <c r="D1" s="757"/>
      <c r="E1" s="757"/>
      <c r="F1" s="757"/>
      <c r="G1" s="757"/>
      <c r="H1" s="757"/>
      <c r="I1" s="757"/>
      <c r="J1" s="757"/>
      <c r="K1" s="757"/>
      <c r="L1" s="757"/>
      <c r="M1" s="757"/>
      <c r="N1" s="757"/>
      <c r="O1" s="757"/>
      <c r="P1" s="757"/>
      <c r="Q1" s="757"/>
      <c r="R1" s="73" t="s">
        <v>271</v>
      </c>
    </row>
    <row r="2" spans="1:18" ht="4.5" customHeight="1">
      <c r="A2" s="141"/>
      <c r="B2" s="113"/>
      <c r="C2" s="113"/>
      <c r="D2" s="113"/>
      <c r="E2" s="113"/>
      <c r="F2" s="113"/>
      <c r="G2" s="113"/>
      <c r="H2" s="113"/>
      <c r="I2" s="113"/>
      <c r="J2" s="113"/>
      <c r="K2" s="113"/>
      <c r="L2" s="113"/>
      <c r="M2" s="113"/>
    </row>
    <row r="3" spans="1:18" s="113" customFormat="1" ht="19.5" customHeight="1">
      <c r="A3" s="775" t="s">
        <v>51</v>
      </c>
      <c r="B3" s="825" t="s">
        <v>289</v>
      </c>
      <c r="C3" s="827" t="s">
        <v>158</v>
      </c>
      <c r="D3" s="828"/>
      <c r="E3" s="828"/>
      <c r="F3" s="829"/>
      <c r="G3" s="833" t="s">
        <v>162</v>
      </c>
      <c r="H3" s="834"/>
      <c r="I3" s="835"/>
      <c r="J3" s="187" t="s">
        <v>162</v>
      </c>
      <c r="K3" s="827" t="s">
        <v>161</v>
      </c>
      <c r="L3" s="828"/>
      <c r="M3" s="828"/>
      <c r="N3" s="828"/>
      <c r="O3" s="829"/>
      <c r="P3" s="830" t="s">
        <v>189</v>
      </c>
      <c r="Q3" s="830" t="s">
        <v>195</v>
      </c>
    </row>
    <row r="4" spans="1:18" s="113" customFormat="1" ht="30" customHeight="1">
      <c r="A4" s="776"/>
      <c r="B4" s="826"/>
      <c r="C4" s="369" t="s">
        <v>46</v>
      </c>
      <c r="D4" s="369" t="s">
        <v>152</v>
      </c>
      <c r="E4" s="369" t="s">
        <v>194</v>
      </c>
      <c r="F4" s="369" t="s">
        <v>193</v>
      </c>
      <c r="G4" s="317" t="s">
        <v>46</v>
      </c>
      <c r="H4" s="317" t="s">
        <v>192</v>
      </c>
      <c r="I4" s="317" t="s">
        <v>191</v>
      </c>
      <c r="J4" s="317" t="s">
        <v>190</v>
      </c>
      <c r="K4" s="369" t="s">
        <v>46</v>
      </c>
      <c r="L4" s="369" t="s">
        <v>419</v>
      </c>
      <c r="M4" s="369" t="s">
        <v>420</v>
      </c>
      <c r="N4" s="369" t="s">
        <v>421</v>
      </c>
      <c r="O4" s="369" t="s">
        <v>424</v>
      </c>
      <c r="P4" s="831"/>
      <c r="Q4" s="831"/>
    </row>
    <row r="5" spans="1:18" s="106" customFormat="1" ht="17.25" customHeight="1">
      <c r="A5" s="219" t="s">
        <v>601</v>
      </c>
      <c r="B5" s="222">
        <v>876073</v>
      </c>
      <c r="C5" s="222">
        <v>172594</v>
      </c>
      <c r="D5" s="222">
        <v>3633</v>
      </c>
      <c r="E5" s="222">
        <v>79325</v>
      </c>
      <c r="F5" s="222">
        <v>89636</v>
      </c>
      <c r="G5" s="222">
        <v>161808</v>
      </c>
      <c r="H5" s="222">
        <v>63054</v>
      </c>
      <c r="I5" s="222">
        <v>98754</v>
      </c>
      <c r="J5" s="222">
        <v>149057</v>
      </c>
      <c r="K5" s="222">
        <v>275606</v>
      </c>
      <c r="L5" s="222">
        <v>150805</v>
      </c>
      <c r="M5" s="222">
        <v>73656</v>
      </c>
      <c r="N5" s="222">
        <v>32801</v>
      </c>
      <c r="O5" s="222">
        <v>18344</v>
      </c>
      <c r="P5" s="222">
        <v>86083</v>
      </c>
      <c r="Q5" s="222">
        <v>30925</v>
      </c>
    </row>
    <row r="6" spans="1:18" s="106" customFormat="1">
      <c r="A6" s="219" t="s">
        <v>331</v>
      </c>
      <c r="B6" s="222">
        <v>333204</v>
      </c>
      <c r="C6" s="222">
        <v>71281</v>
      </c>
      <c r="D6" s="222">
        <v>1327</v>
      </c>
      <c r="E6" s="222">
        <v>36863</v>
      </c>
      <c r="F6" s="222">
        <v>33091</v>
      </c>
      <c r="G6" s="222">
        <v>65703</v>
      </c>
      <c r="H6" s="222">
        <v>29915</v>
      </c>
      <c r="I6" s="222">
        <v>35788</v>
      </c>
      <c r="J6" s="222">
        <v>59939</v>
      </c>
      <c r="K6" s="222">
        <v>99079</v>
      </c>
      <c r="L6" s="222">
        <v>61974</v>
      </c>
      <c r="M6" s="222">
        <v>20497</v>
      </c>
      <c r="N6" s="222">
        <v>10556</v>
      </c>
      <c r="O6" s="222">
        <v>6052</v>
      </c>
      <c r="P6" s="222">
        <v>27697</v>
      </c>
      <c r="Q6" s="222">
        <v>9505</v>
      </c>
    </row>
    <row r="7" spans="1:18">
      <c r="A7" s="228" t="s">
        <v>186</v>
      </c>
      <c r="B7" s="220">
        <v>51637</v>
      </c>
      <c r="C7" s="220">
        <v>13871</v>
      </c>
      <c r="D7" s="220">
        <v>345</v>
      </c>
      <c r="E7" s="220">
        <v>6574</v>
      </c>
      <c r="F7" s="220">
        <v>6952</v>
      </c>
      <c r="G7" s="220">
        <v>10187</v>
      </c>
      <c r="H7" s="220">
        <v>5278</v>
      </c>
      <c r="I7" s="220">
        <v>4909</v>
      </c>
      <c r="J7" s="220">
        <v>10667</v>
      </c>
      <c r="K7" s="220">
        <v>11653</v>
      </c>
      <c r="L7" s="220">
        <v>8538</v>
      </c>
      <c r="M7" s="220">
        <v>2003</v>
      </c>
      <c r="N7" s="220">
        <v>556</v>
      </c>
      <c r="O7" s="220">
        <v>556</v>
      </c>
      <c r="P7" s="220">
        <v>4912</v>
      </c>
      <c r="Q7" s="220">
        <v>347</v>
      </c>
    </row>
    <row r="8" spans="1:18">
      <c r="A8" s="227" t="s">
        <v>185</v>
      </c>
      <c r="B8" s="220">
        <v>27956</v>
      </c>
      <c r="C8" s="220">
        <v>6671</v>
      </c>
      <c r="D8" s="220">
        <v>34</v>
      </c>
      <c r="E8" s="220">
        <v>4171</v>
      </c>
      <c r="F8" s="220">
        <v>2466</v>
      </c>
      <c r="G8" s="220">
        <v>6576</v>
      </c>
      <c r="H8" s="220">
        <v>2038</v>
      </c>
      <c r="I8" s="220">
        <v>4538</v>
      </c>
      <c r="J8" s="220">
        <v>3152</v>
      </c>
      <c r="K8" s="220">
        <v>10712</v>
      </c>
      <c r="L8" s="220">
        <v>5760</v>
      </c>
      <c r="M8" s="220">
        <v>1491</v>
      </c>
      <c r="N8" s="220">
        <v>2567</v>
      </c>
      <c r="O8" s="220">
        <v>894</v>
      </c>
      <c r="P8" s="220">
        <v>845</v>
      </c>
      <c r="Q8" s="220">
        <v>0</v>
      </c>
    </row>
    <row r="9" spans="1:18">
      <c r="A9" s="228" t="s">
        <v>184</v>
      </c>
      <c r="B9" s="220">
        <v>16619</v>
      </c>
      <c r="C9" s="220">
        <v>5661</v>
      </c>
      <c r="D9" s="220">
        <v>64</v>
      </c>
      <c r="E9" s="220">
        <v>2246</v>
      </c>
      <c r="F9" s="220">
        <v>3351</v>
      </c>
      <c r="G9" s="220">
        <v>3585</v>
      </c>
      <c r="H9" s="220">
        <v>2502</v>
      </c>
      <c r="I9" s="220">
        <v>1083</v>
      </c>
      <c r="J9" s="220">
        <v>2003</v>
      </c>
      <c r="K9" s="220">
        <v>3624</v>
      </c>
      <c r="L9" s="220">
        <v>2442</v>
      </c>
      <c r="M9" s="220">
        <v>653</v>
      </c>
      <c r="N9" s="220">
        <v>263</v>
      </c>
      <c r="O9" s="220">
        <v>266</v>
      </c>
      <c r="P9" s="220">
        <v>1746</v>
      </c>
      <c r="Q9" s="220">
        <v>0</v>
      </c>
    </row>
    <row r="10" spans="1:18">
      <c r="A10" s="227" t="s">
        <v>183</v>
      </c>
      <c r="B10" s="220">
        <v>8110</v>
      </c>
      <c r="C10" s="220">
        <v>1867</v>
      </c>
      <c r="D10" s="220">
        <v>51</v>
      </c>
      <c r="E10" s="220">
        <v>1614</v>
      </c>
      <c r="F10" s="220">
        <v>202</v>
      </c>
      <c r="G10" s="220">
        <v>998</v>
      </c>
      <c r="H10" s="220">
        <v>203</v>
      </c>
      <c r="I10" s="220">
        <v>795</v>
      </c>
      <c r="J10" s="220">
        <v>2296</v>
      </c>
      <c r="K10" s="220">
        <v>2366</v>
      </c>
      <c r="L10" s="220">
        <v>1442</v>
      </c>
      <c r="M10" s="220">
        <v>606</v>
      </c>
      <c r="N10" s="220">
        <v>196</v>
      </c>
      <c r="O10" s="220">
        <v>122</v>
      </c>
      <c r="P10" s="220">
        <v>333</v>
      </c>
      <c r="Q10" s="220">
        <v>250</v>
      </c>
    </row>
    <row r="11" spans="1:18">
      <c r="A11" s="228" t="s">
        <v>182</v>
      </c>
      <c r="B11" s="220">
        <v>12033</v>
      </c>
      <c r="C11" s="220">
        <v>2407</v>
      </c>
      <c r="D11" s="220">
        <v>22</v>
      </c>
      <c r="E11" s="220">
        <v>1439</v>
      </c>
      <c r="F11" s="220">
        <v>946</v>
      </c>
      <c r="G11" s="220">
        <v>1666</v>
      </c>
      <c r="H11" s="220">
        <v>648</v>
      </c>
      <c r="I11" s="220">
        <v>1018</v>
      </c>
      <c r="J11" s="220">
        <v>1909</v>
      </c>
      <c r="K11" s="220">
        <v>4681</v>
      </c>
      <c r="L11" s="220">
        <v>2449</v>
      </c>
      <c r="M11" s="220">
        <v>1334</v>
      </c>
      <c r="N11" s="220">
        <v>681</v>
      </c>
      <c r="O11" s="220">
        <v>217</v>
      </c>
      <c r="P11" s="220">
        <v>1266</v>
      </c>
      <c r="Q11" s="220">
        <v>104</v>
      </c>
    </row>
    <row r="12" spans="1:18">
      <c r="A12" s="227" t="s">
        <v>181</v>
      </c>
      <c r="B12" s="220">
        <v>30253</v>
      </c>
      <c r="C12" s="220">
        <v>5142</v>
      </c>
      <c r="D12" s="220">
        <v>168</v>
      </c>
      <c r="E12" s="220">
        <v>2103</v>
      </c>
      <c r="F12" s="220">
        <v>2871</v>
      </c>
      <c r="G12" s="220">
        <v>5404</v>
      </c>
      <c r="H12" s="220">
        <v>2039</v>
      </c>
      <c r="I12" s="220">
        <v>3365</v>
      </c>
      <c r="J12" s="220">
        <v>6471</v>
      </c>
      <c r="K12" s="220">
        <v>9325</v>
      </c>
      <c r="L12" s="220">
        <v>5061</v>
      </c>
      <c r="M12" s="220">
        <v>1821</v>
      </c>
      <c r="N12" s="220">
        <v>1158</v>
      </c>
      <c r="O12" s="220">
        <v>1285</v>
      </c>
      <c r="P12" s="220">
        <v>3153</v>
      </c>
      <c r="Q12" s="220">
        <v>758</v>
      </c>
    </row>
    <row r="13" spans="1:18">
      <c r="A13" s="228" t="s">
        <v>180</v>
      </c>
      <c r="B13" s="220">
        <v>18725</v>
      </c>
      <c r="C13" s="220">
        <v>3577</v>
      </c>
      <c r="D13" s="220">
        <v>178</v>
      </c>
      <c r="E13" s="220">
        <v>2103</v>
      </c>
      <c r="F13" s="220">
        <v>1296</v>
      </c>
      <c r="G13" s="220">
        <v>2657</v>
      </c>
      <c r="H13" s="220">
        <v>1332</v>
      </c>
      <c r="I13" s="220">
        <v>1325</v>
      </c>
      <c r="J13" s="220">
        <v>5292</v>
      </c>
      <c r="K13" s="220">
        <v>5180</v>
      </c>
      <c r="L13" s="220">
        <v>3258</v>
      </c>
      <c r="M13" s="220">
        <v>1235</v>
      </c>
      <c r="N13" s="220">
        <v>508</v>
      </c>
      <c r="O13" s="220">
        <v>179</v>
      </c>
      <c r="P13" s="220">
        <v>2019</v>
      </c>
      <c r="Q13" s="220">
        <v>0</v>
      </c>
    </row>
    <row r="14" spans="1:18">
      <c r="A14" s="227" t="s">
        <v>179</v>
      </c>
      <c r="B14" s="220">
        <v>33244</v>
      </c>
      <c r="C14" s="220">
        <v>6335</v>
      </c>
      <c r="D14" s="220">
        <v>86</v>
      </c>
      <c r="E14" s="220">
        <v>2355</v>
      </c>
      <c r="F14" s="220">
        <v>3894</v>
      </c>
      <c r="G14" s="220">
        <v>5331</v>
      </c>
      <c r="H14" s="220">
        <v>2751</v>
      </c>
      <c r="I14" s="220">
        <v>2580</v>
      </c>
      <c r="J14" s="220">
        <v>7066</v>
      </c>
      <c r="K14" s="220">
        <v>11856</v>
      </c>
      <c r="L14" s="220">
        <v>6721</v>
      </c>
      <c r="M14" s="220">
        <v>3468</v>
      </c>
      <c r="N14" s="220">
        <v>545</v>
      </c>
      <c r="O14" s="220">
        <v>1122</v>
      </c>
      <c r="P14" s="220">
        <v>2094</v>
      </c>
      <c r="Q14" s="220">
        <v>562</v>
      </c>
    </row>
    <row r="15" spans="1:18">
      <c r="A15" s="228" t="s">
        <v>178</v>
      </c>
      <c r="B15" s="220">
        <v>102402</v>
      </c>
      <c r="C15" s="220">
        <v>20299</v>
      </c>
      <c r="D15" s="220">
        <v>313</v>
      </c>
      <c r="E15" s="220">
        <v>11824</v>
      </c>
      <c r="F15" s="220">
        <v>8162</v>
      </c>
      <c r="G15" s="220">
        <v>23281</v>
      </c>
      <c r="H15" s="220">
        <v>11308</v>
      </c>
      <c r="I15" s="220">
        <v>11973</v>
      </c>
      <c r="J15" s="220">
        <v>14591</v>
      </c>
      <c r="K15" s="220">
        <v>28325</v>
      </c>
      <c r="L15" s="220">
        <v>18734</v>
      </c>
      <c r="M15" s="220">
        <v>5517</v>
      </c>
      <c r="N15" s="220">
        <v>2963</v>
      </c>
      <c r="O15" s="220">
        <v>1111</v>
      </c>
      <c r="P15" s="220">
        <v>8970</v>
      </c>
      <c r="Q15" s="220">
        <v>6936</v>
      </c>
    </row>
    <row r="16" spans="1:18">
      <c r="A16" s="227" t="s">
        <v>177</v>
      </c>
      <c r="B16" s="220">
        <v>20491</v>
      </c>
      <c r="C16" s="220">
        <v>2490</v>
      </c>
      <c r="D16" s="220">
        <v>22</v>
      </c>
      <c r="E16" s="220">
        <v>1275</v>
      </c>
      <c r="F16" s="220">
        <v>1193</v>
      </c>
      <c r="G16" s="220">
        <v>4154</v>
      </c>
      <c r="H16" s="220">
        <v>825</v>
      </c>
      <c r="I16" s="220">
        <v>3329</v>
      </c>
      <c r="J16" s="220">
        <v>4632</v>
      </c>
      <c r="K16" s="220">
        <v>8070</v>
      </c>
      <c r="L16" s="220">
        <v>5376</v>
      </c>
      <c r="M16" s="220">
        <v>1712</v>
      </c>
      <c r="N16" s="220">
        <v>768</v>
      </c>
      <c r="O16" s="220">
        <v>214</v>
      </c>
      <c r="P16" s="220">
        <v>1143</v>
      </c>
      <c r="Q16" s="220">
        <v>2</v>
      </c>
    </row>
    <row r="17" spans="1:17" ht="15.75" customHeight="1">
      <c r="A17" s="228" t="s">
        <v>176</v>
      </c>
      <c r="B17" s="220">
        <v>11734</v>
      </c>
      <c r="C17" s="220">
        <v>2961</v>
      </c>
      <c r="D17" s="220">
        <v>44</v>
      </c>
      <c r="E17" s="220">
        <v>1159</v>
      </c>
      <c r="F17" s="220">
        <v>1758</v>
      </c>
      <c r="G17" s="220">
        <v>1864</v>
      </c>
      <c r="H17" s="220">
        <v>991</v>
      </c>
      <c r="I17" s="220">
        <v>873</v>
      </c>
      <c r="J17" s="220">
        <v>1860</v>
      </c>
      <c r="K17" s="220">
        <v>3287</v>
      </c>
      <c r="L17" s="220">
        <v>2193</v>
      </c>
      <c r="M17" s="220">
        <v>657</v>
      </c>
      <c r="N17" s="220">
        <v>351</v>
      </c>
      <c r="O17" s="220">
        <v>86</v>
      </c>
      <c r="P17" s="220">
        <v>1216</v>
      </c>
      <c r="Q17" s="220">
        <v>546</v>
      </c>
    </row>
    <row r="18" spans="1:17" s="106" customFormat="1">
      <c r="A18" s="219" t="s">
        <v>332</v>
      </c>
      <c r="B18" s="222">
        <v>455514</v>
      </c>
      <c r="C18" s="222">
        <v>74393</v>
      </c>
      <c r="D18" s="222">
        <v>1691</v>
      </c>
      <c r="E18" s="222">
        <v>31006</v>
      </c>
      <c r="F18" s="222">
        <v>41696</v>
      </c>
      <c r="G18" s="222">
        <v>78904</v>
      </c>
      <c r="H18" s="222">
        <v>22973</v>
      </c>
      <c r="I18" s="222">
        <v>55931</v>
      </c>
      <c r="J18" s="222">
        <v>74228</v>
      </c>
      <c r="K18" s="222">
        <v>156856</v>
      </c>
      <c r="L18" s="222">
        <v>75653</v>
      </c>
      <c r="M18" s="222">
        <v>49254</v>
      </c>
      <c r="N18" s="222">
        <v>20857</v>
      </c>
      <c r="O18" s="222">
        <v>11092</v>
      </c>
      <c r="P18" s="222">
        <v>49713</v>
      </c>
      <c r="Q18" s="222">
        <v>21420</v>
      </c>
    </row>
    <row r="19" spans="1:17">
      <c r="A19" s="228" t="s">
        <v>59</v>
      </c>
      <c r="B19" s="220">
        <v>50288</v>
      </c>
      <c r="C19" s="220">
        <v>6954</v>
      </c>
      <c r="D19" s="220">
        <v>114</v>
      </c>
      <c r="E19" s="220">
        <v>2903</v>
      </c>
      <c r="F19" s="220">
        <v>3937</v>
      </c>
      <c r="G19" s="220">
        <v>7205</v>
      </c>
      <c r="H19" s="220">
        <v>1908</v>
      </c>
      <c r="I19" s="220">
        <v>5297</v>
      </c>
      <c r="J19" s="220">
        <v>8374</v>
      </c>
      <c r="K19" s="220">
        <v>15512</v>
      </c>
      <c r="L19" s="220">
        <v>11678</v>
      </c>
      <c r="M19" s="220">
        <v>2371</v>
      </c>
      <c r="N19" s="220">
        <v>866</v>
      </c>
      <c r="O19" s="220">
        <v>597</v>
      </c>
      <c r="P19" s="220">
        <v>12243</v>
      </c>
      <c r="Q19" s="220">
        <v>0</v>
      </c>
    </row>
    <row r="20" spans="1:17">
      <c r="A20" s="227" t="s">
        <v>175</v>
      </c>
      <c r="B20" s="220">
        <v>76682</v>
      </c>
      <c r="C20" s="220">
        <v>23026</v>
      </c>
      <c r="D20" s="220">
        <v>554</v>
      </c>
      <c r="E20" s="220">
        <v>7726</v>
      </c>
      <c r="F20" s="220">
        <v>14746</v>
      </c>
      <c r="G20" s="220">
        <v>12581</v>
      </c>
      <c r="H20" s="220">
        <v>5892</v>
      </c>
      <c r="I20" s="220">
        <v>6689</v>
      </c>
      <c r="J20" s="220">
        <v>11790</v>
      </c>
      <c r="K20" s="220">
        <v>21300</v>
      </c>
      <c r="L20" s="220">
        <v>12695</v>
      </c>
      <c r="M20" s="220">
        <v>4398</v>
      </c>
      <c r="N20" s="220">
        <v>2489</v>
      </c>
      <c r="O20" s="220">
        <v>1718</v>
      </c>
      <c r="P20" s="220">
        <v>7965</v>
      </c>
      <c r="Q20" s="220">
        <v>20</v>
      </c>
    </row>
    <row r="21" spans="1:17">
      <c r="A21" s="228" t="s">
        <v>174</v>
      </c>
      <c r="B21" s="220">
        <v>212923</v>
      </c>
      <c r="C21" s="220">
        <v>17984</v>
      </c>
      <c r="D21" s="220">
        <v>359</v>
      </c>
      <c r="E21" s="220">
        <v>7467</v>
      </c>
      <c r="F21" s="220">
        <v>10158</v>
      </c>
      <c r="G21" s="220">
        <v>42978</v>
      </c>
      <c r="H21" s="220">
        <v>9021</v>
      </c>
      <c r="I21" s="220">
        <v>33957</v>
      </c>
      <c r="J21" s="220">
        <v>34199</v>
      </c>
      <c r="K21" s="220">
        <v>87100</v>
      </c>
      <c r="L21" s="220">
        <v>30815</v>
      </c>
      <c r="M21" s="220">
        <v>35992</v>
      </c>
      <c r="N21" s="220">
        <v>14358</v>
      </c>
      <c r="O21" s="220">
        <v>5935</v>
      </c>
      <c r="P21" s="220">
        <v>12011</v>
      </c>
      <c r="Q21" s="220">
        <v>18651</v>
      </c>
    </row>
    <row r="22" spans="1:17">
      <c r="A22" s="227" t="s">
        <v>173</v>
      </c>
      <c r="B22" s="220">
        <v>47484</v>
      </c>
      <c r="C22" s="220">
        <v>12424</v>
      </c>
      <c r="D22" s="220">
        <v>333</v>
      </c>
      <c r="E22" s="220">
        <v>5007</v>
      </c>
      <c r="F22" s="220">
        <v>7084</v>
      </c>
      <c r="G22" s="220">
        <v>7592</v>
      </c>
      <c r="H22" s="220">
        <v>3294</v>
      </c>
      <c r="I22" s="220">
        <v>4298</v>
      </c>
      <c r="J22" s="220">
        <v>7171</v>
      </c>
      <c r="K22" s="220">
        <v>10581</v>
      </c>
      <c r="L22" s="220">
        <v>7576</v>
      </c>
      <c r="M22" s="220">
        <v>1484</v>
      </c>
      <c r="N22" s="220">
        <v>656</v>
      </c>
      <c r="O22" s="220">
        <v>865</v>
      </c>
      <c r="P22" s="220">
        <v>8270</v>
      </c>
      <c r="Q22" s="220">
        <v>1446</v>
      </c>
    </row>
    <row r="23" spans="1:17">
      <c r="A23" s="228" t="s">
        <v>172</v>
      </c>
      <c r="B23" s="220">
        <v>54368</v>
      </c>
      <c r="C23" s="220">
        <v>9335</v>
      </c>
      <c r="D23" s="220">
        <v>259</v>
      </c>
      <c r="E23" s="220">
        <v>5552</v>
      </c>
      <c r="F23" s="220">
        <v>3524</v>
      </c>
      <c r="G23" s="220">
        <v>7128</v>
      </c>
      <c r="H23" s="220">
        <v>2177</v>
      </c>
      <c r="I23" s="220">
        <v>4951</v>
      </c>
      <c r="J23" s="220">
        <v>10292</v>
      </c>
      <c r="K23" s="220">
        <v>18569</v>
      </c>
      <c r="L23" s="220">
        <v>10916</v>
      </c>
      <c r="M23" s="220">
        <v>3820</v>
      </c>
      <c r="N23" s="220">
        <v>2163</v>
      </c>
      <c r="O23" s="220">
        <v>1670</v>
      </c>
      <c r="P23" s="220">
        <v>7741</v>
      </c>
      <c r="Q23" s="220">
        <v>1303</v>
      </c>
    </row>
    <row r="24" spans="1:17" ht="15" customHeight="1">
      <c r="A24" s="227" t="s">
        <v>27</v>
      </c>
      <c r="B24" s="220">
        <v>13769</v>
      </c>
      <c r="C24" s="220">
        <v>4670</v>
      </c>
      <c r="D24" s="220">
        <v>72</v>
      </c>
      <c r="E24" s="220">
        <v>2351</v>
      </c>
      <c r="F24" s="220">
        <v>2247</v>
      </c>
      <c r="G24" s="220">
        <v>1420</v>
      </c>
      <c r="H24" s="220">
        <v>681</v>
      </c>
      <c r="I24" s="220">
        <v>739</v>
      </c>
      <c r="J24" s="220">
        <v>2402</v>
      </c>
      <c r="K24" s="220">
        <v>3794</v>
      </c>
      <c r="L24" s="220">
        <v>1973</v>
      </c>
      <c r="M24" s="220">
        <v>1189</v>
      </c>
      <c r="N24" s="220">
        <v>325</v>
      </c>
      <c r="O24" s="220">
        <v>307</v>
      </c>
      <c r="P24" s="220">
        <v>1483</v>
      </c>
      <c r="Q24" s="220">
        <v>0</v>
      </c>
    </row>
    <row r="25" spans="1:17" s="106" customFormat="1">
      <c r="A25" s="219" t="s">
        <v>58</v>
      </c>
      <c r="B25" s="222">
        <v>79528</v>
      </c>
      <c r="C25" s="222">
        <v>23638</v>
      </c>
      <c r="D25" s="222">
        <v>590</v>
      </c>
      <c r="E25" s="222">
        <v>10551</v>
      </c>
      <c r="F25" s="222">
        <v>12497</v>
      </c>
      <c r="G25" s="222">
        <v>15890</v>
      </c>
      <c r="H25" s="222">
        <v>9188</v>
      </c>
      <c r="I25" s="222">
        <v>6702</v>
      </c>
      <c r="J25" s="222">
        <v>13879</v>
      </c>
      <c r="K25" s="222">
        <v>17845</v>
      </c>
      <c r="L25" s="222">
        <v>12173</v>
      </c>
      <c r="M25" s="222">
        <v>3434</v>
      </c>
      <c r="N25" s="222">
        <v>1156</v>
      </c>
      <c r="O25" s="222">
        <v>1082</v>
      </c>
      <c r="P25" s="222">
        <v>8276</v>
      </c>
      <c r="Q25" s="222">
        <v>0</v>
      </c>
    </row>
    <row r="26" spans="1:17">
      <c r="A26" s="227" t="s">
        <v>29</v>
      </c>
      <c r="B26" s="220">
        <v>31210</v>
      </c>
      <c r="C26" s="220">
        <v>10534</v>
      </c>
      <c r="D26" s="220">
        <v>134</v>
      </c>
      <c r="E26" s="220">
        <v>3490</v>
      </c>
      <c r="F26" s="220">
        <v>6910</v>
      </c>
      <c r="G26" s="220">
        <v>7245</v>
      </c>
      <c r="H26" s="220">
        <v>4964</v>
      </c>
      <c r="I26" s="220">
        <v>2281</v>
      </c>
      <c r="J26" s="220">
        <v>4413</v>
      </c>
      <c r="K26" s="220">
        <v>6011</v>
      </c>
      <c r="L26" s="220">
        <v>4061</v>
      </c>
      <c r="M26" s="220">
        <v>1060</v>
      </c>
      <c r="N26" s="220">
        <v>362</v>
      </c>
      <c r="O26" s="220">
        <v>528</v>
      </c>
      <c r="P26" s="220">
        <v>3007</v>
      </c>
      <c r="Q26" s="220">
        <v>0</v>
      </c>
    </row>
    <row r="27" spans="1:17">
      <c r="A27" s="228" t="s">
        <v>30</v>
      </c>
      <c r="B27" s="220">
        <v>11336</v>
      </c>
      <c r="C27" s="220">
        <v>2881</v>
      </c>
      <c r="D27" s="220">
        <v>93</v>
      </c>
      <c r="E27" s="220">
        <v>1708</v>
      </c>
      <c r="F27" s="220">
        <v>1080</v>
      </c>
      <c r="G27" s="220">
        <v>2493</v>
      </c>
      <c r="H27" s="220">
        <v>1233</v>
      </c>
      <c r="I27" s="220">
        <v>1260</v>
      </c>
      <c r="J27" s="220">
        <v>2032</v>
      </c>
      <c r="K27" s="220">
        <v>2838</v>
      </c>
      <c r="L27" s="220">
        <v>1881</v>
      </c>
      <c r="M27" s="220">
        <v>624</v>
      </c>
      <c r="N27" s="220">
        <v>214</v>
      </c>
      <c r="O27" s="220">
        <v>119</v>
      </c>
      <c r="P27" s="220">
        <v>1092</v>
      </c>
      <c r="Q27" s="220">
        <v>0</v>
      </c>
    </row>
    <row r="28" spans="1:17">
      <c r="A28" s="227" t="s">
        <v>31</v>
      </c>
      <c r="B28" s="220">
        <v>11475</v>
      </c>
      <c r="C28" s="220">
        <v>3665</v>
      </c>
      <c r="D28" s="220">
        <v>73</v>
      </c>
      <c r="E28" s="220">
        <v>1747</v>
      </c>
      <c r="F28" s="220">
        <v>1845</v>
      </c>
      <c r="G28" s="220">
        <v>2690</v>
      </c>
      <c r="H28" s="220">
        <v>1756</v>
      </c>
      <c r="I28" s="220">
        <v>934</v>
      </c>
      <c r="J28" s="220">
        <v>2379</v>
      </c>
      <c r="K28" s="220">
        <v>1914</v>
      </c>
      <c r="L28" s="220">
        <v>1240</v>
      </c>
      <c r="M28" s="220">
        <v>358</v>
      </c>
      <c r="N28" s="220">
        <v>166</v>
      </c>
      <c r="O28" s="220">
        <v>150</v>
      </c>
      <c r="P28" s="220">
        <v>827</v>
      </c>
      <c r="Q28" s="220">
        <v>0</v>
      </c>
    </row>
    <row r="29" spans="1:17">
      <c r="A29" s="228" t="s">
        <v>32</v>
      </c>
      <c r="B29" s="220">
        <v>9481</v>
      </c>
      <c r="C29" s="220">
        <v>2947</v>
      </c>
      <c r="D29" s="220">
        <v>120</v>
      </c>
      <c r="E29" s="220">
        <v>1466</v>
      </c>
      <c r="F29" s="220">
        <v>1361</v>
      </c>
      <c r="G29" s="220">
        <v>1461</v>
      </c>
      <c r="H29" s="220">
        <v>655</v>
      </c>
      <c r="I29" s="220">
        <v>806</v>
      </c>
      <c r="J29" s="220">
        <v>1873</v>
      </c>
      <c r="K29" s="220">
        <v>2141</v>
      </c>
      <c r="L29" s="220">
        <v>1593</v>
      </c>
      <c r="M29" s="220">
        <v>343</v>
      </c>
      <c r="N29" s="220">
        <v>101</v>
      </c>
      <c r="O29" s="220">
        <v>104</v>
      </c>
      <c r="P29" s="220">
        <v>1059</v>
      </c>
      <c r="Q29" s="220">
        <v>0</v>
      </c>
    </row>
    <row r="30" spans="1:17">
      <c r="A30" s="227" t="s">
        <v>33</v>
      </c>
      <c r="B30" s="220">
        <v>6671</v>
      </c>
      <c r="C30" s="220">
        <v>1513</v>
      </c>
      <c r="D30" s="220">
        <v>92</v>
      </c>
      <c r="E30" s="220">
        <v>936</v>
      </c>
      <c r="F30" s="220">
        <v>485</v>
      </c>
      <c r="G30" s="220">
        <v>766</v>
      </c>
      <c r="H30" s="220">
        <v>180</v>
      </c>
      <c r="I30" s="220">
        <v>586</v>
      </c>
      <c r="J30" s="220">
        <v>1171</v>
      </c>
      <c r="K30" s="220">
        <v>2191</v>
      </c>
      <c r="L30" s="220">
        <v>1410</v>
      </c>
      <c r="M30" s="220">
        <v>497</v>
      </c>
      <c r="N30" s="220">
        <v>165</v>
      </c>
      <c r="O30" s="220">
        <v>119</v>
      </c>
      <c r="P30" s="220">
        <v>1030</v>
      </c>
      <c r="Q30" s="220">
        <v>0</v>
      </c>
    </row>
    <row r="31" spans="1:17" ht="13.5" customHeight="1">
      <c r="A31" s="228" t="s">
        <v>34</v>
      </c>
      <c r="B31" s="220">
        <v>9355</v>
      </c>
      <c r="C31" s="220">
        <v>2098</v>
      </c>
      <c r="D31" s="220">
        <v>78</v>
      </c>
      <c r="E31" s="220">
        <v>1204</v>
      </c>
      <c r="F31" s="220">
        <v>816</v>
      </c>
      <c r="G31" s="220">
        <v>1235</v>
      </c>
      <c r="H31" s="220">
        <v>400</v>
      </c>
      <c r="I31" s="220">
        <v>835</v>
      </c>
      <c r="J31" s="220">
        <v>2011</v>
      </c>
      <c r="K31" s="220">
        <v>2750</v>
      </c>
      <c r="L31" s="220">
        <v>1988</v>
      </c>
      <c r="M31" s="220">
        <v>552</v>
      </c>
      <c r="N31" s="220">
        <v>148</v>
      </c>
      <c r="O31" s="220">
        <v>62</v>
      </c>
      <c r="P31" s="220">
        <v>1261</v>
      </c>
      <c r="Q31" s="220">
        <v>0</v>
      </c>
    </row>
    <row r="32" spans="1:17" s="106" customFormat="1">
      <c r="A32" s="219" t="s">
        <v>57</v>
      </c>
      <c r="B32" s="222">
        <v>6031</v>
      </c>
      <c r="C32" s="222">
        <v>2750</v>
      </c>
      <c r="D32" s="222">
        <v>9</v>
      </c>
      <c r="E32" s="222">
        <v>686</v>
      </c>
      <c r="F32" s="222">
        <v>2055</v>
      </c>
      <c r="G32" s="222">
        <v>954</v>
      </c>
      <c r="H32" s="222">
        <v>769</v>
      </c>
      <c r="I32" s="222">
        <v>185</v>
      </c>
      <c r="J32" s="222">
        <v>747</v>
      </c>
      <c r="K32" s="222">
        <v>1357</v>
      </c>
      <c r="L32" s="222">
        <v>714</v>
      </c>
      <c r="M32" s="222">
        <v>379</v>
      </c>
      <c r="N32" s="222">
        <v>178</v>
      </c>
      <c r="O32" s="222">
        <v>86</v>
      </c>
      <c r="P32" s="222">
        <v>223</v>
      </c>
      <c r="Q32" s="222">
        <v>0</v>
      </c>
    </row>
    <row r="33" spans="1:17">
      <c r="A33" s="228" t="s">
        <v>37</v>
      </c>
      <c r="B33" s="220">
        <v>6031</v>
      </c>
      <c r="C33" s="220">
        <v>2750</v>
      </c>
      <c r="D33" s="220">
        <v>9</v>
      </c>
      <c r="E33" s="220">
        <v>686</v>
      </c>
      <c r="F33" s="220">
        <v>2055</v>
      </c>
      <c r="G33" s="220">
        <v>954</v>
      </c>
      <c r="H33" s="220">
        <v>769</v>
      </c>
      <c r="I33" s="220">
        <v>185</v>
      </c>
      <c r="J33" s="220">
        <v>747</v>
      </c>
      <c r="K33" s="220">
        <v>1357</v>
      </c>
      <c r="L33" s="220">
        <v>714</v>
      </c>
      <c r="M33" s="220">
        <v>379</v>
      </c>
      <c r="N33" s="220">
        <v>178</v>
      </c>
      <c r="O33" s="220">
        <v>86</v>
      </c>
      <c r="P33" s="220">
        <v>223</v>
      </c>
      <c r="Q33" s="220">
        <v>0</v>
      </c>
    </row>
    <row r="34" spans="1:17" s="106" customFormat="1">
      <c r="A34" s="231" t="s">
        <v>38</v>
      </c>
      <c r="B34" s="222">
        <v>1796</v>
      </c>
      <c r="C34" s="222">
        <v>532</v>
      </c>
      <c r="D34" s="222">
        <v>16</v>
      </c>
      <c r="E34" s="222">
        <v>219</v>
      </c>
      <c r="F34" s="222">
        <v>297</v>
      </c>
      <c r="G34" s="222">
        <v>357</v>
      </c>
      <c r="H34" s="222">
        <v>209</v>
      </c>
      <c r="I34" s="222">
        <v>148</v>
      </c>
      <c r="J34" s="222">
        <v>264</v>
      </c>
      <c r="K34" s="222">
        <v>469</v>
      </c>
      <c r="L34" s="222">
        <v>291</v>
      </c>
      <c r="M34" s="222">
        <v>92</v>
      </c>
      <c r="N34" s="222">
        <v>54</v>
      </c>
      <c r="O34" s="222">
        <v>32</v>
      </c>
      <c r="P34" s="222">
        <v>174</v>
      </c>
      <c r="Q34" s="222">
        <v>0</v>
      </c>
    </row>
    <row r="35" spans="1:17">
      <c r="A35" s="370" t="s">
        <v>488</v>
      </c>
      <c r="B35" s="375">
        <v>1796</v>
      </c>
      <c r="C35" s="375">
        <v>532</v>
      </c>
      <c r="D35" s="375">
        <v>16</v>
      </c>
      <c r="E35" s="375">
        <v>219</v>
      </c>
      <c r="F35" s="375">
        <v>297</v>
      </c>
      <c r="G35" s="375">
        <v>357</v>
      </c>
      <c r="H35" s="375">
        <v>209</v>
      </c>
      <c r="I35" s="375">
        <v>148</v>
      </c>
      <c r="J35" s="375">
        <v>264</v>
      </c>
      <c r="K35" s="375">
        <v>469</v>
      </c>
      <c r="L35" s="375">
        <v>291</v>
      </c>
      <c r="M35" s="375">
        <v>92</v>
      </c>
      <c r="N35" s="202">
        <v>54</v>
      </c>
      <c r="O35" s="202">
        <v>32</v>
      </c>
      <c r="P35" s="202">
        <v>174</v>
      </c>
      <c r="Q35" s="222">
        <v>0</v>
      </c>
    </row>
    <row r="36" spans="1:17" ht="12.75" customHeight="1">
      <c r="A36" s="303"/>
      <c r="B36" s="303"/>
      <c r="C36" s="303"/>
      <c r="D36" s="303"/>
      <c r="E36" s="303"/>
      <c r="F36" s="303"/>
      <c r="G36" s="303"/>
      <c r="H36" s="303"/>
      <c r="I36" s="303"/>
      <c r="J36" s="303"/>
      <c r="K36" s="303"/>
      <c r="L36" s="303"/>
      <c r="M36" s="303"/>
    </row>
    <row r="37" spans="1:17" ht="27" customHeight="1">
      <c r="A37" s="836" t="s">
        <v>604</v>
      </c>
      <c r="B37" s="836"/>
      <c r="C37" s="836"/>
      <c r="D37" s="836"/>
      <c r="E37" s="836"/>
      <c r="F37" s="836"/>
      <c r="G37" s="836"/>
      <c r="H37" s="836"/>
      <c r="I37" s="836"/>
      <c r="J37" s="836"/>
      <c r="K37" s="836"/>
      <c r="L37" s="836"/>
      <c r="M37" s="836"/>
      <c r="N37" s="836"/>
    </row>
    <row r="39" spans="1:17" ht="22.5" customHeight="1">
      <c r="A39" s="755" t="s">
        <v>538</v>
      </c>
      <c r="B39" s="755"/>
      <c r="C39" s="755"/>
      <c r="D39" s="755"/>
      <c r="E39" s="755"/>
      <c r="F39" s="755"/>
    </row>
  </sheetData>
  <mergeCells count="10">
    <mergeCell ref="A39:F39"/>
    <mergeCell ref="A37:N37"/>
    <mergeCell ref="A1:Q1"/>
    <mergeCell ref="A3:A4"/>
    <mergeCell ref="B3:B4"/>
    <mergeCell ref="C3:F3"/>
    <mergeCell ref="G3:I3"/>
    <mergeCell ref="K3:O3"/>
    <mergeCell ref="P3:P4"/>
    <mergeCell ref="Q3:Q4"/>
  </mergeCells>
  <hyperlinks>
    <hyperlink ref="R1" location="INDICE!A61" display="INDICE"/>
  </hyperlinks>
  <printOptions horizontalCentered="1"/>
  <pageMargins left="0.19685039370078741" right="0.19685039370078741" top="1.1023622047244095" bottom="0.51181102362204722" header="0.11811023622047245" footer="0.23622047244094491"/>
  <pageSetup paperSize="9" scale="62" firstPageNumber="116" orientation="landscape" useFirstPageNumber="1" r:id="rId1"/>
  <headerFooter scaleWithDoc="0">
    <oddHeader>&amp;C&amp;G</oddHeader>
    <oddFooter>&amp;C&amp;12 &amp;P</oddFooter>
  </headerFooter>
  <legacyDrawingHF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8"/>
  <dimension ref="A1:N38"/>
  <sheetViews>
    <sheetView showGridLines="0" zoomScale="90" zoomScaleNormal="90" workbookViewId="0">
      <selection activeCell="B5" sqref="B5:H5"/>
    </sheetView>
  </sheetViews>
  <sheetFormatPr baseColWidth="10" defaultColWidth="20.33203125" defaultRowHeight="13.8"/>
  <cols>
    <col min="1" max="1" width="31.33203125" style="107" customWidth="1"/>
    <col min="2" max="2" width="10.5546875" style="107" customWidth="1"/>
    <col min="3" max="11" width="14.33203125" style="107" customWidth="1"/>
    <col min="12" max="13" width="14" style="107" customWidth="1"/>
    <col min="14" max="14" width="12.6640625" style="107" customWidth="1"/>
    <col min="15" max="16384" width="20.33203125" style="107"/>
  </cols>
  <sheetData>
    <row r="1" spans="1:14" ht="50.25" customHeight="1">
      <c r="A1" s="757" t="s">
        <v>785</v>
      </c>
      <c r="B1" s="757"/>
      <c r="C1" s="757"/>
      <c r="D1" s="757"/>
      <c r="E1" s="757"/>
      <c r="F1" s="757"/>
      <c r="G1" s="757"/>
      <c r="H1" s="757"/>
      <c r="I1" s="757"/>
      <c r="J1" s="757"/>
      <c r="K1" s="757"/>
      <c r="L1" s="757"/>
      <c r="M1" s="757"/>
      <c r="N1" s="73" t="s">
        <v>271</v>
      </c>
    </row>
    <row r="2" spans="1:14" ht="4.5" customHeight="1">
      <c r="A2" s="113"/>
      <c r="B2" s="309"/>
      <c r="C2" s="309"/>
      <c r="D2" s="309"/>
      <c r="E2" s="309"/>
      <c r="F2" s="309"/>
      <c r="G2" s="309"/>
      <c r="H2" s="309"/>
      <c r="I2" s="309"/>
      <c r="J2" s="309"/>
      <c r="K2" s="309"/>
      <c r="L2" s="309"/>
      <c r="M2" s="309"/>
    </row>
    <row r="3" spans="1:14" s="113" customFormat="1" ht="21" customHeight="1">
      <c r="A3" s="775" t="s">
        <v>51</v>
      </c>
      <c r="B3" s="772" t="s">
        <v>291</v>
      </c>
      <c r="C3" s="773"/>
      <c r="D3" s="773"/>
      <c r="E3" s="773"/>
      <c r="F3" s="773"/>
      <c r="G3" s="773"/>
      <c r="H3" s="774"/>
      <c r="I3" s="772" t="s">
        <v>292</v>
      </c>
      <c r="J3" s="773"/>
      <c r="K3" s="774"/>
      <c r="L3" s="775" t="s">
        <v>293</v>
      </c>
      <c r="M3" s="775" t="s">
        <v>294</v>
      </c>
    </row>
    <row r="4" spans="1:14" s="113" customFormat="1" ht="27.6">
      <c r="A4" s="776"/>
      <c r="B4" s="366" t="s">
        <v>201</v>
      </c>
      <c r="C4" s="366" t="s">
        <v>200</v>
      </c>
      <c r="D4" s="366" t="s">
        <v>199</v>
      </c>
      <c r="E4" s="366" t="s">
        <v>198</v>
      </c>
      <c r="F4" s="366" t="s">
        <v>197</v>
      </c>
      <c r="G4" s="366" t="s">
        <v>442</v>
      </c>
      <c r="H4" s="366" t="s">
        <v>443</v>
      </c>
      <c r="I4" s="366" t="s">
        <v>196</v>
      </c>
      <c r="J4" s="366" t="s">
        <v>444</v>
      </c>
      <c r="K4" s="366" t="s">
        <v>214</v>
      </c>
      <c r="L4" s="776"/>
      <c r="M4" s="776"/>
    </row>
    <row r="5" spans="1:14" s="106" customFormat="1">
      <c r="A5" s="219" t="s">
        <v>601</v>
      </c>
      <c r="B5" s="222">
        <v>1124463</v>
      </c>
      <c r="C5" s="222">
        <v>1382527</v>
      </c>
      <c r="D5" s="222">
        <v>117592</v>
      </c>
      <c r="E5" s="222">
        <v>740712</v>
      </c>
      <c r="F5" s="222">
        <v>94604</v>
      </c>
      <c r="G5" s="222">
        <v>31271</v>
      </c>
      <c r="H5" s="222">
        <v>44492</v>
      </c>
      <c r="I5" s="222">
        <v>174905</v>
      </c>
      <c r="J5" s="222">
        <v>1825571</v>
      </c>
      <c r="K5" s="222">
        <v>901011</v>
      </c>
      <c r="L5" s="222">
        <v>66145</v>
      </c>
      <c r="M5" s="222">
        <v>92755</v>
      </c>
    </row>
    <row r="6" spans="1:14" s="106" customFormat="1">
      <c r="A6" s="219" t="s">
        <v>331</v>
      </c>
      <c r="B6" s="222">
        <v>631795</v>
      </c>
      <c r="C6" s="222">
        <v>828736</v>
      </c>
      <c r="D6" s="222">
        <v>88629</v>
      </c>
      <c r="E6" s="222">
        <v>318352</v>
      </c>
      <c r="F6" s="222">
        <v>47351</v>
      </c>
      <c r="G6" s="222">
        <v>18981</v>
      </c>
      <c r="H6" s="222">
        <v>29859</v>
      </c>
      <c r="I6" s="222">
        <v>78308</v>
      </c>
      <c r="J6" s="222">
        <v>724688</v>
      </c>
      <c r="K6" s="222">
        <v>574220</v>
      </c>
      <c r="L6" s="222">
        <v>34860</v>
      </c>
      <c r="M6" s="222">
        <v>57791</v>
      </c>
    </row>
    <row r="7" spans="1:14">
      <c r="A7" s="228" t="s">
        <v>186</v>
      </c>
      <c r="B7" s="220">
        <v>40388</v>
      </c>
      <c r="C7" s="220">
        <v>61120</v>
      </c>
      <c r="D7" s="220">
        <v>3528</v>
      </c>
      <c r="E7" s="220">
        <v>31387</v>
      </c>
      <c r="F7" s="220">
        <v>1039</v>
      </c>
      <c r="G7" s="220">
        <v>1029</v>
      </c>
      <c r="H7" s="220">
        <v>165</v>
      </c>
      <c r="I7" s="220">
        <v>3741</v>
      </c>
      <c r="J7" s="220">
        <v>136605</v>
      </c>
      <c r="K7" s="220">
        <v>100676</v>
      </c>
      <c r="L7" s="220">
        <v>5275</v>
      </c>
      <c r="M7" s="220">
        <v>1615</v>
      </c>
    </row>
    <row r="8" spans="1:14">
      <c r="A8" s="227" t="s">
        <v>185</v>
      </c>
      <c r="B8" s="220">
        <v>36044</v>
      </c>
      <c r="C8" s="220">
        <v>39232</v>
      </c>
      <c r="D8" s="220">
        <v>11284</v>
      </c>
      <c r="E8" s="220">
        <v>25945</v>
      </c>
      <c r="F8" s="220">
        <v>742</v>
      </c>
      <c r="G8" s="220">
        <v>61</v>
      </c>
      <c r="H8" s="220">
        <v>8</v>
      </c>
      <c r="I8" s="220">
        <v>6121</v>
      </c>
      <c r="J8" s="220">
        <v>33723</v>
      </c>
      <c r="K8" s="220">
        <v>34904</v>
      </c>
      <c r="L8" s="220">
        <v>727</v>
      </c>
      <c r="M8" s="220">
        <v>3849</v>
      </c>
    </row>
    <row r="9" spans="1:14">
      <c r="A9" s="228" t="s">
        <v>184</v>
      </c>
      <c r="B9" s="220">
        <v>19243</v>
      </c>
      <c r="C9" s="220">
        <v>34680</v>
      </c>
      <c r="D9" s="220">
        <v>732</v>
      </c>
      <c r="E9" s="220">
        <v>16073</v>
      </c>
      <c r="F9" s="220">
        <v>27104</v>
      </c>
      <c r="G9" s="220">
        <v>505</v>
      </c>
      <c r="H9" s="220">
        <v>26</v>
      </c>
      <c r="I9" s="220">
        <v>2402</v>
      </c>
      <c r="J9" s="220">
        <v>61314</v>
      </c>
      <c r="K9" s="220">
        <v>30995</v>
      </c>
      <c r="L9" s="220">
        <v>1733</v>
      </c>
      <c r="M9" s="220">
        <v>96</v>
      </c>
    </row>
    <row r="10" spans="1:14">
      <c r="A10" s="227" t="s">
        <v>183</v>
      </c>
      <c r="B10" s="220">
        <v>19860</v>
      </c>
      <c r="C10" s="220">
        <v>24982</v>
      </c>
      <c r="D10" s="220">
        <v>2275</v>
      </c>
      <c r="E10" s="220">
        <v>12007</v>
      </c>
      <c r="F10" s="220">
        <v>86</v>
      </c>
      <c r="G10" s="220">
        <v>976</v>
      </c>
      <c r="H10" s="220">
        <v>10</v>
      </c>
      <c r="I10" s="220">
        <v>516</v>
      </c>
      <c r="J10" s="220">
        <v>27532</v>
      </c>
      <c r="K10" s="220">
        <v>23869</v>
      </c>
      <c r="L10" s="220">
        <v>154</v>
      </c>
      <c r="M10" s="220">
        <v>3395</v>
      </c>
    </row>
    <row r="11" spans="1:14">
      <c r="A11" s="228" t="s">
        <v>182</v>
      </c>
      <c r="B11" s="220">
        <v>51275</v>
      </c>
      <c r="C11" s="220">
        <v>47577</v>
      </c>
      <c r="D11" s="220">
        <v>4753</v>
      </c>
      <c r="E11" s="220">
        <v>25197</v>
      </c>
      <c r="F11" s="220">
        <v>388</v>
      </c>
      <c r="G11" s="220">
        <v>513</v>
      </c>
      <c r="H11" s="220">
        <v>62</v>
      </c>
      <c r="I11" s="220">
        <v>1462</v>
      </c>
      <c r="J11" s="220">
        <v>10717</v>
      </c>
      <c r="K11" s="220">
        <v>18812</v>
      </c>
      <c r="L11" s="220">
        <v>699</v>
      </c>
      <c r="M11" s="220">
        <v>7109</v>
      </c>
    </row>
    <row r="12" spans="1:14">
      <c r="A12" s="227" t="s">
        <v>181</v>
      </c>
      <c r="B12" s="220">
        <v>71980</v>
      </c>
      <c r="C12" s="220">
        <v>56393</v>
      </c>
      <c r="D12" s="220">
        <v>4022</v>
      </c>
      <c r="E12" s="220">
        <v>30277</v>
      </c>
      <c r="F12" s="220">
        <v>265</v>
      </c>
      <c r="G12" s="220">
        <v>413</v>
      </c>
      <c r="H12" s="220">
        <v>1020</v>
      </c>
      <c r="I12" s="220">
        <v>4140</v>
      </c>
      <c r="J12" s="220">
        <v>34065</v>
      </c>
      <c r="K12" s="220">
        <v>50500</v>
      </c>
      <c r="L12" s="220">
        <v>2567</v>
      </c>
      <c r="M12" s="220">
        <v>14615</v>
      </c>
    </row>
    <row r="13" spans="1:14">
      <c r="A13" s="228" t="s">
        <v>180</v>
      </c>
      <c r="B13" s="220">
        <v>35551</v>
      </c>
      <c r="C13" s="220">
        <v>43705</v>
      </c>
      <c r="D13" s="220">
        <v>2896</v>
      </c>
      <c r="E13" s="220">
        <v>21425</v>
      </c>
      <c r="F13" s="220">
        <v>204</v>
      </c>
      <c r="G13" s="220">
        <v>864</v>
      </c>
      <c r="H13" s="220">
        <v>129</v>
      </c>
      <c r="I13" s="220">
        <v>3856</v>
      </c>
      <c r="J13" s="220">
        <v>63987</v>
      </c>
      <c r="K13" s="220">
        <v>46530</v>
      </c>
      <c r="L13" s="220">
        <v>869</v>
      </c>
      <c r="M13" s="220">
        <v>133</v>
      </c>
    </row>
    <row r="14" spans="1:14">
      <c r="A14" s="227" t="s">
        <v>179</v>
      </c>
      <c r="B14" s="220">
        <v>29003</v>
      </c>
      <c r="C14" s="220">
        <v>28487</v>
      </c>
      <c r="D14" s="220">
        <v>3743</v>
      </c>
      <c r="E14" s="220">
        <v>23257</v>
      </c>
      <c r="F14" s="220">
        <v>1404</v>
      </c>
      <c r="G14" s="220">
        <v>498</v>
      </c>
      <c r="H14" s="220">
        <v>19</v>
      </c>
      <c r="I14" s="220">
        <v>3515</v>
      </c>
      <c r="J14" s="220">
        <v>70364</v>
      </c>
      <c r="K14" s="220">
        <v>27643</v>
      </c>
      <c r="L14" s="220">
        <v>920</v>
      </c>
      <c r="M14" s="220">
        <v>1496</v>
      </c>
    </row>
    <row r="15" spans="1:14">
      <c r="A15" s="228" t="s">
        <v>178</v>
      </c>
      <c r="B15" s="220">
        <v>229135</v>
      </c>
      <c r="C15" s="220">
        <v>402772</v>
      </c>
      <c r="D15" s="220">
        <v>49800</v>
      </c>
      <c r="E15" s="220">
        <v>89112</v>
      </c>
      <c r="F15" s="220">
        <v>13568</v>
      </c>
      <c r="G15" s="220">
        <v>13015</v>
      </c>
      <c r="H15" s="220">
        <v>28321</v>
      </c>
      <c r="I15" s="220">
        <v>48970</v>
      </c>
      <c r="J15" s="220">
        <v>171132</v>
      </c>
      <c r="K15" s="220">
        <v>186343</v>
      </c>
      <c r="L15" s="220">
        <v>20982</v>
      </c>
      <c r="M15" s="220">
        <v>14790</v>
      </c>
    </row>
    <row r="16" spans="1:14">
      <c r="A16" s="227" t="s">
        <v>177</v>
      </c>
      <c r="B16" s="220">
        <v>78382</v>
      </c>
      <c r="C16" s="220">
        <v>74232</v>
      </c>
      <c r="D16" s="220">
        <v>4857</v>
      </c>
      <c r="E16" s="220">
        <v>27264</v>
      </c>
      <c r="F16" s="220">
        <v>1117</v>
      </c>
      <c r="G16" s="220">
        <v>678</v>
      </c>
      <c r="H16" s="220">
        <v>81</v>
      </c>
      <c r="I16" s="220">
        <v>2294</v>
      </c>
      <c r="J16" s="220">
        <v>42758</v>
      </c>
      <c r="K16" s="220">
        <v>47189</v>
      </c>
      <c r="L16" s="220">
        <v>878</v>
      </c>
      <c r="M16" s="220">
        <v>10197</v>
      </c>
    </row>
    <row r="17" spans="1:13">
      <c r="A17" s="228" t="s">
        <v>176</v>
      </c>
      <c r="B17" s="220">
        <v>20934</v>
      </c>
      <c r="C17" s="220">
        <v>15556</v>
      </c>
      <c r="D17" s="220">
        <v>739</v>
      </c>
      <c r="E17" s="220">
        <v>16408</v>
      </c>
      <c r="F17" s="220">
        <v>1434</v>
      </c>
      <c r="G17" s="220">
        <v>429</v>
      </c>
      <c r="H17" s="220">
        <v>18</v>
      </c>
      <c r="I17" s="220">
        <v>1291</v>
      </c>
      <c r="J17" s="220">
        <v>72491</v>
      </c>
      <c r="K17" s="220">
        <v>6759</v>
      </c>
      <c r="L17" s="220">
        <v>56</v>
      </c>
      <c r="M17" s="220">
        <v>496</v>
      </c>
    </row>
    <row r="18" spans="1:13" s="106" customFormat="1">
      <c r="A18" s="219" t="s">
        <v>332</v>
      </c>
      <c r="B18" s="222">
        <v>356919</v>
      </c>
      <c r="C18" s="222">
        <v>381224</v>
      </c>
      <c r="D18" s="222">
        <v>20564</v>
      </c>
      <c r="E18" s="222">
        <v>343031</v>
      </c>
      <c r="F18" s="222">
        <v>38710</v>
      </c>
      <c r="G18" s="222">
        <v>10245</v>
      </c>
      <c r="H18" s="222">
        <v>14114</v>
      </c>
      <c r="I18" s="222">
        <v>92297</v>
      </c>
      <c r="J18" s="222">
        <v>834643</v>
      </c>
      <c r="K18" s="222">
        <v>236990</v>
      </c>
      <c r="L18" s="222">
        <v>23410</v>
      </c>
      <c r="M18" s="222">
        <v>30809</v>
      </c>
    </row>
    <row r="19" spans="1:13">
      <c r="A19" s="228" t="s">
        <v>59</v>
      </c>
      <c r="B19" s="220">
        <v>38233</v>
      </c>
      <c r="C19" s="220">
        <v>52849</v>
      </c>
      <c r="D19" s="220">
        <v>1445</v>
      </c>
      <c r="E19" s="220">
        <v>28341</v>
      </c>
      <c r="F19" s="220">
        <v>403</v>
      </c>
      <c r="G19" s="220">
        <v>360</v>
      </c>
      <c r="H19" s="220">
        <v>297</v>
      </c>
      <c r="I19" s="220">
        <v>2846</v>
      </c>
      <c r="J19" s="220">
        <v>83135</v>
      </c>
      <c r="K19" s="220">
        <v>24910</v>
      </c>
      <c r="L19" s="220">
        <v>538</v>
      </c>
      <c r="M19" s="220">
        <v>3365</v>
      </c>
    </row>
    <row r="20" spans="1:13">
      <c r="A20" s="227" t="s">
        <v>175</v>
      </c>
      <c r="B20" s="220">
        <v>20040</v>
      </c>
      <c r="C20" s="220">
        <v>18495</v>
      </c>
      <c r="D20" s="220">
        <v>662</v>
      </c>
      <c r="E20" s="220">
        <v>29635</v>
      </c>
      <c r="F20" s="220">
        <v>701</v>
      </c>
      <c r="G20" s="220">
        <v>244</v>
      </c>
      <c r="H20" s="220">
        <v>35</v>
      </c>
      <c r="I20" s="220">
        <v>2074</v>
      </c>
      <c r="J20" s="220">
        <v>88463</v>
      </c>
      <c r="K20" s="220">
        <v>71717</v>
      </c>
      <c r="L20" s="220">
        <v>279</v>
      </c>
      <c r="M20" s="220">
        <v>276</v>
      </c>
    </row>
    <row r="21" spans="1:13">
      <c r="A21" s="228" t="s">
        <v>174</v>
      </c>
      <c r="B21" s="220">
        <v>202418</v>
      </c>
      <c r="C21" s="220">
        <v>234898</v>
      </c>
      <c r="D21" s="220">
        <v>15134</v>
      </c>
      <c r="E21" s="220">
        <v>140985</v>
      </c>
      <c r="F21" s="220">
        <v>29487</v>
      </c>
      <c r="G21" s="220">
        <v>7672</v>
      </c>
      <c r="H21" s="220">
        <v>13022</v>
      </c>
      <c r="I21" s="220">
        <v>80591</v>
      </c>
      <c r="J21" s="220">
        <v>299948</v>
      </c>
      <c r="K21" s="220">
        <v>64899</v>
      </c>
      <c r="L21" s="220">
        <v>17078</v>
      </c>
      <c r="M21" s="220">
        <v>13735</v>
      </c>
    </row>
    <row r="22" spans="1:13">
      <c r="A22" s="227" t="s">
        <v>173</v>
      </c>
      <c r="B22" s="220">
        <v>33188</v>
      </c>
      <c r="C22" s="220">
        <v>22067</v>
      </c>
      <c r="D22" s="220">
        <v>223</v>
      </c>
      <c r="E22" s="220">
        <v>44096</v>
      </c>
      <c r="F22" s="220">
        <v>1340</v>
      </c>
      <c r="G22" s="220">
        <v>257</v>
      </c>
      <c r="H22" s="220">
        <v>652</v>
      </c>
      <c r="I22" s="220">
        <v>1047</v>
      </c>
      <c r="J22" s="220">
        <v>117631</v>
      </c>
      <c r="K22" s="220">
        <v>28965</v>
      </c>
      <c r="L22" s="220">
        <v>1126</v>
      </c>
      <c r="M22" s="220">
        <v>6059</v>
      </c>
    </row>
    <row r="23" spans="1:13">
      <c r="A23" s="228" t="s">
        <v>172</v>
      </c>
      <c r="B23" s="220">
        <v>52021</v>
      </c>
      <c r="C23" s="220">
        <v>37611</v>
      </c>
      <c r="D23" s="220">
        <v>2632</v>
      </c>
      <c r="E23" s="220">
        <v>83270</v>
      </c>
      <c r="F23" s="220">
        <v>5723</v>
      </c>
      <c r="G23" s="220">
        <v>1238</v>
      </c>
      <c r="H23" s="220">
        <v>108</v>
      </c>
      <c r="I23" s="220">
        <v>3432</v>
      </c>
      <c r="J23" s="220">
        <v>200764</v>
      </c>
      <c r="K23" s="220">
        <v>35024</v>
      </c>
      <c r="L23" s="220">
        <v>3745</v>
      </c>
      <c r="M23" s="220">
        <v>1644</v>
      </c>
    </row>
    <row r="24" spans="1:13">
      <c r="A24" s="227" t="s">
        <v>27</v>
      </c>
      <c r="B24" s="220">
        <v>11019</v>
      </c>
      <c r="C24" s="220">
        <v>15304</v>
      </c>
      <c r="D24" s="220">
        <v>468</v>
      </c>
      <c r="E24" s="220">
        <v>16704</v>
      </c>
      <c r="F24" s="220">
        <v>1056</v>
      </c>
      <c r="G24" s="220">
        <v>474</v>
      </c>
      <c r="H24" s="220">
        <v>0</v>
      </c>
      <c r="I24" s="220">
        <v>2307</v>
      </c>
      <c r="J24" s="220">
        <v>44702</v>
      </c>
      <c r="K24" s="220">
        <v>11475</v>
      </c>
      <c r="L24" s="220">
        <v>644</v>
      </c>
      <c r="M24" s="220">
        <v>5730</v>
      </c>
    </row>
    <row r="25" spans="1:13" s="106" customFormat="1">
      <c r="A25" s="219" t="s">
        <v>58</v>
      </c>
      <c r="B25" s="222">
        <v>128102</v>
      </c>
      <c r="C25" s="222">
        <v>165805</v>
      </c>
      <c r="D25" s="222">
        <v>7916</v>
      </c>
      <c r="E25" s="222">
        <v>75298</v>
      </c>
      <c r="F25" s="222">
        <v>4612</v>
      </c>
      <c r="G25" s="222">
        <v>1961</v>
      </c>
      <c r="H25" s="222">
        <v>53</v>
      </c>
      <c r="I25" s="222">
        <v>4300</v>
      </c>
      <c r="J25" s="222">
        <v>252407</v>
      </c>
      <c r="K25" s="222">
        <v>82836</v>
      </c>
      <c r="L25" s="222">
        <v>7515</v>
      </c>
      <c r="M25" s="222">
        <v>4072</v>
      </c>
    </row>
    <row r="26" spans="1:13">
      <c r="A26" s="227" t="s">
        <v>29</v>
      </c>
      <c r="B26" s="220">
        <v>26523</v>
      </c>
      <c r="C26" s="220">
        <v>20942</v>
      </c>
      <c r="D26" s="220">
        <v>1271</v>
      </c>
      <c r="E26" s="220">
        <v>14618</v>
      </c>
      <c r="F26" s="220">
        <v>929</v>
      </c>
      <c r="G26" s="220">
        <v>272</v>
      </c>
      <c r="H26" s="220">
        <v>5</v>
      </c>
      <c r="I26" s="220">
        <v>433</v>
      </c>
      <c r="J26" s="220">
        <v>69816</v>
      </c>
      <c r="K26" s="220">
        <v>23843</v>
      </c>
      <c r="L26" s="220">
        <v>2842</v>
      </c>
      <c r="M26" s="220">
        <v>273</v>
      </c>
    </row>
    <row r="27" spans="1:13">
      <c r="A27" s="228" t="s">
        <v>30</v>
      </c>
      <c r="B27" s="220">
        <v>23145</v>
      </c>
      <c r="C27" s="220">
        <v>32481</v>
      </c>
      <c r="D27" s="220">
        <v>2974</v>
      </c>
      <c r="E27" s="220">
        <v>12969</v>
      </c>
      <c r="F27" s="220">
        <v>47</v>
      </c>
      <c r="G27" s="220">
        <v>246</v>
      </c>
      <c r="H27" s="220">
        <v>2</v>
      </c>
      <c r="I27" s="220">
        <v>0</v>
      </c>
      <c r="J27" s="220">
        <v>44613</v>
      </c>
      <c r="K27" s="220">
        <v>18889</v>
      </c>
      <c r="L27" s="220">
        <v>850</v>
      </c>
      <c r="M27" s="220">
        <v>891</v>
      </c>
    </row>
    <row r="28" spans="1:13">
      <c r="A28" s="227" t="s">
        <v>31</v>
      </c>
      <c r="B28" s="220">
        <v>33633</v>
      </c>
      <c r="C28" s="220">
        <v>47804</v>
      </c>
      <c r="D28" s="220">
        <v>1249</v>
      </c>
      <c r="E28" s="220">
        <v>9397</v>
      </c>
      <c r="F28" s="220">
        <v>203</v>
      </c>
      <c r="G28" s="220">
        <v>688</v>
      </c>
      <c r="H28" s="220">
        <v>7</v>
      </c>
      <c r="I28" s="220">
        <v>2489</v>
      </c>
      <c r="J28" s="220">
        <v>33904</v>
      </c>
      <c r="K28" s="220">
        <v>19300</v>
      </c>
      <c r="L28" s="220">
        <v>1022</v>
      </c>
      <c r="M28" s="220">
        <v>1445</v>
      </c>
    </row>
    <row r="29" spans="1:13">
      <c r="A29" s="228" t="s">
        <v>32</v>
      </c>
      <c r="B29" s="220">
        <v>15313</v>
      </c>
      <c r="C29" s="220">
        <v>19979</v>
      </c>
      <c r="D29" s="220">
        <v>988</v>
      </c>
      <c r="E29" s="220">
        <v>9328</v>
      </c>
      <c r="F29" s="220">
        <v>3130</v>
      </c>
      <c r="G29" s="220">
        <v>226</v>
      </c>
      <c r="H29" s="220">
        <v>1</v>
      </c>
      <c r="I29" s="220">
        <v>207</v>
      </c>
      <c r="J29" s="220">
        <v>24655</v>
      </c>
      <c r="K29" s="220">
        <v>8976</v>
      </c>
      <c r="L29" s="220">
        <v>598</v>
      </c>
      <c r="M29" s="220">
        <v>190</v>
      </c>
    </row>
    <row r="30" spans="1:13">
      <c r="A30" s="227" t="s">
        <v>33</v>
      </c>
      <c r="B30" s="220">
        <v>14066</v>
      </c>
      <c r="C30" s="220">
        <v>17135</v>
      </c>
      <c r="D30" s="220">
        <v>814</v>
      </c>
      <c r="E30" s="220">
        <v>12830</v>
      </c>
      <c r="F30" s="220">
        <v>112</v>
      </c>
      <c r="G30" s="220">
        <v>98</v>
      </c>
      <c r="H30" s="220">
        <v>33</v>
      </c>
      <c r="I30" s="220">
        <v>1171</v>
      </c>
      <c r="J30" s="220">
        <v>33960</v>
      </c>
      <c r="K30" s="220">
        <v>5559</v>
      </c>
      <c r="L30" s="220">
        <v>1459</v>
      </c>
      <c r="M30" s="220">
        <v>936</v>
      </c>
    </row>
    <row r="31" spans="1:13">
      <c r="A31" s="228" t="s">
        <v>34</v>
      </c>
      <c r="B31" s="220">
        <v>15422</v>
      </c>
      <c r="C31" s="220">
        <v>27464</v>
      </c>
      <c r="D31" s="220">
        <v>620</v>
      </c>
      <c r="E31" s="220">
        <v>16156</v>
      </c>
      <c r="F31" s="220">
        <v>191</v>
      </c>
      <c r="G31" s="220">
        <v>431</v>
      </c>
      <c r="H31" s="220">
        <v>5</v>
      </c>
      <c r="I31" s="220">
        <v>0</v>
      </c>
      <c r="J31" s="220">
        <v>45459</v>
      </c>
      <c r="K31" s="220">
        <v>6269</v>
      </c>
      <c r="L31" s="220">
        <v>744</v>
      </c>
      <c r="M31" s="220">
        <v>337</v>
      </c>
    </row>
    <row r="32" spans="1:13" s="106" customFormat="1">
      <c r="A32" s="219" t="s">
        <v>57</v>
      </c>
      <c r="B32" s="222">
        <v>6631</v>
      </c>
      <c r="C32" s="222">
        <v>5746</v>
      </c>
      <c r="D32" s="222">
        <v>482</v>
      </c>
      <c r="E32" s="222">
        <v>1406</v>
      </c>
      <c r="F32" s="222">
        <v>56</v>
      </c>
      <c r="G32" s="222">
        <v>45</v>
      </c>
      <c r="H32" s="222">
        <v>465</v>
      </c>
      <c r="I32" s="222">
        <v>0</v>
      </c>
      <c r="J32" s="222">
        <v>3744</v>
      </c>
      <c r="K32" s="222">
        <v>5136</v>
      </c>
      <c r="L32" s="222">
        <v>330</v>
      </c>
      <c r="M32" s="222">
        <v>73</v>
      </c>
    </row>
    <row r="33" spans="1:13">
      <c r="A33" s="228" t="s">
        <v>37</v>
      </c>
      <c r="B33" s="220">
        <v>6631</v>
      </c>
      <c r="C33" s="220">
        <v>5746</v>
      </c>
      <c r="D33" s="220">
        <v>482</v>
      </c>
      <c r="E33" s="220">
        <v>1406</v>
      </c>
      <c r="F33" s="220">
        <v>56</v>
      </c>
      <c r="G33" s="220">
        <v>45</v>
      </c>
      <c r="H33" s="220">
        <v>465</v>
      </c>
      <c r="I33" s="220">
        <v>0</v>
      </c>
      <c r="J33" s="220">
        <v>3744</v>
      </c>
      <c r="K33" s="220">
        <v>5136</v>
      </c>
      <c r="L33" s="220">
        <v>330</v>
      </c>
      <c r="M33" s="220">
        <v>73</v>
      </c>
    </row>
    <row r="34" spans="1:13" s="106" customFormat="1">
      <c r="A34" s="231" t="s">
        <v>38</v>
      </c>
      <c r="B34" s="222">
        <v>1016</v>
      </c>
      <c r="C34" s="222">
        <v>1016</v>
      </c>
      <c r="D34" s="222">
        <v>1</v>
      </c>
      <c r="E34" s="222">
        <v>2625</v>
      </c>
      <c r="F34" s="222">
        <v>3875</v>
      </c>
      <c r="G34" s="222">
        <v>39</v>
      </c>
      <c r="H34" s="222">
        <v>1</v>
      </c>
      <c r="I34" s="222">
        <v>0</v>
      </c>
      <c r="J34" s="222">
        <v>10089</v>
      </c>
      <c r="K34" s="222">
        <v>1829</v>
      </c>
      <c r="L34" s="222">
        <v>30</v>
      </c>
      <c r="M34" s="222">
        <v>10</v>
      </c>
    </row>
    <row r="35" spans="1:13">
      <c r="A35" s="373" t="s">
        <v>488</v>
      </c>
      <c r="B35" s="220">
        <v>1016</v>
      </c>
      <c r="C35" s="220">
        <v>1016</v>
      </c>
      <c r="D35" s="220">
        <v>1</v>
      </c>
      <c r="E35" s="220">
        <v>2625</v>
      </c>
      <c r="F35" s="220">
        <v>3875</v>
      </c>
      <c r="G35" s="220">
        <v>39</v>
      </c>
      <c r="H35" s="220">
        <v>1</v>
      </c>
      <c r="I35" s="220">
        <v>0</v>
      </c>
      <c r="J35" s="220">
        <v>10089</v>
      </c>
      <c r="K35" s="220">
        <v>1829</v>
      </c>
      <c r="L35" s="220">
        <v>30</v>
      </c>
      <c r="M35" s="220">
        <v>10</v>
      </c>
    </row>
    <row r="36" spans="1:13" ht="12.75" customHeight="1">
      <c r="B36" s="303"/>
      <c r="C36" s="303"/>
      <c r="D36" s="303"/>
      <c r="E36" s="303"/>
      <c r="F36" s="303"/>
      <c r="G36" s="303"/>
      <c r="H36" s="303"/>
      <c r="I36" s="303"/>
      <c r="J36" s="303"/>
      <c r="K36" s="303"/>
      <c r="L36" s="303"/>
      <c r="M36" s="303"/>
    </row>
    <row r="37" spans="1:13" ht="19.2" customHeight="1">
      <c r="A37" s="837" t="s">
        <v>605</v>
      </c>
      <c r="B37" s="837"/>
      <c r="C37" s="837"/>
      <c r="D37" s="837"/>
      <c r="E37" s="837"/>
      <c r="F37" s="837"/>
      <c r="G37" s="837"/>
      <c r="H37" s="837"/>
      <c r="I37" s="837"/>
      <c r="J37" s="837"/>
    </row>
    <row r="38" spans="1:13" ht="22.5" customHeight="1">
      <c r="A38" s="755" t="s">
        <v>538</v>
      </c>
      <c r="B38" s="755"/>
      <c r="C38" s="755"/>
      <c r="D38" s="755"/>
      <c r="E38" s="755"/>
      <c r="F38" s="755"/>
    </row>
  </sheetData>
  <mergeCells count="8">
    <mergeCell ref="A38:F38"/>
    <mergeCell ref="A37:J37"/>
    <mergeCell ref="A1:M1"/>
    <mergeCell ref="A3:A4"/>
    <mergeCell ref="B3:H3"/>
    <mergeCell ref="I3:K3"/>
    <mergeCell ref="L3:L4"/>
    <mergeCell ref="M3:M4"/>
  </mergeCells>
  <hyperlinks>
    <hyperlink ref="N1" location="INDICE!A62" display="INDICE"/>
  </hyperlinks>
  <printOptions horizontalCentered="1"/>
  <pageMargins left="0.19685039370078741" right="0.19685039370078741" top="1.1023622047244095" bottom="0.51181102362204722" header="0.11811023622047245" footer="0.23622047244094491"/>
  <pageSetup paperSize="9" scale="85" firstPageNumber="117" orientation="landscape" useFirstPageNumber="1" r:id="rId1"/>
  <headerFooter scaleWithDoc="0">
    <oddHeader>&amp;C&amp;G</oddHeader>
    <oddFooter>&amp;C&amp;12 &amp;P</oddFooter>
  </headerFooter>
  <legacyDrawingHF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9"/>
  <dimension ref="A1:N24"/>
  <sheetViews>
    <sheetView showGridLines="0" zoomScale="90" zoomScaleNormal="90" zoomScalePageLayoutView="90" workbookViewId="0">
      <selection activeCell="B7" activeCellId="1" sqref="B18 B7"/>
    </sheetView>
  </sheetViews>
  <sheetFormatPr baseColWidth="10" defaultColWidth="9.109375" defaultRowHeight="13.8"/>
  <cols>
    <col min="1" max="1" width="43.33203125" style="105" customWidth="1"/>
    <col min="2" max="2" width="12" style="105" customWidth="1"/>
    <col min="3" max="3" width="11.44140625" style="105" bestFit="1" customWidth="1"/>
    <col min="4" max="4" width="11.109375" style="105" bestFit="1" customWidth="1"/>
    <col min="5" max="5" width="11.6640625" style="105" customWidth="1"/>
    <col min="6" max="6" width="11.33203125" style="105" bestFit="1" customWidth="1"/>
    <col min="7" max="7" width="11.33203125" style="105" customWidth="1"/>
    <col min="8" max="8" width="12.88671875" style="105" customWidth="1"/>
    <col min="9" max="9" width="10.5546875" style="105" customWidth="1"/>
    <col min="10" max="12" width="11.5546875" style="105" customWidth="1"/>
    <col min="13" max="13" width="12.33203125" style="105" customWidth="1"/>
    <col min="14" max="16384" width="9.109375" style="107"/>
  </cols>
  <sheetData>
    <row r="1" spans="1:14" ht="48" customHeight="1">
      <c r="A1" s="757" t="s">
        <v>786</v>
      </c>
      <c r="B1" s="757"/>
      <c r="C1" s="757"/>
      <c r="D1" s="757"/>
      <c r="E1" s="757"/>
      <c r="F1" s="757"/>
      <c r="G1" s="757"/>
      <c r="H1" s="757"/>
      <c r="I1" s="757"/>
      <c r="J1" s="757"/>
      <c r="K1" s="757"/>
      <c r="L1" s="757"/>
      <c r="M1" s="757"/>
      <c r="N1" s="73" t="s">
        <v>271</v>
      </c>
    </row>
    <row r="2" spans="1:14" s="105" customFormat="1" ht="5.25" customHeight="1">
      <c r="A2" s="142"/>
      <c r="B2" s="142"/>
      <c r="C2" s="142"/>
      <c r="D2" s="142"/>
      <c r="E2" s="142"/>
      <c r="F2" s="142"/>
      <c r="G2" s="142"/>
      <c r="H2" s="142"/>
      <c r="I2" s="142"/>
      <c r="J2" s="142"/>
      <c r="K2" s="142"/>
      <c r="L2" s="108"/>
      <c r="M2" s="108"/>
    </row>
    <row r="3" spans="1:14" s="113" customFormat="1" ht="13.5" customHeight="1">
      <c r="A3" s="775" t="s">
        <v>447</v>
      </c>
      <c r="B3" s="838" t="s">
        <v>291</v>
      </c>
      <c r="C3" s="839"/>
      <c r="D3" s="839"/>
      <c r="E3" s="839"/>
      <c r="F3" s="839"/>
      <c r="G3" s="839"/>
      <c r="H3" s="840"/>
      <c r="I3" s="838" t="s">
        <v>292</v>
      </c>
      <c r="J3" s="839"/>
      <c r="K3" s="840"/>
      <c r="L3" s="775" t="s">
        <v>293</v>
      </c>
      <c r="M3" s="775" t="s">
        <v>294</v>
      </c>
    </row>
    <row r="4" spans="1:14" s="113" customFormat="1" ht="10.5" customHeight="1">
      <c r="A4" s="823"/>
      <c r="B4" s="841"/>
      <c r="C4" s="842"/>
      <c r="D4" s="842"/>
      <c r="E4" s="842"/>
      <c r="F4" s="842"/>
      <c r="G4" s="842"/>
      <c r="H4" s="843"/>
      <c r="I4" s="841"/>
      <c r="J4" s="842"/>
      <c r="K4" s="843"/>
      <c r="L4" s="823"/>
      <c r="M4" s="823"/>
    </row>
    <row r="5" spans="1:14" s="113" customFormat="1" ht="38.25" customHeight="1">
      <c r="A5" s="776"/>
      <c r="B5" s="366" t="s">
        <v>201</v>
      </c>
      <c r="C5" s="366" t="s">
        <v>200</v>
      </c>
      <c r="D5" s="366" t="s">
        <v>199</v>
      </c>
      <c r="E5" s="366" t="s">
        <v>198</v>
      </c>
      <c r="F5" s="366" t="s">
        <v>197</v>
      </c>
      <c r="G5" s="366" t="s">
        <v>442</v>
      </c>
      <c r="H5" s="366" t="s">
        <v>443</v>
      </c>
      <c r="I5" s="366" t="s">
        <v>196</v>
      </c>
      <c r="J5" s="366" t="s">
        <v>444</v>
      </c>
      <c r="K5" s="366" t="s">
        <v>214</v>
      </c>
      <c r="L5" s="776"/>
      <c r="M5" s="776"/>
    </row>
    <row r="6" spans="1:14" s="106" customFormat="1" ht="16.5" customHeight="1">
      <c r="A6" s="231" t="s">
        <v>601</v>
      </c>
      <c r="B6" s="222">
        <v>1124463</v>
      </c>
      <c r="C6" s="222">
        <v>1382527</v>
      </c>
      <c r="D6" s="222">
        <v>117592</v>
      </c>
      <c r="E6" s="222">
        <v>740712</v>
      </c>
      <c r="F6" s="222">
        <v>94604</v>
      </c>
      <c r="G6" s="222">
        <v>31271</v>
      </c>
      <c r="H6" s="222">
        <v>44492</v>
      </c>
      <c r="I6" s="222">
        <v>174905</v>
      </c>
      <c r="J6" s="222">
        <v>1825571</v>
      </c>
      <c r="K6" s="222">
        <v>901011</v>
      </c>
      <c r="L6" s="222">
        <v>66145</v>
      </c>
      <c r="M6" s="222">
        <v>92755</v>
      </c>
    </row>
    <row r="7" spans="1:14" s="106" customFormat="1" ht="16.5" customHeight="1">
      <c r="A7" s="230" t="s">
        <v>328</v>
      </c>
      <c r="B7" s="222">
        <v>1080073</v>
      </c>
      <c r="C7" s="222">
        <v>1297622</v>
      </c>
      <c r="D7" s="222">
        <v>107267</v>
      </c>
      <c r="E7" s="222">
        <v>718396</v>
      </c>
      <c r="F7" s="222">
        <v>85252</v>
      </c>
      <c r="G7" s="222">
        <v>26013</v>
      </c>
      <c r="H7" s="222">
        <v>36683</v>
      </c>
      <c r="I7" s="222">
        <v>138696</v>
      </c>
      <c r="J7" s="222">
        <v>1807890</v>
      </c>
      <c r="K7" s="222">
        <v>885592</v>
      </c>
      <c r="L7" s="222">
        <v>48297</v>
      </c>
      <c r="M7" s="222">
        <v>79463</v>
      </c>
    </row>
    <row r="8" spans="1:14" ht="16.5" customHeight="1">
      <c r="A8" s="228" t="s">
        <v>571</v>
      </c>
      <c r="B8" s="220">
        <v>880757</v>
      </c>
      <c r="C8" s="220">
        <v>1078547</v>
      </c>
      <c r="D8" s="220">
        <v>78420</v>
      </c>
      <c r="E8" s="220">
        <v>658847</v>
      </c>
      <c r="F8" s="220">
        <v>55022</v>
      </c>
      <c r="G8" s="220">
        <v>19491</v>
      </c>
      <c r="H8" s="220">
        <v>26674</v>
      </c>
      <c r="I8" s="220">
        <v>0</v>
      </c>
      <c r="J8" s="220">
        <v>1724742</v>
      </c>
      <c r="K8" s="220">
        <v>850886</v>
      </c>
      <c r="L8" s="220">
        <v>33929</v>
      </c>
      <c r="M8" s="220">
        <v>55238</v>
      </c>
    </row>
    <row r="9" spans="1:14" ht="24" customHeight="1">
      <c r="A9" s="227" t="s">
        <v>829</v>
      </c>
      <c r="B9" s="220">
        <v>11031</v>
      </c>
      <c r="C9" s="220">
        <v>13279</v>
      </c>
      <c r="D9" s="220">
        <v>1807</v>
      </c>
      <c r="E9" s="220">
        <v>1766</v>
      </c>
      <c r="F9" s="220">
        <v>490</v>
      </c>
      <c r="G9" s="220">
        <v>385</v>
      </c>
      <c r="H9" s="220">
        <v>3611</v>
      </c>
      <c r="I9" s="220">
        <v>8816</v>
      </c>
      <c r="J9" s="220">
        <v>2657</v>
      </c>
      <c r="K9" s="220">
        <v>767</v>
      </c>
      <c r="L9" s="220">
        <v>390</v>
      </c>
      <c r="M9" s="220">
        <v>269</v>
      </c>
    </row>
    <row r="10" spans="1:14" ht="16.5" customHeight="1">
      <c r="A10" s="228" t="s">
        <v>572</v>
      </c>
      <c r="B10" s="220">
        <v>18743</v>
      </c>
      <c r="C10" s="220">
        <v>41297</v>
      </c>
      <c r="D10" s="220">
        <v>9294</v>
      </c>
      <c r="E10" s="220">
        <v>5299</v>
      </c>
      <c r="F10" s="220">
        <v>3619</v>
      </c>
      <c r="G10" s="220">
        <v>2853</v>
      </c>
      <c r="H10" s="220">
        <v>6069</v>
      </c>
      <c r="I10" s="220">
        <v>11537</v>
      </c>
      <c r="J10" s="220">
        <v>5087</v>
      </c>
      <c r="K10" s="220">
        <v>3697</v>
      </c>
      <c r="L10" s="220">
        <v>6698</v>
      </c>
      <c r="M10" s="220">
        <v>5385</v>
      </c>
    </row>
    <row r="11" spans="1:14" ht="16.5" customHeight="1">
      <c r="A11" s="227" t="s">
        <v>573</v>
      </c>
      <c r="B11" s="220">
        <v>20561</v>
      </c>
      <c r="C11" s="220">
        <v>23358</v>
      </c>
      <c r="D11" s="220">
        <v>2682</v>
      </c>
      <c r="E11" s="220">
        <v>6910</v>
      </c>
      <c r="F11" s="220">
        <v>4555</v>
      </c>
      <c r="G11" s="220">
        <v>628</v>
      </c>
      <c r="H11" s="220">
        <v>130</v>
      </c>
      <c r="I11" s="220">
        <v>35050</v>
      </c>
      <c r="J11" s="220">
        <v>21958</v>
      </c>
      <c r="K11" s="220">
        <v>12279</v>
      </c>
      <c r="L11" s="220">
        <v>621</v>
      </c>
      <c r="M11" s="220">
        <v>9085</v>
      </c>
    </row>
    <row r="12" spans="1:14" ht="16.5" customHeight="1">
      <c r="A12" s="319" t="s">
        <v>830</v>
      </c>
      <c r="B12" s="220">
        <v>5793</v>
      </c>
      <c r="C12" s="220">
        <v>4205</v>
      </c>
      <c r="D12" s="220">
        <v>1622</v>
      </c>
      <c r="E12" s="220">
        <v>404</v>
      </c>
      <c r="F12" s="220">
        <v>1088</v>
      </c>
      <c r="G12" s="220">
        <v>181</v>
      </c>
      <c r="H12" s="220">
        <v>0</v>
      </c>
      <c r="I12" s="220">
        <v>10657</v>
      </c>
      <c r="J12" s="220">
        <v>8042</v>
      </c>
      <c r="K12" s="220">
        <v>1892</v>
      </c>
      <c r="L12" s="220">
        <v>835</v>
      </c>
      <c r="M12" s="220">
        <v>225</v>
      </c>
    </row>
    <row r="13" spans="1:14" ht="16.5" customHeight="1">
      <c r="A13" s="319" t="s">
        <v>831</v>
      </c>
      <c r="B13" s="220">
        <v>898</v>
      </c>
      <c r="C13" s="220">
        <v>5859</v>
      </c>
      <c r="D13" s="220">
        <v>171</v>
      </c>
      <c r="E13" s="220">
        <v>1180</v>
      </c>
      <c r="F13" s="220">
        <v>374</v>
      </c>
      <c r="G13" s="220">
        <v>67</v>
      </c>
      <c r="H13" s="220">
        <v>10</v>
      </c>
      <c r="I13" s="220">
        <v>8544</v>
      </c>
      <c r="J13" s="220">
        <v>5914</v>
      </c>
      <c r="K13" s="220">
        <v>104</v>
      </c>
      <c r="L13" s="220">
        <v>279</v>
      </c>
      <c r="M13" s="220">
        <v>16</v>
      </c>
    </row>
    <row r="14" spans="1:14" ht="16.5" customHeight="1">
      <c r="A14" s="319" t="s">
        <v>445</v>
      </c>
      <c r="B14" s="220">
        <v>10123</v>
      </c>
      <c r="C14" s="220">
        <v>14727</v>
      </c>
      <c r="D14" s="220">
        <v>624</v>
      </c>
      <c r="E14" s="220">
        <v>3493</v>
      </c>
      <c r="F14" s="220">
        <v>986</v>
      </c>
      <c r="G14" s="220">
        <v>92</v>
      </c>
      <c r="H14" s="220">
        <v>0</v>
      </c>
      <c r="I14" s="220">
        <v>7896</v>
      </c>
      <c r="J14" s="220">
        <v>3814</v>
      </c>
      <c r="K14" s="220">
        <v>3639</v>
      </c>
      <c r="L14" s="220">
        <v>40</v>
      </c>
      <c r="M14" s="220">
        <v>612</v>
      </c>
    </row>
    <row r="15" spans="1:14" ht="16.5" customHeight="1">
      <c r="A15" s="227" t="s">
        <v>574</v>
      </c>
      <c r="B15" s="220">
        <v>128497</v>
      </c>
      <c r="C15" s="220">
        <v>107474</v>
      </c>
      <c r="D15" s="220">
        <v>12257</v>
      </c>
      <c r="E15" s="220">
        <v>39636</v>
      </c>
      <c r="F15" s="220">
        <v>18848</v>
      </c>
      <c r="G15" s="220">
        <v>2264</v>
      </c>
      <c r="H15" s="220">
        <v>72</v>
      </c>
      <c r="I15" s="220">
        <v>52433</v>
      </c>
      <c r="J15" s="220">
        <v>33963</v>
      </c>
      <c r="K15" s="220">
        <v>11476</v>
      </c>
      <c r="L15" s="220">
        <v>5244</v>
      </c>
      <c r="M15" s="220">
        <v>3723</v>
      </c>
    </row>
    <row r="16" spans="1:14" ht="16.5" customHeight="1">
      <c r="A16" s="319" t="s">
        <v>446</v>
      </c>
      <c r="B16" s="220">
        <v>3670</v>
      </c>
      <c r="C16" s="220">
        <v>8876</v>
      </c>
      <c r="D16" s="220">
        <v>390</v>
      </c>
      <c r="E16" s="220">
        <v>861</v>
      </c>
      <c r="F16" s="220">
        <v>270</v>
      </c>
      <c r="G16" s="220">
        <v>52</v>
      </c>
      <c r="H16" s="220">
        <v>117</v>
      </c>
      <c r="I16" s="220">
        <v>3763</v>
      </c>
      <c r="J16" s="220">
        <v>1713</v>
      </c>
      <c r="K16" s="220">
        <v>852</v>
      </c>
      <c r="L16" s="220">
        <v>261</v>
      </c>
      <c r="M16" s="220">
        <v>4910</v>
      </c>
    </row>
    <row r="17" spans="1:13" ht="16.5" customHeight="1">
      <c r="A17" s="227" t="s">
        <v>575</v>
      </c>
      <c r="B17" s="220">
        <v>0</v>
      </c>
      <c r="C17" s="220">
        <v>0</v>
      </c>
      <c r="D17" s="220">
        <v>0</v>
      </c>
      <c r="E17" s="220">
        <v>0</v>
      </c>
      <c r="F17" s="220">
        <v>0</v>
      </c>
      <c r="G17" s="220">
        <v>0</v>
      </c>
      <c r="H17" s="220">
        <v>0</v>
      </c>
      <c r="I17" s="220">
        <v>0</v>
      </c>
      <c r="J17" s="220">
        <v>0</v>
      </c>
      <c r="K17" s="220">
        <v>0</v>
      </c>
      <c r="L17" s="220">
        <v>0</v>
      </c>
      <c r="M17" s="220">
        <v>0</v>
      </c>
    </row>
    <row r="18" spans="1:13" s="106" customFormat="1" ht="16.5" customHeight="1">
      <c r="A18" s="231" t="s">
        <v>329</v>
      </c>
      <c r="B18" s="222">
        <v>44390</v>
      </c>
      <c r="C18" s="222">
        <v>84905</v>
      </c>
      <c r="D18" s="222">
        <v>10325</v>
      </c>
      <c r="E18" s="222">
        <v>22316</v>
      </c>
      <c r="F18" s="222">
        <v>9352</v>
      </c>
      <c r="G18" s="222">
        <v>5258</v>
      </c>
      <c r="H18" s="222">
        <v>7809</v>
      </c>
      <c r="I18" s="222">
        <v>36209</v>
      </c>
      <c r="J18" s="222">
        <v>17681</v>
      </c>
      <c r="K18" s="222">
        <v>15419</v>
      </c>
      <c r="L18" s="222">
        <v>17848</v>
      </c>
      <c r="M18" s="222">
        <v>13292</v>
      </c>
    </row>
    <row r="19" spans="1:13" ht="16.5" customHeight="1">
      <c r="A19" s="227" t="s">
        <v>832</v>
      </c>
      <c r="B19" s="220">
        <v>23935</v>
      </c>
      <c r="C19" s="220">
        <v>25723</v>
      </c>
      <c r="D19" s="220">
        <v>4699</v>
      </c>
      <c r="E19" s="220">
        <v>11467</v>
      </c>
      <c r="F19" s="220">
        <v>2321</v>
      </c>
      <c r="G19" s="220">
        <v>908</v>
      </c>
      <c r="H19" s="220">
        <v>7027</v>
      </c>
      <c r="I19" s="220">
        <v>13753</v>
      </c>
      <c r="J19" s="220">
        <v>6174</v>
      </c>
      <c r="K19" s="220">
        <v>3495</v>
      </c>
      <c r="L19" s="220">
        <v>6081</v>
      </c>
      <c r="M19" s="220">
        <v>3035</v>
      </c>
    </row>
    <row r="20" spans="1:13" ht="16.5" customHeight="1">
      <c r="A20" s="228" t="s">
        <v>833</v>
      </c>
      <c r="B20" s="220">
        <v>20455</v>
      </c>
      <c r="C20" s="220">
        <v>59182</v>
      </c>
      <c r="D20" s="220">
        <v>5626</v>
      </c>
      <c r="E20" s="220">
        <v>10849</v>
      </c>
      <c r="F20" s="220">
        <v>7031</v>
      </c>
      <c r="G20" s="220">
        <v>4350</v>
      </c>
      <c r="H20" s="220">
        <v>782</v>
      </c>
      <c r="I20" s="220">
        <v>22456</v>
      </c>
      <c r="J20" s="220">
        <v>11507</v>
      </c>
      <c r="K20" s="220">
        <v>11924</v>
      </c>
      <c r="L20" s="220">
        <v>11767</v>
      </c>
      <c r="M20" s="220">
        <v>10257</v>
      </c>
    </row>
    <row r="21" spans="1:13" ht="9" customHeight="1">
      <c r="A21" s="308"/>
      <c r="B21" s="318"/>
      <c r="C21" s="318"/>
      <c r="D21" s="318"/>
      <c r="E21" s="318"/>
      <c r="F21" s="318"/>
      <c r="G21" s="318"/>
      <c r="H21" s="318"/>
      <c r="I21" s="318"/>
      <c r="J21" s="318"/>
      <c r="K21" s="318"/>
      <c r="L21" s="318"/>
      <c r="M21" s="318"/>
    </row>
    <row r="22" spans="1:13" ht="11.25" customHeight="1">
      <c r="A22" s="784" t="s">
        <v>834</v>
      </c>
      <c r="B22" s="784"/>
      <c r="C22" s="784"/>
      <c r="D22" s="784"/>
      <c r="E22" s="784"/>
      <c r="F22" s="784"/>
      <c r="G22" s="784"/>
      <c r="H22" s="784"/>
      <c r="I22" s="784"/>
      <c r="J22" s="784"/>
      <c r="K22" s="304"/>
      <c r="L22" s="304"/>
      <c r="M22" s="304"/>
    </row>
    <row r="23" spans="1:13" s="92" customFormat="1" ht="6" customHeight="1">
      <c r="A23" s="784"/>
      <c r="B23" s="784"/>
      <c r="C23" s="784"/>
      <c r="D23" s="784"/>
      <c r="E23" s="784"/>
      <c r="F23" s="784"/>
      <c r="G23" s="784"/>
      <c r="H23" s="784"/>
      <c r="I23" s="784"/>
      <c r="J23" s="784"/>
    </row>
    <row r="24" spans="1:13" ht="19.5" customHeight="1">
      <c r="A24" s="778" t="s">
        <v>538</v>
      </c>
      <c r="B24" s="778"/>
      <c r="C24" s="778"/>
      <c r="D24" s="778"/>
      <c r="E24" s="778"/>
      <c r="F24" s="458"/>
      <c r="G24" s="458"/>
      <c r="H24" s="458"/>
      <c r="I24" s="458"/>
      <c r="J24" s="458"/>
    </row>
  </sheetData>
  <mergeCells count="8">
    <mergeCell ref="A24:E24"/>
    <mergeCell ref="A22:J23"/>
    <mergeCell ref="A1:M1"/>
    <mergeCell ref="A3:A5"/>
    <mergeCell ref="B3:H4"/>
    <mergeCell ref="I3:K4"/>
    <mergeCell ref="L3:L5"/>
    <mergeCell ref="M3:M5"/>
  </mergeCells>
  <hyperlinks>
    <hyperlink ref="N1" location="INDICE!A63" display="INDICE"/>
  </hyperlinks>
  <printOptions horizontalCentered="1"/>
  <pageMargins left="0.19685039370078741" right="0.19685039370078741" top="1.1023622047244095" bottom="0.51181102362204722" header="0.11811023622047245" footer="0.23622047244094491"/>
  <pageSetup paperSize="9" scale="76" firstPageNumber="118" orientation="landscape" useFirstPageNumber="1" r:id="rId1"/>
  <headerFooter scaleWithDoc="0">
    <oddHeader>&amp;C&amp;G</oddHeader>
    <oddFooter>&amp;C&amp;12 &amp;P</oddFooter>
  </headerFooter>
  <legacyDrawingHF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0"/>
  <dimension ref="A1:L37"/>
  <sheetViews>
    <sheetView showGridLines="0" topLeftCell="A4" zoomScale="90" zoomScaleNormal="90" workbookViewId="0">
      <selection activeCell="B6" activeCellId="3" sqref="B32 B25 B18 B6"/>
    </sheetView>
  </sheetViews>
  <sheetFormatPr baseColWidth="10" defaultColWidth="9.109375" defaultRowHeight="13.8"/>
  <cols>
    <col min="1" max="1" width="35.88671875" style="24" customWidth="1"/>
    <col min="2" max="4" width="14.5546875" style="24" customWidth="1"/>
    <col min="5" max="6" width="16.5546875" style="24" customWidth="1"/>
    <col min="7" max="9" width="14.5546875" style="24" customWidth="1"/>
    <col min="10" max="11" width="16.5546875" style="24" customWidth="1"/>
    <col min="12" max="16384" width="9.109375" style="24"/>
  </cols>
  <sheetData>
    <row r="1" spans="1:12" ht="63" customHeight="1">
      <c r="A1" s="844" t="s">
        <v>858</v>
      </c>
      <c r="B1" s="845"/>
      <c r="C1" s="845"/>
      <c r="D1" s="845"/>
      <c r="E1" s="845"/>
      <c r="F1" s="845"/>
      <c r="G1" s="845"/>
      <c r="H1" s="845"/>
      <c r="I1" s="845"/>
      <c r="J1" s="845"/>
      <c r="K1" s="845"/>
      <c r="L1" s="73" t="s">
        <v>271</v>
      </c>
    </row>
    <row r="2" spans="1:12" ht="18" customHeight="1">
      <c r="A2" s="846" t="s">
        <v>203</v>
      </c>
      <c r="B2" s="847" t="s">
        <v>188</v>
      </c>
      <c r="C2" s="847"/>
      <c r="D2" s="847"/>
      <c r="E2" s="847"/>
      <c r="F2" s="847"/>
      <c r="G2" s="847" t="s">
        <v>187</v>
      </c>
      <c r="H2" s="847"/>
      <c r="I2" s="847"/>
      <c r="J2" s="847"/>
      <c r="K2" s="847"/>
    </row>
    <row r="3" spans="1:12" ht="21.75" customHeight="1">
      <c r="A3" s="846"/>
      <c r="B3" s="846" t="s">
        <v>202</v>
      </c>
      <c r="C3" s="846"/>
      <c r="D3" s="846"/>
      <c r="E3" s="847" t="s">
        <v>584</v>
      </c>
      <c r="F3" s="847" t="s">
        <v>585</v>
      </c>
      <c r="G3" s="846" t="s">
        <v>202</v>
      </c>
      <c r="H3" s="846"/>
      <c r="I3" s="846"/>
      <c r="J3" s="847" t="s">
        <v>584</v>
      </c>
      <c r="K3" s="847" t="s">
        <v>585</v>
      </c>
    </row>
    <row r="4" spans="1:12" ht="20.25" customHeight="1">
      <c r="A4" s="846"/>
      <c r="B4" s="302" t="s">
        <v>46</v>
      </c>
      <c r="C4" s="302" t="s">
        <v>170</v>
      </c>
      <c r="D4" s="302" t="s">
        <v>169</v>
      </c>
      <c r="E4" s="847"/>
      <c r="F4" s="847"/>
      <c r="G4" s="302" t="s">
        <v>46</v>
      </c>
      <c r="H4" s="302" t="s">
        <v>170</v>
      </c>
      <c r="I4" s="302" t="s">
        <v>169</v>
      </c>
      <c r="J4" s="847"/>
      <c r="K4" s="847"/>
    </row>
    <row r="5" spans="1:12" s="593" customFormat="1">
      <c r="A5" s="185" t="s">
        <v>601</v>
      </c>
      <c r="B5" s="592">
        <v>702722</v>
      </c>
      <c r="C5" s="592">
        <v>407142</v>
      </c>
      <c r="D5" s="592">
        <v>295580</v>
      </c>
      <c r="E5" s="592">
        <v>17014</v>
      </c>
      <c r="F5" s="592">
        <v>13128</v>
      </c>
      <c r="G5" s="592">
        <v>18968</v>
      </c>
      <c r="H5" s="592">
        <v>6650</v>
      </c>
      <c r="I5" s="592">
        <v>12318</v>
      </c>
      <c r="J5" s="592">
        <v>207</v>
      </c>
      <c r="K5" s="592">
        <v>135</v>
      </c>
    </row>
    <row r="6" spans="1:12" s="593" customFormat="1">
      <c r="A6" s="185" t="s">
        <v>9</v>
      </c>
      <c r="B6" s="592">
        <v>346484</v>
      </c>
      <c r="C6" s="592">
        <v>217221</v>
      </c>
      <c r="D6" s="592">
        <v>129263</v>
      </c>
      <c r="E6" s="592">
        <v>8507</v>
      </c>
      <c r="F6" s="592">
        <v>6564</v>
      </c>
      <c r="G6" s="592">
        <v>17183</v>
      </c>
      <c r="H6" s="592">
        <v>6110</v>
      </c>
      <c r="I6" s="592">
        <v>11073</v>
      </c>
      <c r="J6" s="592">
        <v>50</v>
      </c>
      <c r="K6" s="592">
        <v>6</v>
      </c>
    </row>
    <row r="7" spans="1:12" s="26" customFormat="1">
      <c r="A7" s="186" t="s">
        <v>186</v>
      </c>
      <c r="B7" s="340">
        <v>11471</v>
      </c>
      <c r="C7" s="507">
        <v>5455</v>
      </c>
      <c r="D7" s="507">
        <v>6016</v>
      </c>
      <c r="E7" s="340" t="s">
        <v>36</v>
      </c>
      <c r="F7" s="340" t="s">
        <v>36</v>
      </c>
      <c r="G7" s="341" t="s">
        <v>36</v>
      </c>
      <c r="H7" s="342" t="s">
        <v>36</v>
      </c>
      <c r="I7" s="342" t="s">
        <v>36</v>
      </c>
      <c r="J7" s="340" t="s">
        <v>36</v>
      </c>
      <c r="K7" s="340" t="s">
        <v>36</v>
      </c>
    </row>
    <row r="8" spans="1:12" s="26" customFormat="1">
      <c r="A8" s="186" t="s">
        <v>185</v>
      </c>
      <c r="B8" s="340">
        <v>10155</v>
      </c>
      <c r="C8" s="507">
        <v>7257</v>
      </c>
      <c r="D8" s="507">
        <v>2898</v>
      </c>
      <c r="E8" s="340" t="s">
        <v>36</v>
      </c>
      <c r="F8" s="340" t="s">
        <v>36</v>
      </c>
      <c r="G8" s="341" t="s">
        <v>36</v>
      </c>
      <c r="H8" s="342" t="s">
        <v>36</v>
      </c>
      <c r="I8" s="342" t="s">
        <v>36</v>
      </c>
      <c r="J8" s="340" t="s">
        <v>36</v>
      </c>
      <c r="K8" s="340" t="s">
        <v>36</v>
      </c>
    </row>
    <row r="9" spans="1:12" s="26" customFormat="1">
      <c r="A9" s="186" t="s">
        <v>184</v>
      </c>
      <c r="B9" s="340">
        <v>9580</v>
      </c>
      <c r="C9" s="507">
        <v>4076</v>
      </c>
      <c r="D9" s="507">
        <v>5504</v>
      </c>
      <c r="E9" s="340">
        <v>469</v>
      </c>
      <c r="F9" s="340" t="s">
        <v>36</v>
      </c>
      <c r="G9" s="341">
        <v>550</v>
      </c>
      <c r="H9" s="508">
        <v>342</v>
      </c>
      <c r="I9" s="508">
        <v>208</v>
      </c>
      <c r="J9" s="340" t="s">
        <v>36</v>
      </c>
      <c r="K9" s="340" t="s">
        <v>36</v>
      </c>
    </row>
    <row r="10" spans="1:12" s="26" customFormat="1">
      <c r="A10" s="186" t="s">
        <v>183</v>
      </c>
      <c r="B10" s="340">
        <v>12639</v>
      </c>
      <c r="C10" s="507">
        <v>8359</v>
      </c>
      <c r="D10" s="507">
        <v>4280</v>
      </c>
      <c r="E10" s="340" t="s">
        <v>36</v>
      </c>
      <c r="F10" s="340" t="s">
        <v>36</v>
      </c>
      <c r="G10" s="341" t="s">
        <v>36</v>
      </c>
      <c r="H10" s="340" t="s">
        <v>36</v>
      </c>
      <c r="I10" s="340" t="s">
        <v>36</v>
      </c>
      <c r="J10" s="340" t="s">
        <v>36</v>
      </c>
      <c r="K10" s="340" t="s">
        <v>36</v>
      </c>
    </row>
    <row r="11" spans="1:12" s="26" customFormat="1">
      <c r="A11" s="186" t="s">
        <v>182</v>
      </c>
      <c r="B11" s="340">
        <v>11014</v>
      </c>
      <c r="C11" s="507">
        <v>4333</v>
      </c>
      <c r="D11" s="507">
        <v>6681</v>
      </c>
      <c r="E11" s="340" t="s">
        <v>36</v>
      </c>
      <c r="F11" s="340" t="s">
        <v>36</v>
      </c>
      <c r="G11" s="341">
        <v>2483</v>
      </c>
      <c r="H11" s="509">
        <v>1430</v>
      </c>
      <c r="I11" s="509">
        <v>1053</v>
      </c>
      <c r="J11" s="340" t="s">
        <v>36</v>
      </c>
      <c r="K11" s="340" t="s">
        <v>36</v>
      </c>
    </row>
    <row r="12" spans="1:12" s="26" customFormat="1">
      <c r="A12" s="186" t="s">
        <v>181</v>
      </c>
      <c r="B12" s="340">
        <v>19625</v>
      </c>
      <c r="C12" s="507">
        <v>15307</v>
      </c>
      <c r="D12" s="507">
        <v>4318</v>
      </c>
      <c r="E12" s="340">
        <v>632</v>
      </c>
      <c r="F12" s="340">
        <v>260</v>
      </c>
      <c r="G12" s="341" t="s">
        <v>36</v>
      </c>
      <c r="H12" s="340" t="s">
        <v>36</v>
      </c>
      <c r="I12" s="340" t="s">
        <v>36</v>
      </c>
      <c r="J12" s="340">
        <v>50</v>
      </c>
      <c r="K12" s="340">
        <v>6</v>
      </c>
    </row>
    <row r="13" spans="1:12" s="26" customFormat="1">
      <c r="A13" s="186" t="s">
        <v>180</v>
      </c>
      <c r="B13" s="340">
        <v>28013</v>
      </c>
      <c r="C13" s="507">
        <v>17647</v>
      </c>
      <c r="D13" s="507">
        <v>10366</v>
      </c>
      <c r="E13" s="340" t="s">
        <v>36</v>
      </c>
      <c r="F13" s="340" t="s">
        <v>36</v>
      </c>
      <c r="G13" s="341" t="s">
        <v>36</v>
      </c>
      <c r="H13" s="340" t="s">
        <v>36</v>
      </c>
      <c r="I13" s="340" t="s">
        <v>36</v>
      </c>
      <c r="J13" s="340" t="s">
        <v>36</v>
      </c>
      <c r="K13" s="340" t="s">
        <v>36</v>
      </c>
    </row>
    <row r="14" spans="1:12" s="26" customFormat="1">
      <c r="A14" s="186" t="s">
        <v>179</v>
      </c>
      <c r="B14" s="340">
        <v>42322</v>
      </c>
      <c r="C14" s="507">
        <v>27608</v>
      </c>
      <c r="D14" s="507">
        <v>14714</v>
      </c>
      <c r="E14" s="340">
        <v>1368</v>
      </c>
      <c r="F14" s="340" t="s">
        <v>36</v>
      </c>
      <c r="G14" s="341" t="s">
        <v>36</v>
      </c>
      <c r="H14" s="340" t="s">
        <v>36</v>
      </c>
      <c r="I14" s="340" t="s">
        <v>36</v>
      </c>
      <c r="J14" s="340" t="s">
        <v>36</v>
      </c>
      <c r="K14" s="340" t="s">
        <v>36</v>
      </c>
    </row>
    <row r="15" spans="1:12" s="26" customFormat="1">
      <c r="A15" s="186" t="s">
        <v>178</v>
      </c>
      <c r="B15" s="340">
        <v>169340</v>
      </c>
      <c r="C15" s="507">
        <v>107897</v>
      </c>
      <c r="D15" s="507">
        <v>61443</v>
      </c>
      <c r="E15" s="340">
        <v>39465</v>
      </c>
      <c r="F15" s="340">
        <v>12727</v>
      </c>
      <c r="G15" s="341">
        <v>12163</v>
      </c>
      <c r="H15" s="509">
        <v>3617</v>
      </c>
      <c r="I15" s="509">
        <v>8546</v>
      </c>
      <c r="J15" s="340" t="s">
        <v>36</v>
      </c>
      <c r="K15" s="340" t="s">
        <v>36</v>
      </c>
    </row>
    <row r="16" spans="1:12" s="27" customFormat="1">
      <c r="A16" s="186" t="s">
        <v>177</v>
      </c>
      <c r="B16" s="340">
        <v>20123</v>
      </c>
      <c r="C16" s="507">
        <v>11224</v>
      </c>
      <c r="D16" s="507">
        <v>8899</v>
      </c>
      <c r="E16" s="340">
        <v>1428</v>
      </c>
      <c r="F16" s="340">
        <v>58</v>
      </c>
      <c r="G16" s="341">
        <v>1987</v>
      </c>
      <c r="H16" s="509">
        <v>721</v>
      </c>
      <c r="I16" s="509">
        <v>1266</v>
      </c>
      <c r="J16" s="340" t="s">
        <v>36</v>
      </c>
      <c r="K16" s="340" t="s">
        <v>36</v>
      </c>
    </row>
    <row r="17" spans="1:12" s="26" customFormat="1">
      <c r="A17" s="186" t="s">
        <v>176</v>
      </c>
      <c r="B17" s="340">
        <v>12202</v>
      </c>
      <c r="C17" s="507">
        <v>8058</v>
      </c>
      <c r="D17" s="507">
        <v>4144</v>
      </c>
      <c r="E17" s="340" t="s">
        <v>36</v>
      </c>
      <c r="F17" s="340" t="s">
        <v>36</v>
      </c>
      <c r="G17" s="341" t="s">
        <v>36</v>
      </c>
      <c r="H17" s="340" t="s">
        <v>36</v>
      </c>
      <c r="I17" s="340" t="s">
        <v>36</v>
      </c>
      <c r="J17" s="340" t="s">
        <v>36</v>
      </c>
      <c r="K17" s="340" t="s">
        <v>36</v>
      </c>
    </row>
    <row r="18" spans="1:12" s="593" customFormat="1">
      <c r="A18" s="185" t="s">
        <v>21</v>
      </c>
      <c r="B18" s="592">
        <v>329507</v>
      </c>
      <c r="C18" s="592">
        <v>175550</v>
      </c>
      <c r="D18" s="592">
        <v>153957</v>
      </c>
      <c r="E18" s="592">
        <v>7317</v>
      </c>
      <c r="F18" s="592">
        <v>5937</v>
      </c>
      <c r="G18" s="592">
        <v>1785</v>
      </c>
      <c r="H18" s="592">
        <v>540</v>
      </c>
      <c r="I18" s="592">
        <v>1245</v>
      </c>
      <c r="J18" s="592">
        <v>157</v>
      </c>
      <c r="K18" s="592">
        <v>129</v>
      </c>
    </row>
    <row r="19" spans="1:12" s="26" customFormat="1">
      <c r="A19" s="186" t="s">
        <v>59</v>
      </c>
      <c r="B19" s="340">
        <v>30479</v>
      </c>
      <c r="C19" s="507">
        <v>15627</v>
      </c>
      <c r="D19" s="507">
        <v>14852</v>
      </c>
      <c r="E19" s="340">
        <v>640</v>
      </c>
      <c r="F19" s="340">
        <v>36</v>
      </c>
      <c r="G19" s="341" t="s">
        <v>36</v>
      </c>
      <c r="H19" s="340" t="s">
        <v>36</v>
      </c>
      <c r="I19" s="340" t="s">
        <v>36</v>
      </c>
      <c r="J19" s="340" t="s">
        <v>36</v>
      </c>
      <c r="K19" s="340" t="s">
        <v>36</v>
      </c>
    </row>
    <row r="20" spans="1:12" s="26" customFormat="1">
      <c r="A20" s="186" t="s">
        <v>175</v>
      </c>
      <c r="B20" s="340">
        <v>16990</v>
      </c>
      <c r="C20" s="507">
        <v>11201</v>
      </c>
      <c r="D20" s="507">
        <v>5789</v>
      </c>
      <c r="E20" s="340" t="s">
        <v>36</v>
      </c>
      <c r="F20" s="340" t="s">
        <v>36</v>
      </c>
      <c r="G20" s="341">
        <v>1663</v>
      </c>
      <c r="H20" s="509">
        <v>432</v>
      </c>
      <c r="I20" s="509">
        <v>1231</v>
      </c>
      <c r="J20" s="340" t="s">
        <v>36</v>
      </c>
      <c r="K20" s="340" t="s">
        <v>36</v>
      </c>
    </row>
    <row r="21" spans="1:12" s="26" customFormat="1">
      <c r="A21" s="186" t="s">
        <v>174</v>
      </c>
      <c r="B21" s="340">
        <v>156241</v>
      </c>
      <c r="C21" s="507">
        <v>87514</v>
      </c>
      <c r="D21" s="507">
        <v>68727</v>
      </c>
      <c r="E21" s="340">
        <v>4754</v>
      </c>
      <c r="F21" s="340">
        <v>1479</v>
      </c>
      <c r="G21" s="341">
        <v>122</v>
      </c>
      <c r="H21" s="509">
        <v>108</v>
      </c>
      <c r="I21" s="509">
        <v>14</v>
      </c>
      <c r="J21" s="340">
        <v>155</v>
      </c>
      <c r="K21" s="340">
        <v>124</v>
      </c>
    </row>
    <row r="22" spans="1:12" s="26" customFormat="1">
      <c r="A22" s="186" t="s">
        <v>173</v>
      </c>
      <c r="B22" s="340">
        <v>27798</v>
      </c>
      <c r="C22" s="507">
        <v>17723</v>
      </c>
      <c r="D22" s="507">
        <v>10075</v>
      </c>
      <c r="E22" s="340">
        <v>191</v>
      </c>
      <c r="F22" s="340">
        <v>730</v>
      </c>
      <c r="G22" s="341" t="s">
        <v>36</v>
      </c>
      <c r="H22" s="342" t="s">
        <v>36</v>
      </c>
      <c r="I22" s="342" t="s">
        <v>36</v>
      </c>
      <c r="J22" s="340" t="s">
        <v>36</v>
      </c>
      <c r="K22" s="340" t="s">
        <v>36</v>
      </c>
    </row>
    <row r="23" spans="1:12" s="26" customFormat="1">
      <c r="A23" s="186" t="s">
        <v>172</v>
      </c>
      <c r="B23" s="340">
        <v>88034</v>
      </c>
      <c r="C23" s="507">
        <v>38372</v>
      </c>
      <c r="D23" s="507">
        <v>49662</v>
      </c>
      <c r="E23" s="340">
        <v>1595</v>
      </c>
      <c r="F23" s="340">
        <v>3692</v>
      </c>
      <c r="G23" s="341" t="s">
        <v>36</v>
      </c>
      <c r="H23" s="342" t="s">
        <v>36</v>
      </c>
      <c r="I23" s="342" t="s">
        <v>36</v>
      </c>
      <c r="J23" s="340" t="s">
        <v>36</v>
      </c>
      <c r="K23" s="340" t="s">
        <v>36</v>
      </c>
    </row>
    <row r="24" spans="1:12" s="26" customFormat="1">
      <c r="A24" s="186" t="s">
        <v>27</v>
      </c>
      <c r="B24" s="340">
        <v>9965</v>
      </c>
      <c r="C24" s="507">
        <v>5113</v>
      </c>
      <c r="D24" s="507">
        <v>4852</v>
      </c>
      <c r="E24" s="340">
        <v>137</v>
      </c>
      <c r="F24" s="340" t="s">
        <v>36</v>
      </c>
      <c r="G24" s="341" t="s">
        <v>36</v>
      </c>
      <c r="H24" s="342" t="s">
        <v>36</v>
      </c>
      <c r="I24" s="342" t="s">
        <v>36</v>
      </c>
      <c r="J24" s="340">
        <v>2</v>
      </c>
      <c r="K24" s="340">
        <v>5</v>
      </c>
    </row>
    <row r="25" spans="1:12" s="593" customFormat="1">
      <c r="A25" s="185" t="s">
        <v>28</v>
      </c>
      <c r="B25" s="592">
        <v>19905</v>
      </c>
      <c r="C25" s="592">
        <v>10800</v>
      </c>
      <c r="D25" s="592">
        <v>9105</v>
      </c>
      <c r="E25" s="592">
        <v>863</v>
      </c>
      <c r="F25" s="592">
        <v>617</v>
      </c>
      <c r="G25" s="592" t="s">
        <v>36</v>
      </c>
      <c r="H25" s="592" t="s">
        <v>36</v>
      </c>
      <c r="I25" s="592" t="s">
        <v>36</v>
      </c>
      <c r="J25" s="592" t="s">
        <v>36</v>
      </c>
      <c r="K25" s="592" t="s">
        <v>36</v>
      </c>
    </row>
    <row r="26" spans="1:12" s="26" customFormat="1">
      <c r="A26" s="186" t="s">
        <v>29</v>
      </c>
      <c r="B26" s="340">
        <v>6037</v>
      </c>
      <c r="C26" s="507">
        <v>1096</v>
      </c>
      <c r="D26" s="507">
        <v>4941</v>
      </c>
      <c r="E26" s="340">
        <v>408</v>
      </c>
      <c r="F26" s="340">
        <v>30</v>
      </c>
      <c r="G26" s="341" t="s">
        <v>36</v>
      </c>
      <c r="H26" s="342" t="s">
        <v>36</v>
      </c>
      <c r="I26" s="342" t="s">
        <v>36</v>
      </c>
      <c r="J26" s="340" t="s">
        <v>36</v>
      </c>
      <c r="K26" s="340" t="s">
        <v>36</v>
      </c>
    </row>
    <row r="27" spans="1:12" s="26" customFormat="1">
      <c r="A27" s="186" t="s">
        <v>30</v>
      </c>
      <c r="B27" s="340" t="s">
        <v>36</v>
      </c>
      <c r="C27" s="340" t="s">
        <v>36</v>
      </c>
      <c r="D27" s="340" t="s">
        <v>36</v>
      </c>
      <c r="E27" s="340" t="s">
        <v>36</v>
      </c>
      <c r="F27" s="340">
        <v>582</v>
      </c>
      <c r="G27" s="341" t="s">
        <v>36</v>
      </c>
      <c r="H27" s="342" t="s">
        <v>36</v>
      </c>
      <c r="I27" s="342" t="s">
        <v>36</v>
      </c>
      <c r="J27" s="340" t="s">
        <v>36</v>
      </c>
      <c r="K27" s="340" t="s">
        <v>36</v>
      </c>
    </row>
    <row r="28" spans="1:12" s="26" customFormat="1">
      <c r="A28" s="186" t="s">
        <v>31</v>
      </c>
      <c r="B28" s="340">
        <v>2070</v>
      </c>
      <c r="C28" s="507">
        <v>2070</v>
      </c>
      <c r="D28" s="507" t="s">
        <v>36</v>
      </c>
      <c r="E28" s="340" t="s">
        <v>36</v>
      </c>
      <c r="F28" s="340" t="s">
        <v>36</v>
      </c>
      <c r="G28" s="341" t="s">
        <v>36</v>
      </c>
      <c r="H28" s="342" t="s">
        <v>36</v>
      </c>
      <c r="I28" s="342" t="s">
        <v>36</v>
      </c>
      <c r="J28" s="340" t="s">
        <v>36</v>
      </c>
      <c r="K28" s="340" t="s">
        <v>36</v>
      </c>
    </row>
    <row r="29" spans="1:12" s="26" customFormat="1">
      <c r="A29" s="186" t="s">
        <v>32</v>
      </c>
      <c r="B29" s="340">
        <v>8747</v>
      </c>
      <c r="C29" s="507">
        <v>6457</v>
      </c>
      <c r="D29" s="507">
        <v>2290</v>
      </c>
      <c r="E29" s="340">
        <v>455</v>
      </c>
      <c r="F29" s="340">
        <v>5</v>
      </c>
      <c r="G29" s="341" t="s">
        <v>36</v>
      </c>
      <c r="H29" s="342" t="s">
        <v>36</v>
      </c>
      <c r="I29" s="342" t="s">
        <v>36</v>
      </c>
      <c r="J29" s="340" t="s">
        <v>36</v>
      </c>
      <c r="K29" s="340" t="s">
        <v>36</v>
      </c>
    </row>
    <row r="30" spans="1:12" s="86" customFormat="1">
      <c r="A30" s="186" t="s">
        <v>33</v>
      </c>
      <c r="B30" s="340" t="s">
        <v>36</v>
      </c>
      <c r="C30" s="340" t="s">
        <v>36</v>
      </c>
      <c r="D30" s="340" t="s">
        <v>36</v>
      </c>
      <c r="E30" s="342" t="s">
        <v>36</v>
      </c>
      <c r="F30" s="342" t="s">
        <v>36</v>
      </c>
      <c r="G30" s="341" t="s">
        <v>36</v>
      </c>
      <c r="H30" s="342" t="s">
        <v>36</v>
      </c>
      <c r="I30" s="342" t="s">
        <v>36</v>
      </c>
      <c r="J30" s="342" t="s">
        <v>36</v>
      </c>
      <c r="K30" s="342" t="s">
        <v>36</v>
      </c>
      <c r="L30" s="26"/>
    </row>
    <row r="31" spans="1:12" s="26" customFormat="1">
      <c r="A31" s="186" t="s">
        <v>34</v>
      </c>
      <c r="B31" s="340">
        <v>3051</v>
      </c>
      <c r="C31" s="507">
        <v>1177</v>
      </c>
      <c r="D31" s="507">
        <v>1874</v>
      </c>
      <c r="E31" s="342" t="s">
        <v>36</v>
      </c>
      <c r="F31" s="342" t="s">
        <v>36</v>
      </c>
      <c r="G31" s="341" t="s">
        <v>36</v>
      </c>
      <c r="H31" s="342" t="s">
        <v>36</v>
      </c>
      <c r="I31" s="342" t="s">
        <v>36</v>
      </c>
      <c r="J31" s="342" t="s">
        <v>36</v>
      </c>
      <c r="K31" s="342" t="s">
        <v>36</v>
      </c>
    </row>
    <row r="32" spans="1:12" s="593" customFormat="1">
      <c r="A32" s="185" t="s">
        <v>64</v>
      </c>
      <c r="B32" s="592">
        <v>6826</v>
      </c>
      <c r="C32" s="594">
        <v>3571</v>
      </c>
      <c r="D32" s="594">
        <v>3255</v>
      </c>
      <c r="E32" s="592">
        <v>327</v>
      </c>
      <c r="F32" s="592">
        <v>10</v>
      </c>
      <c r="G32" s="592" t="s">
        <v>36</v>
      </c>
      <c r="H32" s="592" t="s">
        <v>36</v>
      </c>
      <c r="I32" s="592" t="s">
        <v>36</v>
      </c>
      <c r="J32" s="592" t="s">
        <v>36</v>
      </c>
      <c r="K32" s="592" t="s">
        <v>36</v>
      </c>
    </row>
    <row r="33" spans="1:11">
      <c r="A33" s="186" t="s">
        <v>37</v>
      </c>
      <c r="B33" s="340">
        <v>6826</v>
      </c>
      <c r="C33" s="507">
        <v>3571</v>
      </c>
      <c r="D33" s="507">
        <v>3255</v>
      </c>
      <c r="E33" s="342">
        <v>327</v>
      </c>
      <c r="F33" s="342">
        <v>10</v>
      </c>
      <c r="G33" s="341" t="s">
        <v>36</v>
      </c>
      <c r="H33" s="342" t="s">
        <v>36</v>
      </c>
      <c r="I33" s="342" t="s">
        <v>36</v>
      </c>
      <c r="J33" s="342" t="s">
        <v>36</v>
      </c>
      <c r="K33" s="342" t="s">
        <v>36</v>
      </c>
    </row>
    <row r="34" spans="1:11">
      <c r="A34" s="91"/>
      <c r="B34" s="96"/>
      <c r="C34" s="97"/>
      <c r="D34" s="96"/>
      <c r="E34" s="98"/>
      <c r="F34" s="98"/>
      <c r="G34" s="97"/>
      <c r="H34" s="98"/>
      <c r="I34" s="98"/>
      <c r="J34" s="98"/>
      <c r="K34" s="98"/>
    </row>
    <row r="35" spans="1:11">
      <c r="A35" s="320" t="s">
        <v>835</v>
      </c>
      <c r="C35" s="25"/>
      <c r="D35" s="25"/>
      <c r="E35" s="25"/>
      <c r="F35" s="25"/>
    </row>
    <row r="36" spans="1:11">
      <c r="A36" s="325"/>
      <c r="C36" s="25"/>
      <c r="D36" s="25"/>
      <c r="E36" s="25"/>
      <c r="F36" s="25"/>
    </row>
    <row r="37" spans="1:11">
      <c r="C37" s="25"/>
      <c r="D37" s="25"/>
      <c r="E37" s="25"/>
      <c r="F37" s="25"/>
    </row>
  </sheetData>
  <mergeCells count="10">
    <mergeCell ref="A1:K1"/>
    <mergeCell ref="A2:A4"/>
    <mergeCell ref="B2:F2"/>
    <mergeCell ref="G2:K2"/>
    <mergeCell ref="B3:D3"/>
    <mergeCell ref="E3:E4"/>
    <mergeCell ref="F3:F4"/>
    <mergeCell ref="G3:I3"/>
    <mergeCell ref="J3:J4"/>
    <mergeCell ref="K3:K4"/>
  </mergeCells>
  <hyperlinks>
    <hyperlink ref="L1" location="INDICE!A64" display="INDICE"/>
  </hyperlinks>
  <printOptions horizontalCentered="1"/>
  <pageMargins left="0.19685039370078741" right="0.19685039370078741" top="1.1023622047244095" bottom="0.51181102362204722" header="0.11811023622047245" footer="0.23622047244094491"/>
  <pageSetup paperSize="9" scale="86" firstPageNumber="119" fitToWidth="0" fitToHeight="0" orientation="landscape" useFirstPageNumber="1" r:id="rId1"/>
  <headerFooter scaleWithDoc="0">
    <oddHeader>&amp;C&amp;G</oddHeader>
    <oddFooter>&amp;C&amp;12 &amp;P</oddFooter>
  </headerFooter>
  <legacyDrawingHF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1"/>
  <dimension ref="A1:Y43"/>
  <sheetViews>
    <sheetView showGridLines="0" zoomScale="90" zoomScaleNormal="90" zoomScalePageLayoutView="70" workbookViewId="0">
      <selection activeCell="B33" activeCellId="3" sqref="B7 B19 B26 B33"/>
    </sheetView>
  </sheetViews>
  <sheetFormatPr baseColWidth="10" defaultColWidth="9.109375" defaultRowHeight="13.8"/>
  <cols>
    <col min="1" max="1" width="28.6640625" style="144" customWidth="1"/>
    <col min="2" max="9" width="11" style="144" customWidth="1"/>
    <col min="10" max="14" width="11.88671875" style="144" customWidth="1"/>
    <col min="15" max="15" width="16.44140625" style="144" customWidth="1"/>
    <col min="16" max="24" width="11.88671875" style="144" customWidth="1"/>
    <col min="25" max="16384" width="9.109375" style="144"/>
  </cols>
  <sheetData>
    <row r="1" spans="1:25" ht="59.25" customHeight="1">
      <c r="A1" s="848" t="s">
        <v>860</v>
      </c>
      <c r="B1" s="848"/>
      <c r="C1" s="848"/>
      <c r="D1" s="848"/>
      <c r="E1" s="848"/>
      <c r="F1" s="848"/>
      <c r="G1" s="848"/>
      <c r="H1" s="848"/>
      <c r="I1" s="848"/>
      <c r="J1" s="848"/>
      <c r="K1" s="848"/>
      <c r="L1" s="848"/>
      <c r="M1" s="848"/>
      <c r="N1" s="848"/>
      <c r="O1" s="848"/>
      <c r="P1" s="848"/>
      <c r="Q1" s="848"/>
      <c r="R1" s="848"/>
      <c r="S1" s="848"/>
      <c r="T1" s="848"/>
      <c r="U1" s="848"/>
      <c r="V1" s="848"/>
      <c r="W1" s="848"/>
      <c r="X1" s="848"/>
      <c r="Y1" s="73" t="s">
        <v>271</v>
      </c>
    </row>
    <row r="2" spans="1:25" ht="4.5" customHeight="1">
      <c r="A2" s="145"/>
      <c r="B2" s="145"/>
      <c r="C2" s="145"/>
      <c r="D2" s="145"/>
      <c r="E2" s="145"/>
      <c r="F2" s="145"/>
      <c r="G2" s="145"/>
      <c r="H2" s="145"/>
      <c r="I2" s="145"/>
      <c r="J2" s="145"/>
      <c r="K2" s="145"/>
      <c r="L2" s="145"/>
      <c r="M2" s="145"/>
      <c r="N2" s="145"/>
      <c r="O2" s="145"/>
      <c r="P2" s="145"/>
      <c r="Q2" s="145"/>
      <c r="R2" s="145"/>
      <c r="S2" s="145"/>
      <c r="T2" s="145"/>
      <c r="U2" s="145"/>
      <c r="V2" s="145"/>
      <c r="W2" s="145"/>
      <c r="X2" s="145"/>
    </row>
    <row r="3" spans="1:25" ht="15.75" customHeight="1">
      <c r="A3" s="849" t="s">
        <v>203</v>
      </c>
      <c r="B3" s="852" t="s">
        <v>219</v>
      </c>
      <c r="C3" s="853"/>
      <c r="D3" s="853"/>
      <c r="E3" s="853"/>
      <c r="F3" s="853"/>
      <c r="G3" s="853"/>
      <c r="H3" s="853"/>
      <c r="I3" s="853"/>
      <c r="J3" s="853"/>
      <c r="K3" s="853"/>
      <c r="L3" s="853"/>
      <c r="M3" s="854"/>
      <c r="N3" s="852" t="s">
        <v>218</v>
      </c>
      <c r="O3" s="853"/>
      <c r="P3" s="853"/>
      <c r="Q3" s="853"/>
      <c r="R3" s="853"/>
      <c r="S3" s="853"/>
      <c r="T3" s="853"/>
      <c r="U3" s="853"/>
      <c r="V3" s="853"/>
      <c r="W3" s="853"/>
      <c r="X3" s="854"/>
      <c r="Y3" s="146"/>
    </row>
    <row r="4" spans="1:25" s="320" customFormat="1" ht="21" customHeight="1">
      <c r="A4" s="850"/>
      <c r="B4" s="855" t="s">
        <v>295</v>
      </c>
      <c r="C4" s="856"/>
      <c r="D4" s="856"/>
      <c r="E4" s="856"/>
      <c r="F4" s="856"/>
      <c r="G4" s="856"/>
      <c r="H4" s="857"/>
      <c r="I4" s="855" t="s">
        <v>296</v>
      </c>
      <c r="J4" s="856"/>
      <c r="K4" s="856"/>
      <c r="L4" s="856"/>
      <c r="M4" s="857"/>
      <c r="N4" s="855" t="s">
        <v>295</v>
      </c>
      <c r="O4" s="856"/>
      <c r="P4" s="856"/>
      <c r="Q4" s="856"/>
      <c r="R4" s="856"/>
      <c r="S4" s="856"/>
      <c r="T4" s="857"/>
      <c r="U4" s="855" t="s">
        <v>296</v>
      </c>
      <c r="V4" s="856"/>
      <c r="W4" s="856"/>
      <c r="X4" s="857"/>
      <c r="Y4" s="321"/>
    </row>
    <row r="5" spans="1:25" s="320" customFormat="1" ht="41.4">
      <c r="A5" s="851"/>
      <c r="B5" s="277" t="s">
        <v>196</v>
      </c>
      <c r="C5" s="277" t="s">
        <v>215</v>
      </c>
      <c r="D5" s="277" t="s">
        <v>214</v>
      </c>
      <c r="E5" s="277" t="s">
        <v>213</v>
      </c>
      <c r="F5" s="277" t="s">
        <v>212</v>
      </c>
      <c r="G5" s="277" t="s">
        <v>217</v>
      </c>
      <c r="H5" s="277" t="s">
        <v>211</v>
      </c>
      <c r="I5" s="277" t="s">
        <v>210</v>
      </c>
      <c r="J5" s="277" t="s">
        <v>209</v>
      </c>
      <c r="K5" s="277" t="s">
        <v>216</v>
      </c>
      <c r="L5" s="277" t="s">
        <v>208</v>
      </c>
      <c r="M5" s="277" t="s">
        <v>207</v>
      </c>
      <c r="N5" s="277" t="s">
        <v>196</v>
      </c>
      <c r="O5" s="277" t="s">
        <v>215</v>
      </c>
      <c r="P5" s="277" t="s">
        <v>214</v>
      </c>
      <c r="Q5" s="277" t="s">
        <v>213</v>
      </c>
      <c r="R5" s="277" t="s">
        <v>212</v>
      </c>
      <c r="S5" s="277" t="s">
        <v>198</v>
      </c>
      <c r="T5" s="277" t="s">
        <v>211</v>
      </c>
      <c r="U5" s="277" t="s">
        <v>210</v>
      </c>
      <c r="V5" s="277" t="s">
        <v>209</v>
      </c>
      <c r="W5" s="277" t="s">
        <v>208</v>
      </c>
      <c r="X5" s="277" t="s">
        <v>207</v>
      </c>
      <c r="Y5" s="321"/>
    </row>
    <row r="6" spans="1:25" s="323" customFormat="1">
      <c r="A6" s="182" t="s">
        <v>601</v>
      </c>
      <c r="B6" s="510">
        <v>165383</v>
      </c>
      <c r="C6" s="510">
        <v>117087</v>
      </c>
      <c r="D6" s="510">
        <v>36781</v>
      </c>
      <c r="E6" s="510">
        <v>421928</v>
      </c>
      <c r="F6" s="510">
        <v>27419</v>
      </c>
      <c r="G6" s="510">
        <v>58331</v>
      </c>
      <c r="H6" s="510">
        <v>459189</v>
      </c>
      <c r="I6" s="510">
        <v>62416</v>
      </c>
      <c r="J6" s="510">
        <v>27721</v>
      </c>
      <c r="K6" s="510">
        <v>26148</v>
      </c>
      <c r="L6" s="510">
        <v>20451</v>
      </c>
      <c r="M6" s="510">
        <v>62251</v>
      </c>
      <c r="N6" s="510">
        <v>7441</v>
      </c>
      <c r="O6" s="510">
        <v>5508</v>
      </c>
      <c r="P6" s="510">
        <v>2696</v>
      </c>
      <c r="Q6" s="510">
        <v>18713</v>
      </c>
      <c r="R6" s="510">
        <v>1008</v>
      </c>
      <c r="S6" s="510">
        <v>966</v>
      </c>
      <c r="T6" s="510">
        <v>31687</v>
      </c>
      <c r="U6" s="510">
        <v>1000</v>
      </c>
      <c r="V6" s="510">
        <v>1881</v>
      </c>
      <c r="W6" s="510">
        <v>2415</v>
      </c>
      <c r="X6" s="510">
        <v>1258</v>
      </c>
      <c r="Y6" s="322"/>
    </row>
    <row r="7" spans="1:25" s="323" customFormat="1">
      <c r="A7" s="182" t="s">
        <v>9</v>
      </c>
      <c r="B7" s="510">
        <v>74781</v>
      </c>
      <c r="C7" s="510">
        <v>52828</v>
      </c>
      <c r="D7" s="510">
        <v>22810</v>
      </c>
      <c r="E7" s="510">
        <v>180294</v>
      </c>
      <c r="F7" s="510">
        <v>12481</v>
      </c>
      <c r="G7" s="510">
        <v>29258</v>
      </c>
      <c r="H7" s="510">
        <v>229063</v>
      </c>
      <c r="I7" s="510">
        <v>41008</v>
      </c>
      <c r="J7" s="510">
        <v>22838</v>
      </c>
      <c r="K7" s="510">
        <v>18515</v>
      </c>
      <c r="L7" s="510">
        <v>8339</v>
      </c>
      <c r="M7" s="510">
        <v>55865</v>
      </c>
      <c r="N7" s="510">
        <v>6111</v>
      </c>
      <c r="O7" s="510">
        <v>5508</v>
      </c>
      <c r="P7" s="510">
        <v>2690</v>
      </c>
      <c r="Q7" s="510">
        <v>15233</v>
      </c>
      <c r="R7" s="510">
        <v>703</v>
      </c>
      <c r="S7" s="510">
        <v>942</v>
      </c>
      <c r="T7" s="510">
        <v>26082</v>
      </c>
      <c r="U7" s="510">
        <v>997</v>
      </c>
      <c r="V7" s="510">
        <v>1843</v>
      </c>
      <c r="W7" s="510">
        <v>2404</v>
      </c>
      <c r="X7" s="510">
        <v>1220</v>
      </c>
      <c r="Y7" s="322"/>
    </row>
    <row r="8" spans="1:25" s="323" customFormat="1">
      <c r="A8" s="183" t="s">
        <v>186</v>
      </c>
      <c r="B8" s="511">
        <v>1686</v>
      </c>
      <c r="C8" s="511">
        <v>1363</v>
      </c>
      <c r="D8" s="511">
        <v>285</v>
      </c>
      <c r="E8" s="511">
        <v>5289</v>
      </c>
      <c r="F8" s="511">
        <v>137</v>
      </c>
      <c r="G8" s="511">
        <v>544</v>
      </c>
      <c r="H8" s="511">
        <v>972</v>
      </c>
      <c r="I8" s="511">
        <v>1211</v>
      </c>
      <c r="J8" s="511">
        <v>98</v>
      </c>
      <c r="K8" s="511">
        <v>92</v>
      </c>
      <c r="L8" s="511">
        <v>148</v>
      </c>
      <c r="M8" s="511">
        <v>939</v>
      </c>
      <c r="N8" s="511" t="s">
        <v>36</v>
      </c>
      <c r="O8" s="511" t="s">
        <v>36</v>
      </c>
      <c r="P8" s="511" t="s">
        <v>36</v>
      </c>
      <c r="Q8" s="511" t="s">
        <v>36</v>
      </c>
      <c r="R8" s="511" t="s">
        <v>36</v>
      </c>
      <c r="S8" s="511" t="s">
        <v>36</v>
      </c>
      <c r="T8" s="511" t="s">
        <v>36</v>
      </c>
      <c r="U8" s="511" t="s">
        <v>36</v>
      </c>
      <c r="V8" s="511" t="s">
        <v>36</v>
      </c>
      <c r="W8" s="511" t="s">
        <v>36</v>
      </c>
      <c r="X8" s="511" t="s">
        <v>36</v>
      </c>
      <c r="Y8" s="322"/>
    </row>
    <row r="9" spans="1:25" s="323" customFormat="1">
      <c r="A9" s="183" t="s">
        <v>185</v>
      </c>
      <c r="B9" s="511">
        <v>2314</v>
      </c>
      <c r="C9" s="511">
        <v>1733</v>
      </c>
      <c r="D9" s="511">
        <v>445</v>
      </c>
      <c r="E9" s="511">
        <v>6820</v>
      </c>
      <c r="F9" s="511">
        <v>266</v>
      </c>
      <c r="G9" s="511">
        <v>987</v>
      </c>
      <c r="H9" s="511">
        <v>5684</v>
      </c>
      <c r="I9" s="511">
        <v>15</v>
      </c>
      <c r="J9" s="511">
        <v>316</v>
      </c>
      <c r="K9" s="511">
        <v>3</v>
      </c>
      <c r="L9" s="511">
        <v>386</v>
      </c>
      <c r="M9" s="511" t="s">
        <v>36</v>
      </c>
      <c r="N9" s="511" t="s">
        <v>36</v>
      </c>
      <c r="O9" s="511" t="s">
        <v>36</v>
      </c>
      <c r="P9" s="511" t="s">
        <v>36</v>
      </c>
      <c r="Q9" s="511" t="s">
        <v>36</v>
      </c>
      <c r="R9" s="511" t="s">
        <v>36</v>
      </c>
      <c r="S9" s="511" t="s">
        <v>36</v>
      </c>
      <c r="T9" s="511" t="s">
        <v>36</v>
      </c>
      <c r="U9" s="511" t="s">
        <v>36</v>
      </c>
      <c r="V9" s="511" t="s">
        <v>36</v>
      </c>
      <c r="W9" s="511" t="s">
        <v>36</v>
      </c>
      <c r="X9" s="511" t="s">
        <v>36</v>
      </c>
      <c r="Y9" s="322"/>
    </row>
    <row r="10" spans="1:25" s="323" customFormat="1">
      <c r="A10" s="183" t="s">
        <v>184</v>
      </c>
      <c r="B10" s="511">
        <v>1996</v>
      </c>
      <c r="C10" s="511">
        <v>1322</v>
      </c>
      <c r="D10" s="511">
        <v>120</v>
      </c>
      <c r="E10" s="511">
        <v>4332</v>
      </c>
      <c r="F10" s="511">
        <v>33</v>
      </c>
      <c r="G10" s="511">
        <v>786</v>
      </c>
      <c r="H10" s="511">
        <v>8951</v>
      </c>
      <c r="I10" s="511">
        <v>99</v>
      </c>
      <c r="J10" s="511">
        <v>98</v>
      </c>
      <c r="K10" s="511">
        <v>83</v>
      </c>
      <c r="L10" s="511">
        <v>160</v>
      </c>
      <c r="M10" s="511">
        <v>2</v>
      </c>
      <c r="N10" s="511">
        <v>208</v>
      </c>
      <c r="O10" s="511">
        <v>198</v>
      </c>
      <c r="P10" s="511">
        <v>1</v>
      </c>
      <c r="Q10" s="511">
        <v>57</v>
      </c>
      <c r="R10" s="511">
        <v>1</v>
      </c>
      <c r="S10" s="511">
        <v>2</v>
      </c>
      <c r="T10" s="511">
        <v>97</v>
      </c>
      <c r="U10" s="511">
        <v>1</v>
      </c>
      <c r="V10" s="511" t="s">
        <v>36</v>
      </c>
      <c r="W10" s="511" t="s">
        <v>36</v>
      </c>
      <c r="X10" s="511" t="s">
        <v>36</v>
      </c>
      <c r="Y10" s="322"/>
    </row>
    <row r="11" spans="1:25" s="323" customFormat="1">
      <c r="A11" s="183" t="s">
        <v>183</v>
      </c>
      <c r="B11" s="511">
        <v>2716</v>
      </c>
      <c r="C11" s="512">
        <v>1854</v>
      </c>
      <c r="D11" s="511">
        <v>766</v>
      </c>
      <c r="E11" s="511">
        <v>6762</v>
      </c>
      <c r="F11" s="511">
        <v>269</v>
      </c>
      <c r="G11" s="511">
        <v>1442</v>
      </c>
      <c r="H11" s="511">
        <v>10380</v>
      </c>
      <c r="I11" s="511">
        <v>966</v>
      </c>
      <c r="J11" s="511">
        <v>271</v>
      </c>
      <c r="K11" s="511">
        <v>54</v>
      </c>
      <c r="L11" s="511">
        <v>565</v>
      </c>
      <c r="M11" s="511">
        <v>1023</v>
      </c>
      <c r="N11" s="511" t="s">
        <v>36</v>
      </c>
      <c r="O11" s="511" t="s">
        <v>36</v>
      </c>
      <c r="P11" s="511" t="s">
        <v>36</v>
      </c>
      <c r="Q11" s="511" t="s">
        <v>36</v>
      </c>
      <c r="R11" s="511" t="s">
        <v>36</v>
      </c>
      <c r="S11" s="511" t="s">
        <v>36</v>
      </c>
      <c r="T11" s="511" t="s">
        <v>36</v>
      </c>
      <c r="U11" s="511" t="s">
        <v>36</v>
      </c>
      <c r="V11" s="511" t="s">
        <v>36</v>
      </c>
      <c r="W11" s="511" t="s">
        <v>36</v>
      </c>
      <c r="X11" s="511" t="s">
        <v>36</v>
      </c>
      <c r="Y11" s="322"/>
    </row>
    <row r="12" spans="1:25" s="323" customFormat="1">
      <c r="A12" s="183" t="s">
        <v>182</v>
      </c>
      <c r="B12" s="511">
        <v>3791</v>
      </c>
      <c r="C12" s="511" t="s">
        <v>36</v>
      </c>
      <c r="D12" s="511">
        <v>164</v>
      </c>
      <c r="E12" s="511">
        <v>6355</v>
      </c>
      <c r="F12" s="511">
        <v>765</v>
      </c>
      <c r="G12" s="511">
        <v>972</v>
      </c>
      <c r="H12" s="511">
        <v>7120</v>
      </c>
      <c r="I12" s="511">
        <v>2</v>
      </c>
      <c r="J12" s="511">
        <v>119</v>
      </c>
      <c r="K12" s="511">
        <v>166</v>
      </c>
      <c r="L12" s="511">
        <v>19</v>
      </c>
      <c r="M12" s="511" t="s">
        <v>36</v>
      </c>
      <c r="N12" s="511">
        <v>351</v>
      </c>
      <c r="O12" s="511">
        <v>210</v>
      </c>
      <c r="P12" s="511">
        <v>21</v>
      </c>
      <c r="Q12" s="511">
        <v>643</v>
      </c>
      <c r="R12" s="511">
        <v>189</v>
      </c>
      <c r="S12" s="511">
        <v>118</v>
      </c>
      <c r="T12" s="511">
        <v>1713</v>
      </c>
      <c r="U12" s="511">
        <v>6</v>
      </c>
      <c r="V12" s="511">
        <v>220</v>
      </c>
      <c r="W12" s="511">
        <v>2</v>
      </c>
      <c r="X12" s="511">
        <v>626</v>
      </c>
      <c r="Y12" s="322"/>
    </row>
    <row r="13" spans="1:25" s="323" customFormat="1">
      <c r="A13" s="183" t="s">
        <v>181</v>
      </c>
      <c r="B13" s="511">
        <v>3460</v>
      </c>
      <c r="C13" s="511">
        <v>702</v>
      </c>
      <c r="D13" s="511">
        <v>796</v>
      </c>
      <c r="E13" s="511">
        <v>9031</v>
      </c>
      <c r="F13" s="511">
        <v>2536</v>
      </c>
      <c r="G13" s="511">
        <v>1189</v>
      </c>
      <c r="H13" s="511">
        <v>3837</v>
      </c>
      <c r="I13" s="511">
        <v>920</v>
      </c>
      <c r="J13" s="511">
        <v>362</v>
      </c>
      <c r="K13" s="511">
        <v>567</v>
      </c>
      <c r="L13" s="511">
        <v>468</v>
      </c>
      <c r="M13" s="511" t="s">
        <v>36</v>
      </c>
      <c r="N13" s="511" t="s">
        <v>36</v>
      </c>
      <c r="O13" s="511" t="s">
        <v>36</v>
      </c>
      <c r="P13" s="511" t="s">
        <v>36</v>
      </c>
      <c r="Q13" s="511" t="s">
        <v>36</v>
      </c>
      <c r="R13" s="511" t="s">
        <v>36</v>
      </c>
      <c r="S13" s="511" t="s">
        <v>36</v>
      </c>
      <c r="T13" s="511" t="s">
        <v>36</v>
      </c>
      <c r="U13" s="511" t="s">
        <v>36</v>
      </c>
      <c r="V13" s="511" t="s">
        <v>36</v>
      </c>
      <c r="W13" s="511" t="s">
        <v>36</v>
      </c>
      <c r="X13" s="511" t="s">
        <v>36</v>
      </c>
      <c r="Y13" s="322"/>
    </row>
    <row r="14" spans="1:25" s="323" customFormat="1">
      <c r="A14" s="183" t="s">
        <v>180</v>
      </c>
      <c r="B14" s="511">
        <v>4685</v>
      </c>
      <c r="C14" s="511">
        <v>1429</v>
      </c>
      <c r="D14" s="511">
        <v>416</v>
      </c>
      <c r="E14" s="511">
        <v>17006</v>
      </c>
      <c r="F14" s="511">
        <v>510</v>
      </c>
      <c r="G14" s="511">
        <v>2859</v>
      </c>
      <c r="H14" s="511">
        <v>23046</v>
      </c>
      <c r="I14" s="511">
        <v>946</v>
      </c>
      <c r="J14" s="511">
        <v>384</v>
      </c>
      <c r="K14" s="511">
        <v>6</v>
      </c>
      <c r="L14" s="511">
        <v>902</v>
      </c>
      <c r="M14" s="511">
        <v>3</v>
      </c>
      <c r="N14" s="511" t="s">
        <v>36</v>
      </c>
      <c r="O14" s="511" t="s">
        <v>36</v>
      </c>
      <c r="P14" s="511" t="s">
        <v>36</v>
      </c>
      <c r="Q14" s="511" t="s">
        <v>36</v>
      </c>
      <c r="R14" s="511" t="s">
        <v>36</v>
      </c>
      <c r="S14" s="511" t="s">
        <v>36</v>
      </c>
      <c r="T14" s="511" t="s">
        <v>36</v>
      </c>
      <c r="U14" s="511" t="s">
        <v>36</v>
      </c>
      <c r="V14" s="511" t="s">
        <v>36</v>
      </c>
      <c r="W14" s="511" t="s">
        <v>36</v>
      </c>
      <c r="X14" s="511" t="s">
        <v>36</v>
      </c>
      <c r="Y14" s="322"/>
    </row>
    <row r="15" spans="1:25" s="323" customFormat="1">
      <c r="A15" s="183" t="s">
        <v>179</v>
      </c>
      <c r="B15" s="511">
        <v>8812</v>
      </c>
      <c r="C15" s="511">
        <v>9118</v>
      </c>
      <c r="D15" s="511">
        <v>12159</v>
      </c>
      <c r="E15" s="511">
        <v>25011</v>
      </c>
      <c r="F15" s="511">
        <v>190</v>
      </c>
      <c r="G15" s="511">
        <v>3340</v>
      </c>
      <c r="H15" s="511">
        <v>27696</v>
      </c>
      <c r="I15" s="511">
        <v>2870</v>
      </c>
      <c r="J15" s="511">
        <v>1128</v>
      </c>
      <c r="K15" s="511">
        <v>498</v>
      </c>
      <c r="L15" s="511">
        <v>1563</v>
      </c>
      <c r="M15" s="511">
        <v>11</v>
      </c>
      <c r="N15" s="511" t="s">
        <v>36</v>
      </c>
      <c r="O15" s="511" t="s">
        <v>36</v>
      </c>
      <c r="P15" s="511" t="s">
        <v>36</v>
      </c>
      <c r="Q15" s="511" t="s">
        <v>36</v>
      </c>
      <c r="R15" s="511" t="s">
        <v>36</v>
      </c>
      <c r="S15" s="511" t="s">
        <v>36</v>
      </c>
      <c r="T15" s="511" t="s">
        <v>36</v>
      </c>
      <c r="U15" s="511" t="s">
        <v>36</v>
      </c>
      <c r="V15" s="511" t="s">
        <v>36</v>
      </c>
      <c r="W15" s="511" t="s">
        <v>36</v>
      </c>
      <c r="X15" s="511" t="s">
        <v>36</v>
      </c>
      <c r="Y15" s="322"/>
    </row>
    <row r="16" spans="1:25" s="323" customFormat="1">
      <c r="A16" s="183" t="s">
        <v>178</v>
      </c>
      <c r="B16" s="511">
        <v>36910</v>
      </c>
      <c r="C16" s="511">
        <v>30021</v>
      </c>
      <c r="D16" s="511">
        <v>7403</v>
      </c>
      <c r="E16" s="511">
        <v>82585</v>
      </c>
      <c r="F16" s="511">
        <v>3593</v>
      </c>
      <c r="G16" s="511">
        <v>14117</v>
      </c>
      <c r="H16" s="511">
        <v>112476</v>
      </c>
      <c r="I16" s="511">
        <v>30141</v>
      </c>
      <c r="J16" s="511">
        <v>18197</v>
      </c>
      <c r="K16" s="511">
        <v>16612</v>
      </c>
      <c r="L16" s="511">
        <v>4013</v>
      </c>
      <c r="M16" s="511">
        <v>50234</v>
      </c>
      <c r="N16" s="511">
        <v>2375</v>
      </c>
      <c r="O16" s="511">
        <v>2438</v>
      </c>
      <c r="P16" s="511">
        <v>1255</v>
      </c>
      <c r="Q16" s="511">
        <v>6392</v>
      </c>
      <c r="R16" s="511">
        <v>242</v>
      </c>
      <c r="S16" s="511">
        <v>374</v>
      </c>
      <c r="T16" s="511">
        <v>11619</v>
      </c>
      <c r="U16" s="511">
        <v>492</v>
      </c>
      <c r="V16" s="511">
        <v>763</v>
      </c>
      <c r="W16" s="511">
        <v>1124</v>
      </c>
      <c r="X16" s="511">
        <v>297</v>
      </c>
      <c r="Y16" s="322"/>
    </row>
    <row r="17" spans="1:25" s="325" customFormat="1" ht="14.25" customHeight="1">
      <c r="A17" s="183" t="s">
        <v>177</v>
      </c>
      <c r="B17" s="511">
        <v>5616</v>
      </c>
      <c r="C17" s="511">
        <v>4383</v>
      </c>
      <c r="D17" s="511">
        <v>165</v>
      </c>
      <c r="E17" s="511">
        <v>8450</v>
      </c>
      <c r="F17" s="511">
        <v>3682</v>
      </c>
      <c r="G17" s="511">
        <v>1978</v>
      </c>
      <c r="H17" s="511">
        <v>14514</v>
      </c>
      <c r="I17" s="511">
        <v>2884</v>
      </c>
      <c r="J17" s="511">
        <v>1265</v>
      </c>
      <c r="K17" s="511">
        <v>433</v>
      </c>
      <c r="L17" s="511">
        <v>53</v>
      </c>
      <c r="M17" s="511">
        <v>2699</v>
      </c>
      <c r="N17" s="511">
        <v>802</v>
      </c>
      <c r="O17" s="511">
        <v>224</v>
      </c>
      <c r="P17" s="511">
        <v>158</v>
      </c>
      <c r="Q17" s="511">
        <v>1749</v>
      </c>
      <c r="R17" s="511">
        <v>29</v>
      </c>
      <c r="S17" s="511">
        <v>74</v>
      </c>
      <c r="T17" s="511">
        <v>1034</v>
      </c>
      <c r="U17" s="511">
        <v>6</v>
      </c>
      <c r="V17" s="511">
        <v>97</v>
      </c>
      <c r="W17" s="511">
        <v>154</v>
      </c>
      <c r="X17" s="511" t="s">
        <v>36</v>
      </c>
      <c r="Y17" s="324"/>
    </row>
    <row r="18" spans="1:25" s="323" customFormat="1">
      <c r="A18" s="183" t="s">
        <v>176</v>
      </c>
      <c r="B18" s="511">
        <v>2795</v>
      </c>
      <c r="C18" s="511">
        <v>903</v>
      </c>
      <c r="D18" s="511">
        <v>91</v>
      </c>
      <c r="E18" s="511">
        <v>8653</v>
      </c>
      <c r="F18" s="511">
        <v>500</v>
      </c>
      <c r="G18" s="511">
        <v>1044</v>
      </c>
      <c r="H18" s="511">
        <v>14387</v>
      </c>
      <c r="I18" s="511">
        <v>954</v>
      </c>
      <c r="J18" s="511">
        <v>600</v>
      </c>
      <c r="K18" s="511">
        <v>1</v>
      </c>
      <c r="L18" s="511">
        <v>62</v>
      </c>
      <c r="M18" s="511">
        <v>954</v>
      </c>
      <c r="N18" s="511">
        <v>2375</v>
      </c>
      <c r="O18" s="511">
        <v>2438</v>
      </c>
      <c r="P18" s="511">
        <v>1255</v>
      </c>
      <c r="Q18" s="511">
        <v>6392</v>
      </c>
      <c r="R18" s="511">
        <v>242</v>
      </c>
      <c r="S18" s="511">
        <v>374</v>
      </c>
      <c r="T18" s="511">
        <v>11619</v>
      </c>
      <c r="U18" s="511">
        <v>492</v>
      </c>
      <c r="V18" s="511">
        <v>763</v>
      </c>
      <c r="W18" s="511">
        <v>1124</v>
      </c>
      <c r="X18" s="511">
        <v>297</v>
      </c>
      <c r="Y18" s="322"/>
    </row>
    <row r="19" spans="1:25" s="323" customFormat="1">
      <c r="A19" s="184" t="s">
        <v>21</v>
      </c>
      <c r="B19" s="510">
        <v>83197</v>
      </c>
      <c r="C19" s="510">
        <v>59841</v>
      </c>
      <c r="D19" s="510">
        <v>11602</v>
      </c>
      <c r="E19" s="510">
        <v>216733</v>
      </c>
      <c r="F19" s="510">
        <v>14098</v>
      </c>
      <c r="G19" s="510">
        <v>27419</v>
      </c>
      <c r="H19" s="510">
        <v>203531</v>
      </c>
      <c r="I19" s="510">
        <v>20369</v>
      </c>
      <c r="J19" s="510">
        <v>4125</v>
      </c>
      <c r="K19" s="510">
        <v>7187</v>
      </c>
      <c r="L19" s="510">
        <v>11721</v>
      </c>
      <c r="M19" s="510">
        <v>6044</v>
      </c>
      <c r="N19" s="510">
        <v>1330</v>
      </c>
      <c r="O19" s="510" t="s">
        <v>36</v>
      </c>
      <c r="P19" s="510">
        <v>6</v>
      </c>
      <c r="Q19" s="510">
        <v>3480</v>
      </c>
      <c r="R19" s="510">
        <v>305</v>
      </c>
      <c r="S19" s="510">
        <v>24</v>
      </c>
      <c r="T19" s="510">
        <v>5605</v>
      </c>
      <c r="U19" s="510">
        <v>3</v>
      </c>
      <c r="V19" s="510">
        <v>38</v>
      </c>
      <c r="W19" s="510">
        <v>11</v>
      </c>
      <c r="X19" s="510">
        <v>38</v>
      </c>
      <c r="Y19" s="322"/>
    </row>
    <row r="20" spans="1:25" s="323" customFormat="1">
      <c r="A20" s="183" t="s">
        <v>59</v>
      </c>
      <c r="B20" s="511">
        <v>7525</v>
      </c>
      <c r="C20" s="511">
        <v>4225</v>
      </c>
      <c r="D20" s="511">
        <v>3124</v>
      </c>
      <c r="E20" s="511">
        <v>23539</v>
      </c>
      <c r="F20" s="511">
        <v>871</v>
      </c>
      <c r="G20" s="511">
        <v>2384</v>
      </c>
      <c r="H20" s="511">
        <v>25070</v>
      </c>
      <c r="I20" s="511">
        <v>1315</v>
      </c>
      <c r="J20" s="511">
        <v>242</v>
      </c>
      <c r="K20" s="511">
        <v>291</v>
      </c>
      <c r="L20" s="511">
        <v>1155</v>
      </c>
      <c r="M20" s="511">
        <v>824</v>
      </c>
      <c r="N20" s="511" t="s">
        <v>36</v>
      </c>
      <c r="O20" s="511" t="s">
        <v>36</v>
      </c>
      <c r="P20" s="511" t="s">
        <v>36</v>
      </c>
      <c r="Q20" s="511" t="s">
        <v>36</v>
      </c>
      <c r="R20" s="511" t="s">
        <v>36</v>
      </c>
      <c r="S20" s="511" t="s">
        <v>36</v>
      </c>
      <c r="T20" s="511" t="s">
        <v>36</v>
      </c>
      <c r="U20" s="511" t="s">
        <v>36</v>
      </c>
      <c r="V20" s="511" t="s">
        <v>36</v>
      </c>
      <c r="W20" s="511" t="s">
        <v>36</v>
      </c>
      <c r="X20" s="511" t="s">
        <v>36</v>
      </c>
      <c r="Y20" s="322"/>
    </row>
    <row r="21" spans="1:25" s="323" customFormat="1">
      <c r="A21" s="183" t="s">
        <v>175</v>
      </c>
      <c r="B21" s="511">
        <v>4851</v>
      </c>
      <c r="C21" s="511">
        <v>3392</v>
      </c>
      <c r="D21" s="511">
        <v>607</v>
      </c>
      <c r="E21" s="511">
        <v>10813</v>
      </c>
      <c r="F21" s="511">
        <v>1409</v>
      </c>
      <c r="G21" s="511">
        <v>1596</v>
      </c>
      <c r="H21" s="511">
        <v>725</v>
      </c>
      <c r="I21" s="511">
        <v>1714</v>
      </c>
      <c r="J21" s="511">
        <v>384</v>
      </c>
      <c r="K21" s="511">
        <v>344</v>
      </c>
      <c r="L21" s="511">
        <v>29</v>
      </c>
      <c r="M21" s="511">
        <v>153</v>
      </c>
      <c r="N21" s="511">
        <v>1328</v>
      </c>
      <c r="O21" s="511" t="s">
        <v>36</v>
      </c>
      <c r="P21" s="511" t="s">
        <v>36</v>
      </c>
      <c r="Q21" s="511">
        <v>3454</v>
      </c>
      <c r="R21" s="511">
        <v>305</v>
      </c>
      <c r="S21" s="511">
        <v>14</v>
      </c>
      <c r="T21" s="511">
        <v>5593</v>
      </c>
      <c r="U21" s="511" t="s">
        <v>36</v>
      </c>
      <c r="V21" s="511">
        <v>38</v>
      </c>
      <c r="W21" s="511">
        <v>5</v>
      </c>
      <c r="X21" s="511" t="s">
        <v>36</v>
      </c>
      <c r="Y21" s="322"/>
    </row>
    <row r="22" spans="1:25" s="323" customFormat="1">
      <c r="A22" s="183" t="s">
        <v>174</v>
      </c>
      <c r="B22" s="511">
        <v>41038</v>
      </c>
      <c r="C22" s="511">
        <v>25095</v>
      </c>
      <c r="D22" s="511">
        <v>3482</v>
      </c>
      <c r="E22" s="511">
        <v>103024</v>
      </c>
      <c r="F22" s="511">
        <v>6237</v>
      </c>
      <c r="G22" s="511">
        <v>10411</v>
      </c>
      <c r="H22" s="511">
        <v>103794</v>
      </c>
      <c r="I22" s="511">
        <v>12246</v>
      </c>
      <c r="J22" s="511">
        <v>1826</v>
      </c>
      <c r="K22" s="511">
        <v>2636</v>
      </c>
      <c r="L22" s="511">
        <v>8714</v>
      </c>
      <c r="M22" s="511">
        <v>1726</v>
      </c>
      <c r="N22" s="511">
        <v>2</v>
      </c>
      <c r="O22" s="511" t="s">
        <v>36</v>
      </c>
      <c r="P22" s="511">
        <v>6</v>
      </c>
      <c r="Q22" s="511">
        <v>26</v>
      </c>
      <c r="R22" s="511" t="s">
        <v>36</v>
      </c>
      <c r="S22" s="511">
        <v>10</v>
      </c>
      <c r="T22" s="511">
        <v>12</v>
      </c>
      <c r="U22" s="511">
        <v>3</v>
      </c>
      <c r="V22" s="511" t="s">
        <v>36</v>
      </c>
      <c r="W22" s="511">
        <v>6</v>
      </c>
      <c r="X22" s="511">
        <v>38</v>
      </c>
      <c r="Y22" s="322"/>
    </row>
    <row r="23" spans="1:25" s="323" customFormat="1">
      <c r="A23" s="183" t="s">
        <v>173</v>
      </c>
      <c r="B23" s="511">
        <v>13566</v>
      </c>
      <c r="C23" s="511">
        <v>6895</v>
      </c>
      <c r="D23" s="511">
        <v>3658</v>
      </c>
      <c r="E23" s="511">
        <v>14017</v>
      </c>
      <c r="F23" s="511">
        <v>628</v>
      </c>
      <c r="G23" s="511">
        <v>3924</v>
      </c>
      <c r="H23" s="511">
        <v>13625</v>
      </c>
      <c r="I23" s="511">
        <v>2735</v>
      </c>
      <c r="J23" s="511">
        <v>151</v>
      </c>
      <c r="K23" s="511">
        <v>3115</v>
      </c>
      <c r="L23" s="511">
        <v>662</v>
      </c>
      <c r="M23" s="511">
        <v>3</v>
      </c>
      <c r="N23" s="511" t="s">
        <v>36</v>
      </c>
      <c r="O23" s="511" t="s">
        <v>36</v>
      </c>
      <c r="P23" s="511" t="s">
        <v>36</v>
      </c>
      <c r="Q23" s="511" t="s">
        <v>36</v>
      </c>
      <c r="R23" s="511" t="s">
        <v>36</v>
      </c>
      <c r="S23" s="511" t="s">
        <v>36</v>
      </c>
      <c r="T23" s="511" t="s">
        <v>36</v>
      </c>
      <c r="U23" s="511" t="s">
        <v>36</v>
      </c>
      <c r="V23" s="511" t="s">
        <v>36</v>
      </c>
      <c r="W23" s="511" t="s">
        <v>36</v>
      </c>
      <c r="X23" s="511" t="s">
        <v>36</v>
      </c>
      <c r="Y23" s="322"/>
    </row>
    <row r="24" spans="1:25" s="323" customFormat="1">
      <c r="A24" s="183" t="s">
        <v>172</v>
      </c>
      <c r="B24" s="511">
        <v>11672</v>
      </c>
      <c r="C24" s="511">
        <v>5617</v>
      </c>
      <c r="D24" s="511">
        <v>333</v>
      </c>
      <c r="E24" s="511">
        <v>60659</v>
      </c>
      <c r="F24" s="511">
        <v>4507</v>
      </c>
      <c r="G24" s="511">
        <v>8743</v>
      </c>
      <c r="H24" s="511">
        <v>55789</v>
      </c>
      <c r="I24" s="511">
        <v>2318</v>
      </c>
      <c r="J24" s="511">
        <v>1465</v>
      </c>
      <c r="K24" s="511">
        <v>801</v>
      </c>
      <c r="L24" s="511">
        <v>1157</v>
      </c>
      <c r="M24" s="511">
        <v>3338</v>
      </c>
      <c r="N24" s="511" t="s">
        <v>36</v>
      </c>
      <c r="O24" s="511" t="s">
        <v>36</v>
      </c>
      <c r="P24" s="511" t="s">
        <v>36</v>
      </c>
      <c r="Q24" s="511" t="s">
        <v>36</v>
      </c>
      <c r="R24" s="511" t="s">
        <v>36</v>
      </c>
      <c r="S24" s="511" t="s">
        <v>36</v>
      </c>
      <c r="T24" s="511" t="s">
        <v>36</v>
      </c>
      <c r="U24" s="511" t="s">
        <v>36</v>
      </c>
      <c r="V24" s="511" t="s">
        <v>36</v>
      </c>
      <c r="W24" s="511" t="s">
        <v>36</v>
      </c>
      <c r="X24" s="511" t="s">
        <v>36</v>
      </c>
      <c r="Y24" s="322"/>
    </row>
    <row r="25" spans="1:25" s="323" customFormat="1">
      <c r="A25" s="183" t="s">
        <v>27</v>
      </c>
      <c r="B25" s="511">
        <v>4545</v>
      </c>
      <c r="C25" s="511">
        <v>14617</v>
      </c>
      <c r="D25" s="511">
        <v>398</v>
      </c>
      <c r="E25" s="511">
        <v>4681</v>
      </c>
      <c r="F25" s="511">
        <v>446</v>
      </c>
      <c r="G25" s="511">
        <v>361</v>
      </c>
      <c r="H25" s="511">
        <v>4528</v>
      </c>
      <c r="I25" s="511">
        <v>41</v>
      </c>
      <c r="J25" s="511">
        <v>57</v>
      </c>
      <c r="K25" s="511" t="s">
        <v>36</v>
      </c>
      <c r="L25" s="511">
        <v>4</v>
      </c>
      <c r="M25" s="511" t="s">
        <v>36</v>
      </c>
      <c r="N25" s="511" t="s">
        <v>36</v>
      </c>
      <c r="O25" s="511" t="s">
        <v>36</v>
      </c>
      <c r="P25" s="511" t="s">
        <v>36</v>
      </c>
      <c r="Q25" s="511" t="s">
        <v>36</v>
      </c>
      <c r="R25" s="511" t="s">
        <v>36</v>
      </c>
      <c r="S25" s="511" t="s">
        <v>36</v>
      </c>
      <c r="T25" s="511" t="s">
        <v>36</v>
      </c>
      <c r="U25" s="511" t="s">
        <v>36</v>
      </c>
      <c r="V25" s="511" t="s">
        <v>36</v>
      </c>
      <c r="W25" s="511" t="s">
        <v>36</v>
      </c>
      <c r="X25" s="511" t="s">
        <v>36</v>
      </c>
      <c r="Y25" s="322"/>
    </row>
    <row r="26" spans="1:25" s="323" customFormat="1">
      <c r="A26" s="184" t="s">
        <v>28</v>
      </c>
      <c r="B26" s="510">
        <v>7066</v>
      </c>
      <c r="C26" s="510">
        <v>4147</v>
      </c>
      <c r="D26" s="510">
        <v>2083</v>
      </c>
      <c r="E26" s="510">
        <v>21862</v>
      </c>
      <c r="F26" s="510">
        <v>829</v>
      </c>
      <c r="G26" s="510">
        <v>1496</v>
      </c>
      <c r="H26" s="510">
        <v>23115</v>
      </c>
      <c r="I26" s="510">
        <v>921</v>
      </c>
      <c r="J26" s="510">
        <v>696</v>
      </c>
      <c r="K26" s="510">
        <v>445</v>
      </c>
      <c r="L26" s="510">
        <v>364</v>
      </c>
      <c r="M26" s="510" t="s">
        <v>36</v>
      </c>
      <c r="N26" s="510" t="s">
        <v>36</v>
      </c>
      <c r="O26" s="510" t="s">
        <v>36</v>
      </c>
      <c r="P26" s="510" t="s">
        <v>36</v>
      </c>
      <c r="Q26" s="510" t="s">
        <v>36</v>
      </c>
      <c r="R26" s="510" t="s">
        <v>36</v>
      </c>
      <c r="S26" s="510" t="s">
        <v>36</v>
      </c>
      <c r="T26" s="510" t="s">
        <v>36</v>
      </c>
      <c r="U26" s="510" t="s">
        <v>36</v>
      </c>
      <c r="V26" s="510" t="s">
        <v>36</v>
      </c>
      <c r="W26" s="510" t="s">
        <v>36</v>
      </c>
      <c r="X26" s="510" t="s">
        <v>36</v>
      </c>
      <c r="Y26" s="322"/>
    </row>
    <row r="27" spans="1:25" s="323" customFormat="1">
      <c r="A27" s="183" t="s">
        <v>29</v>
      </c>
      <c r="B27" s="511">
        <v>1988</v>
      </c>
      <c r="C27" s="511">
        <v>328</v>
      </c>
      <c r="D27" s="511">
        <v>679</v>
      </c>
      <c r="E27" s="511">
        <v>3576</v>
      </c>
      <c r="F27" s="511">
        <v>48</v>
      </c>
      <c r="G27" s="511">
        <v>415</v>
      </c>
      <c r="H27" s="511">
        <v>5485</v>
      </c>
      <c r="I27" s="511">
        <v>476</v>
      </c>
      <c r="J27" s="511">
        <v>14</v>
      </c>
      <c r="K27" s="511">
        <v>1</v>
      </c>
      <c r="L27" s="511">
        <v>3</v>
      </c>
      <c r="M27" s="511" t="s">
        <v>36</v>
      </c>
      <c r="N27" s="511" t="s">
        <v>36</v>
      </c>
      <c r="O27" s="511" t="s">
        <v>36</v>
      </c>
      <c r="P27" s="511" t="s">
        <v>36</v>
      </c>
      <c r="Q27" s="511" t="s">
        <v>36</v>
      </c>
      <c r="R27" s="511" t="s">
        <v>36</v>
      </c>
      <c r="S27" s="511" t="s">
        <v>36</v>
      </c>
      <c r="T27" s="511" t="s">
        <v>36</v>
      </c>
      <c r="U27" s="511" t="s">
        <v>36</v>
      </c>
      <c r="V27" s="511" t="s">
        <v>36</v>
      </c>
      <c r="W27" s="511" t="s">
        <v>36</v>
      </c>
      <c r="X27" s="511" t="s">
        <v>36</v>
      </c>
      <c r="Y27" s="322"/>
    </row>
    <row r="28" spans="1:25" s="323" customFormat="1">
      <c r="A28" s="183" t="s">
        <v>30</v>
      </c>
      <c r="B28" s="511" t="s">
        <v>36</v>
      </c>
      <c r="C28" s="511" t="s">
        <v>36</v>
      </c>
      <c r="D28" s="511" t="s">
        <v>36</v>
      </c>
      <c r="E28" s="511" t="s">
        <v>36</v>
      </c>
      <c r="F28" s="511" t="s">
        <v>36</v>
      </c>
      <c r="G28" s="511" t="s">
        <v>36</v>
      </c>
      <c r="H28" s="511" t="s">
        <v>36</v>
      </c>
      <c r="I28" s="511" t="s">
        <v>36</v>
      </c>
      <c r="J28" s="511" t="s">
        <v>36</v>
      </c>
      <c r="K28" s="511" t="s">
        <v>36</v>
      </c>
      <c r="L28" s="511" t="s">
        <v>36</v>
      </c>
      <c r="M28" s="511" t="s">
        <v>36</v>
      </c>
      <c r="N28" s="511" t="s">
        <v>36</v>
      </c>
      <c r="O28" s="511" t="s">
        <v>36</v>
      </c>
      <c r="P28" s="511" t="s">
        <v>36</v>
      </c>
      <c r="Q28" s="511" t="s">
        <v>36</v>
      </c>
      <c r="R28" s="511" t="s">
        <v>36</v>
      </c>
      <c r="S28" s="511" t="s">
        <v>36</v>
      </c>
      <c r="T28" s="511" t="s">
        <v>36</v>
      </c>
      <c r="U28" s="511" t="s">
        <v>36</v>
      </c>
      <c r="V28" s="511" t="s">
        <v>36</v>
      </c>
      <c r="W28" s="511" t="s">
        <v>36</v>
      </c>
      <c r="X28" s="511" t="s">
        <v>36</v>
      </c>
      <c r="Y28" s="322"/>
    </row>
    <row r="29" spans="1:25" s="323" customFormat="1">
      <c r="A29" s="183" t="s">
        <v>31</v>
      </c>
      <c r="B29" s="511">
        <v>1027</v>
      </c>
      <c r="C29" s="511">
        <v>1061</v>
      </c>
      <c r="D29" s="511">
        <v>551</v>
      </c>
      <c r="E29" s="511">
        <v>5689</v>
      </c>
      <c r="F29" s="511">
        <v>736</v>
      </c>
      <c r="G29" s="511">
        <v>241</v>
      </c>
      <c r="H29" s="511">
        <v>6425</v>
      </c>
      <c r="I29" s="511">
        <v>217</v>
      </c>
      <c r="J29" s="511">
        <v>302</v>
      </c>
      <c r="K29" s="511">
        <v>428</v>
      </c>
      <c r="L29" s="511">
        <v>311</v>
      </c>
      <c r="M29" s="511" t="s">
        <v>36</v>
      </c>
      <c r="N29" s="511" t="s">
        <v>36</v>
      </c>
      <c r="O29" s="511" t="s">
        <v>36</v>
      </c>
      <c r="P29" s="511" t="s">
        <v>36</v>
      </c>
      <c r="Q29" s="511" t="s">
        <v>36</v>
      </c>
      <c r="R29" s="511" t="s">
        <v>36</v>
      </c>
      <c r="S29" s="511" t="s">
        <v>36</v>
      </c>
      <c r="T29" s="511" t="s">
        <v>36</v>
      </c>
      <c r="U29" s="511" t="s">
        <v>36</v>
      </c>
      <c r="V29" s="511" t="s">
        <v>36</v>
      </c>
      <c r="W29" s="511" t="s">
        <v>36</v>
      </c>
      <c r="X29" s="511" t="s">
        <v>36</v>
      </c>
      <c r="Y29" s="322"/>
    </row>
    <row r="30" spans="1:25" s="323" customFormat="1">
      <c r="A30" s="183" t="s">
        <v>32</v>
      </c>
      <c r="B30" s="511">
        <v>3341</v>
      </c>
      <c r="C30" s="511">
        <v>2475</v>
      </c>
      <c r="D30" s="511">
        <v>772</v>
      </c>
      <c r="E30" s="511">
        <v>8333</v>
      </c>
      <c r="F30" s="511" t="s">
        <v>36</v>
      </c>
      <c r="G30" s="511">
        <v>433</v>
      </c>
      <c r="H30" s="511">
        <v>7723</v>
      </c>
      <c r="I30" s="511">
        <v>226</v>
      </c>
      <c r="J30" s="511">
        <v>360</v>
      </c>
      <c r="K30" s="511">
        <v>16</v>
      </c>
      <c r="L30" s="511">
        <v>50</v>
      </c>
      <c r="M30" s="511" t="s">
        <v>36</v>
      </c>
      <c r="N30" s="511" t="s">
        <v>36</v>
      </c>
      <c r="O30" s="511" t="s">
        <v>36</v>
      </c>
      <c r="P30" s="511" t="s">
        <v>36</v>
      </c>
      <c r="Q30" s="511" t="s">
        <v>36</v>
      </c>
      <c r="R30" s="511" t="s">
        <v>36</v>
      </c>
      <c r="S30" s="511" t="s">
        <v>36</v>
      </c>
      <c r="T30" s="511" t="s">
        <v>36</v>
      </c>
      <c r="U30" s="511" t="s">
        <v>36</v>
      </c>
      <c r="V30" s="511" t="s">
        <v>36</v>
      </c>
      <c r="W30" s="511" t="s">
        <v>36</v>
      </c>
      <c r="X30" s="511" t="s">
        <v>36</v>
      </c>
      <c r="Y30" s="322"/>
    </row>
    <row r="31" spans="1:25" s="326" customFormat="1">
      <c r="A31" s="183" t="s">
        <v>33</v>
      </c>
      <c r="B31" s="512" t="s">
        <v>36</v>
      </c>
      <c r="C31" s="512" t="s">
        <v>36</v>
      </c>
      <c r="D31" s="511" t="s">
        <v>36</v>
      </c>
      <c r="E31" s="511" t="s">
        <v>36</v>
      </c>
      <c r="F31" s="511" t="s">
        <v>36</v>
      </c>
      <c r="G31" s="512" t="s">
        <v>36</v>
      </c>
      <c r="H31" s="511" t="s">
        <v>36</v>
      </c>
      <c r="I31" s="512" t="s">
        <v>36</v>
      </c>
      <c r="J31" s="512" t="s">
        <v>36</v>
      </c>
      <c r="K31" s="512" t="s">
        <v>36</v>
      </c>
      <c r="L31" s="512" t="s">
        <v>36</v>
      </c>
      <c r="M31" s="511" t="s">
        <v>36</v>
      </c>
      <c r="N31" s="511" t="s">
        <v>36</v>
      </c>
      <c r="O31" s="511" t="s">
        <v>36</v>
      </c>
      <c r="P31" s="511" t="s">
        <v>36</v>
      </c>
      <c r="Q31" s="511" t="s">
        <v>36</v>
      </c>
      <c r="R31" s="511" t="s">
        <v>36</v>
      </c>
      <c r="S31" s="511" t="s">
        <v>36</v>
      </c>
      <c r="T31" s="511" t="s">
        <v>36</v>
      </c>
      <c r="U31" s="511" t="s">
        <v>36</v>
      </c>
      <c r="V31" s="511" t="s">
        <v>36</v>
      </c>
      <c r="W31" s="511" t="s">
        <v>36</v>
      </c>
      <c r="X31" s="511" t="s">
        <v>36</v>
      </c>
      <c r="Y31" s="322"/>
    </row>
    <row r="32" spans="1:25" s="323" customFormat="1">
      <c r="A32" s="183" t="s">
        <v>34</v>
      </c>
      <c r="B32" s="511">
        <v>710</v>
      </c>
      <c r="C32" s="511">
        <v>283</v>
      </c>
      <c r="D32" s="511">
        <v>81</v>
      </c>
      <c r="E32" s="511">
        <v>4264</v>
      </c>
      <c r="F32" s="511">
        <v>45</v>
      </c>
      <c r="G32" s="511">
        <v>407</v>
      </c>
      <c r="H32" s="511">
        <v>3482</v>
      </c>
      <c r="I32" s="511">
        <v>2</v>
      </c>
      <c r="J32" s="511">
        <v>20</v>
      </c>
      <c r="K32" s="511" t="s">
        <v>36</v>
      </c>
      <c r="L32" s="511" t="s">
        <v>36</v>
      </c>
      <c r="M32" s="511" t="s">
        <v>36</v>
      </c>
      <c r="N32" s="511" t="s">
        <v>36</v>
      </c>
      <c r="O32" s="511" t="s">
        <v>36</v>
      </c>
      <c r="P32" s="511" t="s">
        <v>36</v>
      </c>
      <c r="Q32" s="511" t="s">
        <v>36</v>
      </c>
      <c r="R32" s="511" t="s">
        <v>36</v>
      </c>
      <c r="S32" s="511" t="s">
        <v>36</v>
      </c>
      <c r="T32" s="511" t="s">
        <v>36</v>
      </c>
      <c r="U32" s="511" t="s">
        <v>36</v>
      </c>
      <c r="V32" s="511" t="s">
        <v>36</v>
      </c>
      <c r="W32" s="511" t="s">
        <v>36</v>
      </c>
      <c r="X32" s="511" t="s">
        <v>36</v>
      </c>
      <c r="Y32" s="322"/>
    </row>
    <row r="33" spans="1:25" s="323" customFormat="1">
      <c r="A33" s="184" t="s">
        <v>64</v>
      </c>
      <c r="B33" s="510">
        <v>339</v>
      </c>
      <c r="C33" s="510">
        <v>271</v>
      </c>
      <c r="D33" s="510">
        <v>286</v>
      </c>
      <c r="E33" s="510">
        <v>3039</v>
      </c>
      <c r="F33" s="510">
        <v>11</v>
      </c>
      <c r="G33" s="510">
        <v>158</v>
      </c>
      <c r="H33" s="510">
        <v>3480</v>
      </c>
      <c r="I33" s="510">
        <v>118</v>
      </c>
      <c r="J33" s="510">
        <v>62</v>
      </c>
      <c r="K33" s="510">
        <v>1</v>
      </c>
      <c r="L33" s="510">
        <v>27</v>
      </c>
      <c r="M33" s="510">
        <v>342</v>
      </c>
      <c r="N33" s="510" t="s">
        <v>36</v>
      </c>
      <c r="O33" s="510" t="s">
        <v>36</v>
      </c>
      <c r="P33" s="510" t="s">
        <v>36</v>
      </c>
      <c r="Q33" s="510" t="s">
        <v>36</v>
      </c>
      <c r="R33" s="510" t="s">
        <v>36</v>
      </c>
      <c r="S33" s="510" t="s">
        <v>36</v>
      </c>
      <c r="T33" s="510" t="s">
        <v>36</v>
      </c>
      <c r="U33" s="510" t="s">
        <v>36</v>
      </c>
      <c r="V33" s="510" t="s">
        <v>36</v>
      </c>
      <c r="W33" s="510" t="s">
        <v>36</v>
      </c>
      <c r="X33" s="510" t="s">
        <v>36</v>
      </c>
      <c r="Y33" s="322"/>
    </row>
    <row r="34" spans="1:25">
      <c r="A34" s="183" t="s">
        <v>37</v>
      </c>
      <c r="B34" s="512">
        <v>339</v>
      </c>
      <c r="C34" s="512">
        <v>271</v>
      </c>
      <c r="D34" s="512">
        <v>286</v>
      </c>
      <c r="E34" s="512">
        <v>3039</v>
      </c>
      <c r="F34" s="512">
        <v>11</v>
      </c>
      <c r="G34" s="512">
        <v>158</v>
      </c>
      <c r="H34" s="512">
        <v>3480</v>
      </c>
      <c r="I34" s="512">
        <v>118</v>
      </c>
      <c r="J34" s="512">
        <v>62</v>
      </c>
      <c r="K34" s="512">
        <v>1</v>
      </c>
      <c r="L34" s="512">
        <v>27</v>
      </c>
      <c r="M34" s="512">
        <v>342</v>
      </c>
      <c r="N34" s="512" t="s">
        <v>36</v>
      </c>
      <c r="O34" s="512" t="s">
        <v>36</v>
      </c>
      <c r="P34" s="512" t="s">
        <v>36</v>
      </c>
      <c r="Q34" s="512" t="s">
        <v>36</v>
      </c>
      <c r="R34" s="512" t="s">
        <v>36</v>
      </c>
      <c r="S34" s="512" t="s">
        <v>36</v>
      </c>
      <c r="T34" s="512" t="s">
        <v>36</v>
      </c>
      <c r="U34" s="512" t="s">
        <v>36</v>
      </c>
      <c r="V34" s="512" t="s">
        <v>36</v>
      </c>
      <c r="W34" s="512" t="s">
        <v>36</v>
      </c>
      <c r="X34" s="512" t="s">
        <v>36</v>
      </c>
      <c r="Y34" s="146"/>
    </row>
    <row r="35" spans="1:25">
      <c r="A35" s="147"/>
      <c r="B35" s="148"/>
      <c r="C35" s="148"/>
      <c r="D35" s="148"/>
      <c r="E35" s="148"/>
      <c r="F35" s="148"/>
      <c r="G35" s="148"/>
      <c r="H35" s="148"/>
      <c r="I35" s="148"/>
      <c r="J35" s="148"/>
      <c r="K35" s="148"/>
      <c r="L35" s="148"/>
      <c r="M35" s="148"/>
      <c r="N35" s="146"/>
      <c r="O35" s="146"/>
      <c r="P35" s="146"/>
      <c r="Q35" s="146"/>
      <c r="R35" s="146"/>
      <c r="S35" s="146"/>
      <c r="T35" s="146"/>
      <c r="U35" s="146"/>
      <c r="V35" s="146"/>
      <c r="W35" s="146"/>
      <c r="X35" s="146"/>
      <c r="Y35" s="146"/>
    </row>
    <row r="36" spans="1:25">
      <c r="A36" s="325" t="s">
        <v>171</v>
      </c>
      <c r="B36" s="148"/>
      <c r="C36" s="148"/>
      <c r="D36" s="148"/>
      <c r="E36" s="148"/>
      <c r="F36" s="148"/>
      <c r="G36" s="148"/>
      <c r="H36" s="148"/>
      <c r="I36" s="148"/>
      <c r="J36" s="148"/>
      <c r="K36" s="148"/>
      <c r="L36" s="148"/>
      <c r="M36" s="148"/>
      <c r="N36" s="146"/>
      <c r="O36" s="146"/>
      <c r="P36" s="146"/>
      <c r="Q36" s="146"/>
      <c r="R36" s="146"/>
      <c r="S36" s="146"/>
      <c r="T36" s="146"/>
      <c r="U36" s="146"/>
      <c r="V36" s="146"/>
      <c r="W36" s="146"/>
      <c r="X36" s="146"/>
    </row>
    <row r="37" spans="1:25">
      <c r="A37" s="325" t="s">
        <v>206</v>
      </c>
      <c r="B37" s="148"/>
      <c r="C37" s="148"/>
      <c r="D37" s="148"/>
      <c r="E37" s="148"/>
      <c r="F37" s="148"/>
      <c r="G37" s="148"/>
      <c r="H37" s="148"/>
      <c r="I37" s="148"/>
      <c r="J37" s="148"/>
      <c r="K37" s="148"/>
      <c r="L37" s="148"/>
      <c r="M37" s="148"/>
      <c r="N37" s="146"/>
      <c r="O37" s="146"/>
      <c r="P37" s="146"/>
      <c r="Q37" s="146"/>
      <c r="R37" s="146"/>
      <c r="S37" s="146"/>
      <c r="T37" s="146"/>
      <c r="U37" s="146"/>
      <c r="V37" s="146"/>
      <c r="W37" s="146"/>
      <c r="X37" s="146"/>
    </row>
    <row r="38" spans="1:25">
      <c r="A38" s="325" t="s">
        <v>205</v>
      </c>
      <c r="B38" s="148"/>
      <c r="C38" s="148"/>
      <c r="D38" s="148"/>
      <c r="E38" s="148"/>
      <c r="F38" s="148"/>
      <c r="G38" s="148"/>
      <c r="H38" s="148"/>
      <c r="I38" s="148"/>
      <c r="J38" s="148"/>
      <c r="K38" s="148"/>
      <c r="L38" s="148"/>
      <c r="M38" s="148"/>
      <c r="N38" s="146"/>
      <c r="O38" s="146"/>
      <c r="P38" s="146"/>
      <c r="Q38" s="146"/>
      <c r="R38" s="146"/>
      <c r="S38" s="146"/>
      <c r="T38" s="146"/>
      <c r="U38" s="146"/>
      <c r="V38" s="146"/>
      <c r="W38" s="146"/>
      <c r="X38" s="146"/>
    </row>
    <row r="39" spans="1:25">
      <c r="A39" s="325" t="s">
        <v>204</v>
      </c>
      <c r="B39" s="146"/>
      <c r="C39" s="146"/>
      <c r="D39" s="146"/>
      <c r="E39" s="146"/>
      <c r="F39" s="146"/>
      <c r="G39" s="146"/>
      <c r="H39" s="146"/>
      <c r="I39" s="149"/>
      <c r="J39" s="146"/>
      <c r="K39" s="146"/>
      <c r="L39" s="146"/>
      <c r="M39" s="146"/>
      <c r="N39" s="146"/>
      <c r="O39" s="146"/>
      <c r="P39" s="146"/>
      <c r="Q39" s="146"/>
      <c r="R39" s="146"/>
      <c r="S39" s="146"/>
      <c r="T39" s="146"/>
      <c r="U39" s="146"/>
      <c r="V39" s="146"/>
      <c r="W39" s="146"/>
      <c r="X39" s="146"/>
    </row>
    <row r="40" spans="1:25">
      <c r="A40" s="146"/>
      <c r="B40" s="146"/>
      <c r="C40" s="146"/>
      <c r="D40" s="146"/>
      <c r="E40" s="146"/>
      <c r="F40" s="146"/>
      <c r="G40" s="146"/>
      <c r="H40" s="146"/>
      <c r="I40" s="146"/>
      <c r="J40" s="146"/>
      <c r="K40" s="146"/>
      <c r="L40" s="146"/>
      <c r="M40" s="146"/>
      <c r="N40" s="146"/>
      <c r="O40" s="146"/>
      <c r="P40" s="146"/>
      <c r="Q40" s="146"/>
      <c r="R40" s="146"/>
      <c r="S40" s="146"/>
      <c r="T40" s="146"/>
      <c r="U40" s="146"/>
      <c r="V40" s="146"/>
      <c r="W40" s="146"/>
      <c r="X40" s="146"/>
    </row>
    <row r="41" spans="1:25">
      <c r="A41" s="146"/>
      <c r="B41" s="146"/>
      <c r="C41" s="146"/>
      <c r="D41" s="146"/>
      <c r="E41" s="146"/>
      <c r="F41" s="146"/>
      <c r="G41" s="146"/>
      <c r="H41" s="146"/>
      <c r="I41" s="146"/>
      <c r="J41" s="146"/>
      <c r="K41" s="146"/>
      <c r="L41" s="146"/>
      <c r="M41" s="146"/>
      <c r="N41" s="146"/>
      <c r="O41" s="146"/>
      <c r="P41" s="146"/>
      <c r="Q41" s="146"/>
      <c r="R41" s="146"/>
      <c r="S41" s="146"/>
      <c r="T41" s="146"/>
      <c r="U41" s="146"/>
      <c r="V41" s="146"/>
      <c r="W41" s="146"/>
      <c r="X41" s="146"/>
    </row>
    <row r="42" spans="1:25">
      <c r="A42" s="146"/>
      <c r="B42" s="146"/>
      <c r="C42" s="146"/>
      <c r="D42" s="146"/>
      <c r="E42" s="146"/>
      <c r="F42" s="146"/>
      <c r="G42" s="146"/>
      <c r="H42" s="146"/>
      <c r="I42" s="146"/>
      <c r="J42" s="146"/>
      <c r="K42" s="146"/>
      <c r="L42" s="146"/>
      <c r="M42" s="146"/>
      <c r="N42" s="146"/>
      <c r="O42" s="146"/>
      <c r="P42" s="146"/>
      <c r="Q42" s="146"/>
      <c r="R42" s="146"/>
      <c r="S42" s="146"/>
      <c r="T42" s="146"/>
      <c r="U42" s="146"/>
      <c r="V42" s="146"/>
      <c r="W42" s="146"/>
      <c r="X42" s="146"/>
    </row>
    <row r="43" spans="1:25">
      <c r="A43" s="146"/>
      <c r="B43" s="146"/>
      <c r="C43" s="146"/>
      <c r="D43" s="146"/>
      <c r="E43" s="146"/>
      <c r="F43" s="146"/>
      <c r="G43" s="146"/>
      <c r="H43" s="146"/>
      <c r="I43" s="146"/>
      <c r="J43" s="146"/>
      <c r="K43" s="146"/>
      <c r="L43" s="146"/>
      <c r="M43" s="146"/>
      <c r="N43" s="146"/>
      <c r="O43" s="146"/>
      <c r="P43" s="146"/>
      <c r="Q43" s="146"/>
      <c r="R43" s="146"/>
      <c r="S43" s="146"/>
      <c r="T43" s="146"/>
      <c r="U43" s="146"/>
      <c r="V43" s="146"/>
      <c r="W43" s="146"/>
      <c r="X43" s="146"/>
    </row>
  </sheetData>
  <mergeCells count="8">
    <mergeCell ref="A1:X1"/>
    <mergeCell ref="A3:A5"/>
    <mergeCell ref="B3:M3"/>
    <mergeCell ref="N3:X3"/>
    <mergeCell ref="B4:H4"/>
    <mergeCell ref="I4:M4"/>
    <mergeCell ref="N4:T4"/>
    <mergeCell ref="U4:X4"/>
  </mergeCells>
  <hyperlinks>
    <hyperlink ref="Y1" location="INDICE!A65" display="INDICE"/>
  </hyperlinks>
  <printOptions horizontalCentered="1"/>
  <pageMargins left="0.19685039370078741" right="0.19685039370078741" top="1.1023622047244095" bottom="0.51181102362204722" header="0.11811023622047245" footer="0.23622047244094491"/>
  <pageSetup paperSize="9" scale="46" firstPageNumber="120" fitToWidth="0" fitToHeight="0" orientation="landscape" useFirstPageNumber="1" r:id="rId1"/>
  <headerFooter scaleWithDoc="0">
    <oddHeader>&amp;C&amp;G</oddHeader>
    <oddFooter>&amp;C&amp;12 &amp;P</oddFooter>
  </headerFooter>
  <legacyDrawingHF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O46"/>
  <sheetViews>
    <sheetView showGridLines="0" zoomScale="90" zoomScaleNormal="90" workbookViewId="0">
      <selection activeCell="B4" sqref="B1:C1048576"/>
    </sheetView>
  </sheetViews>
  <sheetFormatPr baseColWidth="10" defaultColWidth="11.44140625" defaultRowHeight="13.8"/>
  <cols>
    <col min="1" max="1" width="33.5546875" style="108" customWidth="1"/>
    <col min="2" max="11" width="16.33203125" style="108" customWidth="1"/>
    <col min="12" max="16384" width="11.44140625" style="113"/>
  </cols>
  <sheetData>
    <row r="1" spans="1:12" ht="53.25" customHeight="1">
      <c r="A1" s="764" t="s">
        <v>787</v>
      </c>
      <c r="B1" s="764"/>
      <c r="C1" s="764"/>
      <c r="D1" s="764"/>
      <c r="E1" s="764"/>
      <c r="F1" s="764"/>
      <c r="G1" s="764"/>
      <c r="H1" s="764"/>
      <c r="I1" s="764"/>
      <c r="J1" s="764"/>
      <c r="K1" s="764"/>
      <c r="L1" s="73" t="s">
        <v>271</v>
      </c>
    </row>
    <row r="2" spans="1:12" ht="19.2" customHeight="1">
      <c r="A2" s="839" t="s">
        <v>0</v>
      </c>
      <c r="B2" s="787" t="s">
        <v>229</v>
      </c>
      <c r="C2" s="787"/>
      <c r="D2" s="772" t="s">
        <v>836</v>
      </c>
      <c r="E2" s="773"/>
      <c r="F2" s="773"/>
      <c r="G2" s="773"/>
      <c r="H2" s="773"/>
      <c r="I2" s="773"/>
      <c r="J2" s="773"/>
      <c r="K2" s="773"/>
      <c r="L2" s="73"/>
    </row>
    <row r="3" spans="1:12" ht="15" customHeight="1">
      <c r="A3" s="858"/>
      <c r="B3" s="787"/>
      <c r="C3" s="787"/>
      <c r="D3" s="859" t="s">
        <v>228</v>
      </c>
      <c r="E3" s="860"/>
      <c r="F3" s="861"/>
      <c r="G3" s="859" t="s">
        <v>227</v>
      </c>
      <c r="H3" s="860"/>
      <c r="I3" s="861"/>
      <c r="J3" s="862" t="s">
        <v>198</v>
      </c>
      <c r="K3" s="863"/>
    </row>
    <row r="4" spans="1:12" ht="30.75" customHeight="1">
      <c r="A4" s="842"/>
      <c r="B4" s="617" t="s">
        <v>170</v>
      </c>
      <c r="C4" s="616" t="s">
        <v>169</v>
      </c>
      <c r="D4" s="616" t="s">
        <v>226</v>
      </c>
      <c r="E4" s="616" t="s">
        <v>196</v>
      </c>
      <c r="F4" s="616" t="s">
        <v>225</v>
      </c>
      <c r="G4" s="616" t="s">
        <v>224</v>
      </c>
      <c r="H4" s="616" t="s">
        <v>223</v>
      </c>
      <c r="I4" s="616" t="s">
        <v>222</v>
      </c>
      <c r="J4" s="617" t="s">
        <v>221</v>
      </c>
      <c r="K4" s="617" t="s">
        <v>220</v>
      </c>
    </row>
    <row r="5" spans="1:12" s="108" customFormat="1" ht="12.9" customHeight="1">
      <c r="A5" s="327" t="s">
        <v>601</v>
      </c>
      <c r="B5" s="513">
        <v>278930</v>
      </c>
      <c r="C5" s="514">
        <v>299381</v>
      </c>
      <c r="D5" s="514">
        <v>303686</v>
      </c>
      <c r="E5" s="514">
        <v>435276</v>
      </c>
      <c r="F5" s="514">
        <v>113519</v>
      </c>
      <c r="G5" s="514">
        <v>53370</v>
      </c>
      <c r="H5" s="514">
        <v>308166</v>
      </c>
      <c r="I5" s="514">
        <v>26142</v>
      </c>
      <c r="J5" s="514">
        <v>32950</v>
      </c>
      <c r="K5" s="514">
        <v>45987</v>
      </c>
    </row>
    <row r="6" spans="1:12" s="108" customFormat="1" ht="12.9" customHeight="1">
      <c r="A6" s="327" t="s">
        <v>576</v>
      </c>
      <c r="B6" s="513">
        <v>99596</v>
      </c>
      <c r="C6" s="514">
        <v>117510</v>
      </c>
      <c r="D6" s="514">
        <v>126529</v>
      </c>
      <c r="E6" s="514">
        <v>106952</v>
      </c>
      <c r="F6" s="514">
        <v>48949</v>
      </c>
      <c r="G6" s="514">
        <v>33765</v>
      </c>
      <c r="H6" s="514">
        <v>121971</v>
      </c>
      <c r="I6" s="514">
        <v>16366</v>
      </c>
      <c r="J6" s="514">
        <v>14756</v>
      </c>
      <c r="K6" s="514">
        <v>19485</v>
      </c>
    </row>
    <row r="7" spans="1:12" ht="12.9" customHeight="1">
      <c r="A7" s="328" t="s">
        <v>186</v>
      </c>
      <c r="B7" s="515">
        <v>10004</v>
      </c>
      <c r="C7" s="516">
        <v>17118</v>
      </c>
      <c r="D7" s="516">
        <v>15943</v>
      </c>
      <c r="E7" s="516">
        <v>12864</v>
      </c>
      <c r="F7" s="516">
        <v>7891</v>
      </c>
      <c r="G7" s="516">
        <v>140</v>
      </c>
      <c r="H7" s="516">
        <v>22627</v>
      </c>
      <c r="I7" s="516">
        <v>1105</v>
      </c>
      <c r="J7" s="516">
        <v>1270</v>
      </c>
      <c r="K7" s="516">
        <v>3015</v>
      </c>
    </row>
    <row r="8" spans="1:12" ht="12.9" customHeight="1">
      <c r="A8" s="328" t="s">
        <v>185</v>
      </c>
      <c r="B8" s="515">
        <v>4571</v>
      </c>
      <c r="C8" s="516">
        <v>5360</v>
      </c>
      <c r="D8" s="516">
        <v>4728</v>
      </c>
      <c r="E8" s="516">
        <v>8054</v>
      </c>
      <c r="F8" s="516">
        <v>3202</v>
      </c>
      <c r="G8" s="516">
        <v>1406</v>
      </c>
      <c r="H8" s="516">
        <v>6930</v>
      </c>
      <c r="I8" s="516">
        <v>1795</v>
      </c>
      <c r="J8" s="516">
        <v>526</v>
      </c>
      <c r="K8" s="516">
        <v>603</v>
      </c>
    </row>
    <row r="9" spans="1:12" ht="12.9" customHeight="1">
      <c r="A9" s="328" t="s">
        <v>183</v>
      </c>
      <c r="B9" s="515">
        <v>9702</v>
      </c>
      <c r="C9" s="516">
        <v>7056</v>
      </c>
      <c r="D9" s="516">
        <v>4081</v>
      </c>
      <c r="E9" s="516">
        <v>3484</v>
      </c>
      <c r="F9" s="516">
        <v>1138</v>
      </c>
      <c r="G9" s="516">
        <v>2008</v>
      </c>
      <c r="H9" s="516">
        <v>2211</v>
      </c>
      <c r="I9" s="516">
        <v>538</v>
      </c>
      <c r="J9" s="516">
        <v>255</v>
      </c>
      <c r="K9" s="516">
        <v>546</v>
      </c>
    </row>
    <row r="10" spans="1:12" ht="12.9" customHeight="1">
      <c r="A10" s="328" t="s">
        <v>184</v>
      </c>
      <c r="B10" s="515">
        <v>62</v>
      </c>
      <c r="C10" s="516" t="s">
        <v>36</v>
      </c>
      <c r="D10" s="516">
        <v>13216</v>
      </c>
      <c r="E10" s="516">
        <v>7740</v>
      </c>
      <c r="F10" s="516">
        <v>3594</v>
      </c>
      <c r="G10" s="516">
        <v>629</v>
      </c>
      <c r="H10" s="516">
        <v>11325</v>
      </c>
      <c r="I10" s="516">
        <v>1504</v>
      </c>
      <c r="J10" s="516">
        <v>568</v>
      </c>
      <c r="K10" s="516">
        <v>1308</v>
      </c>
    </row>
    <row r="11" spans="1:12" ht="12.9" customHeight="1">
      <c r="A11" s="328" t="s">
        <v>182</v>
      </c>
      <c r="B11" s="515">
        <v>14446</v>
      </c>
      <c r="C11" s="516">
        <v>6056</v>
      </c>
      <c r="D11" s="516">
        <v>15719</v>
      </c>
      <c r="E11" s="516">
        <v>12662</v>
      </c>
      <c r="F11" s="516">
        <v>2929</v>
      </c>
      <c r="G11" s="516">
        <v>2126</v>
      </c>
      <c r="H11" s="516">
        <v>14472</v>
      </c>
      <c r="I11" s="516">
        <v>2104</v>
      </c>
      <c r="J11" s="516">
        <v>1022</v>
      </c>
      <c r="K11" s="516">
        <v>1908</v>
      </c>
    </row>
    <row r="12" spans="1:12" ht="12.9" customHeight="1">
      <c r="A12" s="328" t="s">
        <v>181</v>
      </c>
      <c r="B12" s="515">
        <v>7598</v>
      </c>
      <c r="C12" s="516">
        <v>9385</v>
      </c>
      <c r="D12" s="516">
        <v>16394</v>
      </c>
      <c r="E12" s="516">
        <v>11069</v>
      </c>
      <c r="F12" s="516">
        <v>2479</v>
      </c>
      <c r="G12" s="516">
        <v>4657</v>
      </c>
      <c r="H12" s="516">
        <v>12974</v>
      </c>
      <c r="I12" s="516">
        <v>861</v>
      </c>
      <c r="J12" s="516">
        <v>1330</v>
      </c>
      <c r="K12" s="516">
        <v>3989</v>
      </c>
    </row>
    <row r="13" spans="1:12" ht="12.9" customHeight="1">
      <c r="A13" s="328" t="s">
        <v>180</v>
      </c>
      <c r="B13" s="515">
        <v>8475</v>
      </c>
      <c r="C13" s="516">
        <v>5973</v>
      </c>
      <c r="D13" s="516">
        <v>8881</v>
      </c>
      <c r="E13" s="516">
        <v>5545</v>
      </c>
      <c r="F13" s="516">
        <v>3712</v>
      </c>
      <c r="G13" s="516">
        <v>3900</v>
      </c>
      <c r="H13" s="516">
        <v>5634</v>
      </c>
      <c r="I13" s="516">
        <v>1212</v>
      </c>
      <c r="J13" s="516">
        <v>523</v>
      </c>
      <c r="K13" s="516">
        <v>1069</v>
      </c>
    </row>
    <row r="14" spans="1:12" ht="12.9" customHeight="1">
      <c r="A14" s="328" t="s">
        <v>179</v>
      </c>
      <c r="B14" s="515">
        <v>28400</v>
      </c>
      <c r="C14" s="516">
        <v>46163</v>
      </c>
      <c r="D14" s="516">
        <v>29565</v>
      </c>
      <c r="E14" s="516">
        <v>32496</v>
      </c>
      <c r="F14" s="516">
        <v>19039</v>
      </c>
      <c r="G14" s="516">
        <v>14788</v>
      </c>
      <c r="H14" s="516">
        <v>28932</v>
      </c>
      <c r="I14" s="516">
        <v>1823</v>
      </c>
      <c r="J14" s="516">
        <v>4122</v>
      </c>
      <c r="K14" s="516">
        <v>3445</v>
      </c>
    </row>
    <row r="15" spans="1:12" ht="12.9" customHeight="1">
      <c r="A15" s="328" t="s">
        <v>178</v>
      </c>
      <c r="B15" s="515">
        <v>11275</v>
      </c>
      <c r="C15" s="516">
        <v>12622</v>
      </c>
      <c r="D15" s="516">
        <v>12586</v>
      </c>
      <c r="E15" s="516">
        <v>9317</v>
      </c>
      <c r="F15" s="516">
        <v>2303</v>
      </c>
      <c r="G15" s="516">
        <v>2089</v>
      </c>
      <c r="H15" s="516">
        <v>12062</v>
      </c>
      <c r="I15" s="516">
        <v>4631</v>
      </c>
      <c r="J15" s="516">
        <v>1915</v>
      </c>
      <c r="K15" s="516">
        <v>2333</v>
      </c>
    </row>
    <row r="16" spans="1:12" ht="12.9" customHeight="1">
      <c r="A16" s="328" t="s">
        <v>177</v>
      </c>
      <c r="B16" s="515">
        <v>5063</v>
      </c>
      <c r="C16" s="516">
        <v>7777</v>
      </c>
      <c r="D16" s="516">
        <v>5416</v>
      </c>
      <c r="E16" s="516">
        <v>3721</v>
      </c>
      <c r="F16" s="516">
        <v>2662</v>
      </c>
      <c r="G16" s="516">
        <v>2022</v>
      </c>
      <c r="H16" s="516">
        <v>4804</v>
      </c>
      <c r="I16" s="516">
        <v>793</v>
      </c>
      <c r="J16" s="516">
        <v>3225</v>
      </c>
      <c r="K16" s="516">
        <v>1269</v>
      </c>
    </row>
    <row r="17" spans="1:249" s="135" customFormat="1" ht="12.9" customHeight="1">
      <c r="A17" s="327" t="s">
        <v>577</v>
      </c>
      <c r="B17" s="513">
        <v>168006</v>
      </c>
      <c r="C17" s="514">
        <v>164849</v>
      </c>
      <c r="D17" s="514">
        <v>162345</v>
      </c>
      <c r="E17" s="514">
        <v>313936</v>
      </c>
      <c r="F17" s="514">
        <v>59244</v>
      </c>
      <c r="G17" s="514">
        <v>13952</v>
      </c>
      <c r="H17" s="514">
        <v>173100</v>
      </c>
      <c r="I17" s="514">
        <v>7191</v>
      </c>
      <c r="J17" s="514">
        <v>16615</v>
      </c>
      <c r="K17" s="514">
        <v>24926</v>
      </c>
    </row>
    <row r="18" spans="1:249" s="647" customFormat="1" ht="12.9" customHeight="1">
      <c r="A18" s="328" t="s">
        <v>578</v>
      </c>
      <c r="B18" s="515">
        <v>2449</v>
      </c>
      <c r="C18" s="516">
        <v>2586</v>
      </c>
      <c r="D18" s="516">
        <v>3118</v>
      </c>
      <c r="E18" s="516">
        <v>2117</v>
      </c>
      <c r="F18" s="516">
        <v>713</v>
      </c>
      <c r="G18" s="516">
        <v>373</v>
      </c>
      <c r="H18" s="516">
        <v>2490</v>
      </c>
      <c r="I18" s="516">
        <v>97</v>
      </c>
      <c r="J18" s="516">
        <v>166</v>
      </c>
      <c r="K18" s="516">
        <v>210</v>
      </c>
      <c r="L18" s="108"/>
      <c r="M18" s="108"/>
      <c r="N18" s="108"/>
      <c r="O18" s="108"/>
      <c r="P18" s="108"/>
      <c r="Q18" s="108"/>
      <c r="R18" s="108"/>
      <c r="S18" s="108"/>
      <c r="T18" s="108"/>
      <c r="U18" s="108"/>
      <c r="V18" s="108"/>
      <c r="W18" s="108"/>
      <c r="X18" s="108"/>
      <c r="Y18" s="108"/>
      <c r="Z18" s="108"/>
      <c r="AA18" s="108"/>
      <c r="AB18" s="108"/>
      <c r="AC18" s="108"/>
      <c r="AD18" s="108"/>
      <c r="AE18" s="108"/>
      <c r="AF18" s="108"/>
      <c r="AG18" s="108"/>
      <c r="AH18" s="108"/>
      <c r="AI18" s="108"/>
      <c r="AJ18" s="108"/>
      <c r="AK18" s="108"/>
      <c r="AL18" s="108"/>
      <c r="AM18" s="108"/>
      <c r="AN18" s="108"/>
      <c r="AO18" s="108"/>
      <c r="AP18" s="108"/>
      <c r="AQ18" s="108"/>
      <c r="AR18" s="108"/>
      <c r="AS18" s="108"/>
      <c r="AT18" s="108"/>
      <c r="AU18" s="108"/>
      <c r="AV18" s="108"/>
      <c r="AW18" s="108"/>
      <c r="AX18" s="108"/>
      <c r="AY18" s="108"/>
      <c r="AZ18" s="108"/>
      <c r="BA18" s="108"/>
      <c r="BB18" s="108"/>
      <c r="BC18" s="108"/>
      <c r="BD18" s="108"/>
      <c r="BE18" s="108"/>
      <c r="BF18" s="108"/>
      <c r="BG18" s="108"/>
      <c r="BH18" s="108"/>
      <c r="BI18" s="108"/>
      <c r="BJ18" s="108"/>
      <c r="BK18" s="108"/>
      <c r="BL18" s="108"/>
      <c r="BM18" s="108"/>
      <c r="BN18" s="108"/>
      <c r="BO18" s="108"/>
      <c r="BP18" s="108"/>
      <c r="BQ18" s="108"/>
      <c r="BR18" s="108"/>
      <c r="BS18" s="108"/>
      <c r="BT18" s="108"/>
      <c r="BU18" s="108"/>
      <c r="BV18" s="108"/>
      <c r="BW18" s="108"/>
      <c r="BX18" s="108"/>
      <c r="BY18" s="108"/>
      <c r="BZ18" s="108"/>
      <c r="CA18" s="108"/>
      <c r="CB18" s="108"/>
      <c r="CC18" s="108"/>
      <c r="CD18" s="108"/>
      <c r="CE18" s="108"/>
      <c r="CF18" s="108"/>
      <c r="CG18" s="108"/>
      <c r="CH18" s="108"/>
      <c r="CI18" s="108"/>
      <c r="CJ18" s="108"/>
      <c r="CK18" s="108"/>
      <c r="CL18" s="108"/>
      <c r="CM18" s="108"/>
      <c r="CN18" s="108"/>
      <c r="CO18" s="108"/>
      <c r="CP18" s="108"/>
      <c r="CQ18" s="108"/>
      <c r="CR18" s="108"/>
      <c r="CS18" s="108"/>
      <c r="CT18" s="108"/>
      <c r="CU18" s="108"/>
      <c r="CV18" s="108"/>
      <c r="CW18" s="108"/>
      <c r="CX18" s="108"/>
      <c r="CY18" s="108"/>
      <c r="CZ18" s="108"/>
      <c r="DA18" s="108"/>
      <c r="DB18" s="108"/>
      <c r="DC18" s="108"/>
      <c r="DD18" s="108"/>
      <c r="DE18" s="108"/>
      <c r="DF18" s="108"/>
      <c r="DG18" s="108"/>
      <c r="DH18" s="108"/>
      <c r="DI18" s="108"/>
      <c r="DJ18" s="108"/>
      <c r="DK18" s="108"/>
      <c r="DL18" s="108"/>
      <c r="DM18" s="108"/>
      <c r="DN18" s="108"/>
      <c r="DO18" s="108"/>
      <c r="DP18" s="108"/>
      <c r="DQ18" s="108"/>
      <c r="DR18" s="108"/>
      <c r="DS18" s="108"/>
      <c r="DT18" s="108"/>
      <c r="DU18" s="108"/>
      <c r="DV18" s="108"/>
      <c r="DW18" s="108"/>
      <c r="DX18" s="108"/>
      <c r="DY18" s="108"/>
      <c r="DZ18" s="108"/>
      <c r="EA18" s="108"/>
      <c r="EB18" s="108"/>
      <c r="EC18" s="108"/>
      <c r="ED18" s="108"/>
      <c r="EE18" s="108"/>
      <c r="EF18" s="108"/>
      <c r="EG18" s="108"/>
      <c r="EH18" s="108"/>
      <c r="EI18" s="108"/>
      <c r="EJ18" s="108"/>
      <c r="EK18" s="108"/>
      <c r="EL18" s="108"/>
      <c r="EM18" s="108"/>
      <c r="EN18" s="108"/>
      <c r="EO18" s="108"/>
      <c r="EP18" s="108"/>
      <c r="EQ18" s="108"/>
      <c r="ER18" s="108"/>
      <c r="ES18" s="108"/>
      <c r="ET18" s="108"/>
      <c r="EU18" s="108"/>
      <c r="EV18" s="108"/>
      <c r="EW18" s="108"/>
      <c r="EX18" s="108"/>
      <c r="EY18" s="108"/>
      <c r="EZ18" s="108"/>
      <c r="FA18" s="108"/>
      <c r="FB18" s="108"/>
      <c r="FC18" s="108"/>
      <c r="FD18" s="108"/>
      <c r="FE18" s="108"/>
      <c r="FF18" s="108"/>
      <c r="FG18" s="108"/>
      <c r="FH18" s="108"/>
      <c r="FI18" s="108"/>
      <c r="FJ18" s="108"/>
      <c r="FK18" s="108"/>
      <c r="FL18" s="108"/>
      <c r="FM18" s="108"/>
      <c r="FN18" s="108"/>
      <c r="FO18" s="108"/>
      <c r="FP18" s="108"/>
      <c r="FQ18" s="108"/>
      <c r="FR18" s="108"/>
      <c r="FS18" s="108"/>
      <c r="FT18" s="108"/>
      <c r="FU18" s="108"/>
      <c r="FV18" s="108"/>
      <c r="FW18" s="108"/>
      <c r="FX18" s="108"/>
      <c r="FY18" s="108"/>
      <c r="FZ18" s="108"/>
      <c r="GA18" s="108"/>
      <c r="GB18" s="108"/>
      <c r="GC18" s="108"/>
      <c r="GD18" s="108"/>
      <c r="GE18" s="108"/>
      <c r="GF18" s="108"/>
      <c r="GG18" s="108"/>
      <c r="GH18" s="108"/>
      <c r="GI18" s="108"/>
      <c r="GJ18" s="108"/>
      <c r="GK18" s="108"/>
      <c r="GL18" s="108"/>
      <c r="GM18" s="108"/>
      <c r="GN18" s="108"/>
      <c r="GO18" s="108"/>
      <c r="GP18" s="108"/>
      <c r="GQ18" s="108"/>
      <c r="GR18" s="108"/>
      <c r="GS18" s="108"/>
      <c r="GT18" s="108"/>
      <c r="GU18" s="108"/>
      <c r="GV18" s="108"/>
      <c r="GW18" s="108"/>
      <c r="GX18" s="108"/>
      <c r="GY18" s="108"/>
      <c r="GZ18" s="108"/>
      <c r="HA18" s="108"/>
      <c r="HB18" s="108"/>
      <c r="HC18" s="108"/>
      <c r="HD18" s="108"/>
      <c r="HE18" s="108"/>
      <c r="HF18" s="108"/>
      <c r="HG18" s="108"/>
      <c r="HH18" s="108"/>
      <c r="HI18" s="108"/>
      <c r="HJ18" s="108"/>
      <c r="HK18" s="108"/>
      <c r="HL18" s="108"/>
      <c r="HM18" s="108"/>
      <c r="HN18" s="108"/>
      <c r="HO18" s="108"/>
      <c r="HP18" s="108"/>
      <c r="HQ18" s="108"/>
      <c r="HR18" s="108"/>
      <c r="HS18" s="108"/>
      <c r="HT18" s="108"/>
      <c r="HU18" s="108"/>
      <c r="HV18" s="108"/>
      <c r="HW18" s="108"/>
      <c r="HX18" s="108"/>
      <c r="HY18" s="108"/>
      <c r="HZ18" s="108"/>
      <c r="IA18" s="108"/>
      <c r="IB18" s="108"/>
      <c r="IC18" s="108"/>
      <c r="ID18" s="108"/>
      <c r="IE18" s="108"/>
      <c r="IF18" s="108"/>
      <c r="IG18" s="108"/>
      <c r="IH18" s="108"/>
      <c r="II18" s="108"/>
      <c r="IJ18" s="108"/>
      <c r="IK18" s="108"/>
      <c r="IL18" s="108"/>
      <c r="IM18" s="108"/>
      <c r="IN18" s="108"/>
      <c r="IO18" s="108"/>
    </row>
    <row r="19" spans="1:249" ht="12.9" customHeight="1">
      <c r="A19" s="328" t="s">
        <v>175</v>
      </c>
      <c r="B19" s="515">
        <v>10760</v>
      </c>
      <c r="C19" s="516">
        <v>15300</v>
      </c>
      <c r="D19" s="516">
        <v>11338</v>
      </c>
      <c r="E19" s="516">
        <v>13928</v>
      </c>
      <c r="F19" s="516">
        <v>3570</v>
      </c>
      <c r="G19" s="516" t="s">
        <v>36</v>
      </c>
      <c r="H19" s="516">
        <v>8147</v>
      </c>
      <c r="I19" s="516">
        <v>1597</v>
      </c>
      <c r="J19" s="516">
        <v>2149</v>
      </c>
      <c r="K19" s="516">
        <v>2193</v>
      </c>
    </row>
    <row r="20" spans="1:249" ht="12.9" customHeight="1">
      <c r="A20" s="328" t="s">
        <v>174</v>
      </c>
      <c r="B20" s="515">
        <v>28039</v>
      </c>
      <c r="C20" s="516">
        <v>19436</v>
      </c>
      <c r="D20" s="516">
        <v>25785</v>
      </c>
      <c r="E20" s="516">
        <v>30035</v>
      </c>
      <c r="F20" s="516">
        <v>13301</v>
      </c>
      <c r="G20" s="516" t="s">
        <v>36</v>
      </c>
      <c r="H20" s="516">
        <v>29751</v>
      </c>
      <c r="I20" s="516">
        <v>258</v>
      </c>
      <c r="J20" s="516">
        <v>2484</v>
      </c>
      <c r="K20" s="516">
        <v>4096</v>
      </c>
    </row>
    <row r="21" spans="1:249" ht="12.9" customHeight="1">
      <c r="A21" s="328" t="s">
        <v>579</v>
      </c>
      <c r="B21" s="515">
        <v>14847</v>
      </c>
      <c r="C21" s="516">
        <v>15040</v>
      </c>
      <c r="D21" s="516">
        <v>14762</v>
      </c>
      <c r="E21" s="516">
        <v>19069</v>
      </c>
      <c r="F21" s="516">
        <v>7236</v>
      </c>
      <c r="G21" s="516">
        <v>11115</v>
      </c>
      <c r="H21" s="516">
        <v>22133</v>
      </c>
      <c r="I21" s="516">
        <v>436</v>
      </c>
      <c r="J21" s="516">
        <v>1292</v>
      </c>
      <c r="K21" s="516">
        <v>3049</v>
      </c>
    </row>
    <row r="22" spans="1:249" ht="12.9" customHeight="1">
      <c r="A22" s="328" t="s">
        <v>580</v>
      </c>
      <c r="B22" s="515">
        <v>12948</v>
      </c>
      <c r="C22" s="516">
        <v>9456</v>
      </c>
      <c r="D22" s="516">
        <v>12831</v>
      </c>
      <c r="E22" s="516">
        <v>13710</v>
      </c>
      <c r="F22" s="516">
        <v>2977</v>
      </c>
      <c r="G22" s="516">
        <v>91</v>
      </c>
      <c r="H22" s="516">
        <v>8704</v>
      </c>
      <c r="I22" s="516">
        <v>185</v>
      </c>
      <c r="J22" s="516">
        <v>1733</v>
      </c>
      <c r="K22" s="516">
        <v>3329</v>
      </c>
    </row>
    <row r="23" spans="1:249" ht="12.9" customHeight="1">
      <c r="A23" s="328" t="s">
        <v>172</v>
      </c>
      <c r="B23" s="515">
        <v>98015</v>
      </c>
      <c r="C23" s="516">
        <v>102548</v>
      </c>
      <c r="D23" s="516">
        <v>93649</v>
      </c>
      <c r="E23" s="516">
        <v>234493</v>
      </c>
      <c r="F23" s="516">
        <v>31270</v>
      </c>
      <c r="G23" s="516">
        <v>2373</v>
      </c>
      <c r="H23" s="516">
        <v>101056</v>
      </c>
      <c r="I23" s="516">
        <v>4410</v>
      </c>
      <c r="J23" s="516">
        <v>8696</v>
      </c>
      <c r="K23" s="516">
        <v>11910</v>
      </c>
    </row>
    <row r="24" spans="1:249" ht="11.25" customHeight="1">
      <c r="A24" s="328" t="s">
        <v>176</v>
      </c>
      <c r="B24" s="515">
        <v>948</v>
      </c>
      <c r="C24" s="516">
        <v>483</v>
      </c>
      <c r="D24" s="516">
        <v>862</v>
      </c>
      <c r="E24" s="516">
        <v>584</v>
      </c>
      <c r="F24" s="516">
        <v>177</v>
      </c>
      <c r="G24" s="516" t="s">
        <v>36</v>
      </c>
      <c r="H24" s="516">
        <v>819</v>
      </c>
      <c r="I24" s="516">
        <v>208</v>
      </c>
      <c r="J24" s="516">
        <v>95</v>
      </c>
      <c r="K24" s="516">
        <v>139</v>
      </c>
    </row>
    <row r="25" spans="1:249" s="151" customFormat="1" ht="12.9" customHeight="1">
      <c r="A25" s="327" t="s">
        <v>581</v>
      </c>
      <c r="B25" s="648">
        <v>11135</v>
      </c>
      <c r="C25" s="649">
        <v>16306</v>
      </c>
      <c r="D25" s="649">
        <v>14555</v>
      </c>
      <c r="E25" s="649">
        <v>13750</v>
      </c>
      <c r="F25" s="649">
        <v>5224</v>
      </c>
      <c r="G25" s="649">
        <v>5408</v>
      </c>
      <c r="H25" s="649">
        <v>12567</v>
      </c>
      <c r="I25" s="649">
        <v>2402</v>
      </c>
      <c r="J25" s="649">
        <v>1557</v>
      </c>
      <c r="K25" s="649">
        <v>1505</v>
      </c>
      <c r="L25" s="140"/>
      <c r="M25" s="140"/>
      <c r="N25" s="140"/>
      <c r="O25" s="140"/>
      <c r="P25" s="140"/>
      <c r="Q25" s="140"/>
      <c r="R25" s="140"/>
      <c r="S25" s="140"/>
      <c r="T25" s="140"/>
      <c r="U25" s="140"/>
      <c r="V25" s="140"/>
      <c r="W25" s="140"/>
      <c r="X25" s="140"/>
      <c r="Y25" s="140"/>
      <c r="Z25" s="140"/>
      <c r="AA25" s="140"/>
      <c r="AB25" s="140"/>
      <c r="AC25" s="140"/>
      <c r="AD25" s="140"/>
      <c r="AE25" s="140"/>
      <c r="AF25" s="140"/>
      <c r="AG25" s="140"/>
      <c r="AH25" s="140"/>
      <c r="AI25" s="140"/>
      <c r="AJ25" s="140"/>
      <c r="AK25" s="140"/>
      <c r="AL25" s="140"/>
      <c r="AM25" s="140"/>
      <c r="AN25" s="140"/>
      <c r="AO25" s="140"/>
      <c r="AP25" s="140"/>
      <c r="AQ25" s="140"/>
      <c r="AR25" s="140"/>
      <c r="AS25" s="140"/>
      <c r="AT25" s="140"/>
      <c r="AU25" s="140"/>
      <c r="AV25" s="140"/>
      <c r="AW25" s="140"/>
      <c r="AX25" s="140"/>
      <c r="AY25" s="140"/>
      <c r="AZ25" s="140"/>
      <c r="BA25" s="140"/>
      <c r="BB25" s="140"/>
      <c r="BC25" s="140"/>
      <c r="BD25" s="140"/>
      <c r="BE25" s="140"/>
      <c r="BF25" s="140"/>
      <c r="BG25" s="140"/>
      <c r="BH25" s="140"/>
      <c r="BI25" s="140"/>
      <c r="BJ25" s="140"/>
      <c r="BK25" s="140"/>
      <c r="BL25" s="140"/>
      <c r="BM25" s="140"/>
      <c r="BN25" s="140"/>
      <c r="BO25" s="140"/>
      <c r="BP25" s="140"/>
      <c r="BQ25" s="140"/>
      <c r="BR25" s="140"/>
      <c r="BS25" s="140"/>
      <c r="BT25" s="140"/>
      <c r="BU25" s="140"/>
      <c r="BV25" s="140"/>
      <c r="BW25" s="140"/>
      <c r="BX25" s="140"/>
      <c r="BY25" s="140"/>
      <c r="BZ25" s="140"/>
      <c r="CA25" s="140"/>
      <c r="CB25" s="140"/>
      <c r="CC25" s="140"/>
      <c r="CD25" s="140"/>
      <c r="CE25" s="140"/>
      <c r="CF25" s="140"/>
      <c r="CG25" s="140"/>
      <c r="CH25" s="140"/>
      <c r="CI25" s="140"/>
      <c r="CJ25" s="140"/>
      <c r="CK25" s="140"/>
      <c r="CL25" s="140"/>
      <c r="CM25" s="140"/>
      <c r="CN25" s="140"/>
      <c r="CO25" s="140"/>
      <c r="CP25" s="140"/>
      <c r="CQ25" s="140"/>
      <c r="CR25" s="140"/>
      <c r="CS25" s="140"/>
      <c r="CT25" s="140"/>
      <c r="CU25" s="140"/>
      <c r="CV25" s="140"/>
      <c r="CW25" s="140"/>
      <c r="CX25" s="140"/>
      <c r="CY25" s="140"/>
      <c r="CZ25" s="140"/>
      <c r="DA25" s="140"/>
      <c r="DB25" s="140"/>
      <c r="DC25" s="140"/>
      <c r="DD25" s="140"/>
      <c r="DE25" s="140"/>
      <c r="DF25" s="140"/>
      <c r="DG25" s="140"/>
      <c r="DH25" s="140"/>
      <c r="DI25" s="140"/>
      <c r="DJ25" s="140"/>
      <c r="DK25" s="140"/>
      <c r="DL25" s="140"/>
      <c r="DM25" s="140"/>
      <c r="DN25" s="140"/>
      <c r="DO25" s="140"/>
      <c r="DP25" s="140"/>
      <c r="DQ25" s="140"/>
      <c r="DR25" s="140"/>
      <c r="DS25" s="140"/>
      <c r="DT25" s="140"/>
      <c r="DU25" s="140"/>
      <c r="DV25" s="140"/>
      <c r="DW25" s="140"/>
      <c r="DX25" s="140"/>
      <c r="DY25" s="140"/>
      <c r="DZ25" s="140"/>
      <c r="EA25" s="140"/>
      <c r="EB25" s="140"/>
      <c r="EC25" s="140"/>
      <c r="ED25" s="140"/>
      <c r="EE25" s="140"/>
      <c r="EF25" s="140"/>
      <c r="EG25" s="140"/>
      <c r="EH25" s="140"/>
      <c r="EI25" s="140"/>
      <c r="EJ25" s="140"/>
      <c r="EK25" s="140"/>
      <c r="EL25" s="140"/>
      <c r="EM25" s="140"/>
      <c r="EN25" s="140"/>
      <c r="EO25" s="140"/>
      <c r="EP25" s="140"/>
      <c r="EQ25" s="140"/>
      <c r="ER25" s="140"/>
      <c r="ES25" s="140"/>
      <c r="ET25" s="140"/>
      <c r="EU25" s="140"/>
      <c r="EV25" s="140"/>
      <c r="EW25" s="140"/>
      <c r="EX25" s="140"/>
      <c r="EY25" s="140"/>
      <c r="EZ25" s="140"/>
      <c r="FA25" s="140"/>
      <c r="FB25" s="140"/>
      <c r="FC25" s="140"/>
      <c r="FD25" s="140"/>
      <c r="FE25" s="140"/>
      <c r="FF25" s="140"/>
      <c r="FG25" s="140"/>
      <c r="FH25" s="140"/>
      <c r="FI25" s="140"/>
      <c r="FJ25" s="140"/>
      <c r="FK25" s="140"/>
      <c r="FL25" s="140"/>
      <c r="FM25" s="140"/>
      <c r="FN25" s="140"/>
      <c r="FO25" s="140"/>
      <c r="FP25" s="140"/>
      <c r="FQ25" s="140"/>
      <c r="FR25" s="140"/>
      <c r="FS25" s="140"/>
      <c r="FT25" s="140"/>
      <c r="FU25" s="140"/>
      <c r="FV25" s="140"/>
      <c r="FW25" s="140"/>
      <c r="FX25" s="140"/>
      <c r="FY25" s="140"/>
      <c r="FZ25" s="140"/>
      <c r="GA25" s="140"/>
      <c r="GB25" s="140"/>
      <c r="GC25" s="140"/>
      <c r="GD25" s="140"/>
      <c r="GE25" s="140"/>
      <c r="GF25" s="140"/>
      <c r="GG25" s="140"/>
      <c r="GH25" s="140"/>
      <c r="GI25" s="140"/>
      <c r="GJ25" s="140"/>
      <c r="GK25" s="140"/>
      <c r="GL25" s="140"/>
      <c r="GM25" s="140"/>
      <c r="GN25" s="140"/>
      <c r="GO25" s="140"/>
      <c r="GP25" s="140"/>
      <c r="GQ25" s="140"/>
      <c r="GR25" s="140"/>
      <c r="GS25" s="140"/>
      <c r="GT25" s="140"/>
      <c r="GU25" s="140"/>
      <c r="GV25" s="140"/>
      <c r="GW25" s="140"/>
      <c r="GX25" s="140"/>
      <c r="GY25" s="140"/>
      <c r="GZ25" s="140"/>
      <c r="HA25" s="140"/>
      <c r="HB25" s="140"/>
      <c r="HC25" s="140"/>
      <c r="HD25" s="140"/>
      <c r="HE25" s="140"/>
      <c r="HF25" s="140"/>
      <c r="HG25" s="140"/>
      <c r="HH25" s="140"/>
      <c r="HI25" s="140"/>
      <c r="HJ25" s="140"/>
      <c r="HK25" s="140"/>
      <c r="HL25" s="140"/>
      <c r="HM25" s="140"/>
      <c r="HN25" s="140"/>
      <c r="HO25" s="140"/>
      <c r="HP25" s="140"/>
      <c r="HQ25" s="140"/>
      <c r="HR25" s="140"/>
      <c r="HS25" s="140"/>
      <c r="HT25" s="140"/>
      <c r="HX25" s="140"/>
      <c r="HY25" s="140"/>
      <c r="HZ25" s="140"/>
      <c r="IA25" s="140"/>
      <c r="IB25" s="140"/>
      <c r="IC25" s="140"/>
      <c r="ID25" s="140"/>
      <c r="IE25" s="140"/>
      <c r="IF25" s="140"/>
      <c r="IG25" s="140"/>
      <c r="IH25" s="140"/>
      <c r="II25" s="140"/>
      <c r="IJ25" s="140"/>
      <c r="IK25" s="140"/>
      <c r="IL25" s="140"/>
      <c r="IM25" s="140"/>
      <c r="IN25" s="140"/>
      <c r="IO25" s="140"/>
    </row>
    <row r="26" spans="1:249" s="151" customFormat="1" ht="12.9" customHeight="1">
      <c r="A26" s="328" t="s">
        <v>30</v>
      </c>
      <c r="B26" s="650">
        <v>3398</v>
      </c>
      <c r="C26" s="651">
        <v>2749</v>
      </c>
      <c r="D26" s="651">
        <v>5740</v>
      </c>
      <c r="E26" s="651">
        <v>3412</v>
      </c>
      <c r="F26" s="651">
        <v>1582</v>
      </c>
      <c r="G26" s="651">
        <v>1088</v>
      </c>
      <c r="H26" s="651">
        <v>3036</v>
      </c>
      <c r="I26" s="651">
        <v>655</v>
      </c>
      <c r="J26" s="651">
        <v>161</v>
      </c>
      <c r="K26" s="651">
        <v>238</v>
      </c>
      <c r="L26" s="140"/>
      <c r="M26" s="140"/>
      <c r="N26" s="140"/>
      <c r="O26" s="140"/>
      <c r="P26" s="140"/>
      <c r="Q26" s="140"/>
      <c r="R26" s="140"/>
      <c r="S26" s="140"/>
      <c r="T26" s="140"/>
      <c r="U26" s="140"/>
      <c r="V26" s="140"/>
      <c r="W26" s="140"/>
      <c r="X26" s="140"/>
      <c r="Y26" s="140"/>
      <c r="Z26" s="140"/>
      <c r="AA26" s="140"/>
      <c r="AB26" s="140"/>
      <c r="AC26" s="140"/>
      <c r="AD26" s="140"/>
      <c r="AE26" s="140"/>
      <c r="AF26" s="140"/>
      <c r="AG26" s="140"/>
      <c r="AH26" s="140"/>
      <c r="AI26" s="140"/>
      <c r="AJ26" s="140"/>
      <c r="AK26" s="140"/>
      <c r="AL26" s="140"/>
      <c r="AM26" s="140"/>
      <c r="AN26" s="140"/>
      <c r="AO26" s="140"/>
      <c r="AP26" s="140"/>
      <c r="AQ26" s="140"/>
      <c r="AR26" s="140"/>
      <c r="AS26" s="140"/>
      <c r="AT26" s="140"/>
      <c r="AU26" s="140"/>
      <c r="AV26" s="140"/>
      <c r="AW26" s="140"/>
      <c r="AX26" s="140"/>
      <c r="AY26" s="140"/>
      <c r="AZ26" s="140"/>
      <c r="BA26" s="140"/>
      <c r="BB26" s="140"/>
      <c r="BC26" s="140"/>
      <c r="BD26" s="140"/>
      <c r="BE26" s="140"/>
      <c r="BF26" s="140"/>
      <c r="BG26" s="140"/>
      <c r="BH26" s="140"/>
      <c r="BI26" s="140"/>
      <c r="BJ26" s="140"/>
      <c r="BK26" s="140"/>
      <c r="BL26" s="140"/>
      <c r="BM26" s="140"/>
      <c r="BN26" s="140"/>
      <c r="BO26" s="140"/>
      <c r="BP26" s="140"/>
      <c r="BQ26" s="140"/>
      <c r="BR26" s="140"/>
      <c r="BS26" s="140"/>
      <c r="BT26" s="140"/>
      <c r="BU26" s="140"/>
      <c r="BV26" s="140"/>
      <c r="BW26" s="140"/>
      <c r="BX26" s="140"/>
      <c r="BY26" s="140"/>
      <c r="BZ26" s="140"/>
      <c r="CA26" s="140"/>
      <c r="CB26" s="140"/>
      <c r="CC26" s="140"/>
      <c r="CD26" s="140"/>
      <c r="CE26" s="140"/>
      <c r="CF26" s="140"/>
      <c r="CG26" s="140"/>
      <c r="CH26" s="140"/>
      <c r="CI26" s="140"/>
      <c r="CJ26" s="140"/>
      <c r="CK26" s="140"/>
      <c r="CL26" s="140"/>
      <c r="CM26" s="140"/>
      <c r="CN26" s="140"/>
      <c r="CO26" s="140"/>
      <c r="CP26" s="140"/>
      <c r="CQ26" s="140"/>
      <c r="CR26" s="140"/>
      <c r="CS26" s="140"/>
      <c r="CT26" s="140"/>
      <c r="CU26" s="140"/>
      <c r="CV26" s="140"/>
      <c r="CW26" s="140"/>
      <c r="CX26" s="140"/>
      <c r="CY26" s="140"/>
      <c r="CZ26" s="140"/>
      <c r="DA26" s="140"/>
      <c r="DB26" s="140"/>
      <c r="DC26" s="140"/>
      <c r="DD26" s="140"/>
      <c r="DE26" s="140"/>
      <c r="DF26" s="140"/>
      <c r="DG26" s="140"/>
      <c r="DH26" s="140"/>
      <c r="DI26" s="140"/>
      <c r="DJ26" s="140"/>
      <c r="DK26" s="140"/>
      <c r="DL26" s="140"/>
      <c r="DM26" s="140"/>
      <c r="DN26" s="140"/>
      <c r="DO26" s="140"/>
      <c r="DP26" s="140"/>
      <c r="DQ26" s="140"/>
      <c r="DR26" s="140"/>
      <c r="DS26" s="140"/>
      <c r="DT26" s="140"/>
      <c r="DU26" s="140"/>
      <c r="DV26" s="140"/>
      <c r="DW26" s="140"/>
      <c r="DX26" s="140"/>
      <c r="DY26" s="140"/>
      <c r="DZ26" s="140"/>
      <c r="EA26" s="140"/>
      <c r="EB26" s="140"/>
      <c r="EC26" s="140"/>
      <c r="ED26" s="140"/>
      <c r="EE26" s="140"/>
      <c r="EF26" s="140"/>
      <c r="EG26" s="140"/>
      <c r="EH26" s="140"/>
      <c r="EI26" s="140"/>
      <c r="EJ26" s="140"/>
      <c r="EK26" s="140"/>
      <c r="EL26" s="140"/>
      <c r="EM26" s="140"/>
      <c r="EN26" s="140"/>
      <c r="EO26" s="140"/>
      <c r="EP26" s="140"/>
      <c r="EQ26" s="140"/>
      <c r="ER26" s="140"/>
      <c r="ES26" s="140"/>
      <c r="ET26" s="140"/>
      <c r="EU26" s="140"/>
      <c r="EV26" s="140"/>
      <c r="EW26" s="140"/>
      <c r="EX26" s="140"/>
      <c r="EY26" s="140"/>
      <c r="EZ26" s="140"/>
      <c r="FA26" s="140"/>
      <c r="FB26" s="140"/>
      <c r="FC26" s="140"/>
      <c r="FD26" s="140"/>
      <c r="FE26" s="140"/>
      <c r="FF26" s="140"/>
      <c r="FG26" s="140"/>
      <c r="FH26" s="140"/>
      <c r="FI26" s="140"/>
      <c r="FJ26" s="140"/>
      <c r="FK26" s="140"/>
      <c r="FL26" s="140"/>
      <c r="FM26" s="140"/>
      <c r="FN26" s="140"/>
      <c r="FO26" s="140"/>
      <c r="FP26" s="140"/>
      <c r="FQ26" s="140"/>
      <c r="FR26" s="140"/>
      <c r="FS26" s="140"/>
      <c r="FT26" s="140"/>
      <c r="FU26" s="140"/>
      <c r="FV26" s="140"/>
      <c r="FW26" s="140"/>
      <c r="FX26" s="140"/>
      <c r="FY26" s="140"/>
      <c r="FZ26" s="140"/>
      <c r="GA26" s="140"/>
      <c r="GB26" s="140"/>
      <c r="GC26" s="140"/>
      <c r="GD26" s="140"/>
      <c r="GE26" s="140"/>
      <c r="GF26" s="140"/>
      <c r="GG26" s="140"/>
      <c r="GH26" s="140"/>
      <c r="GI26" s="140"/>
      <c r="GJ26" s="140"/>
      <c r="GK26" s="140"/>
      <c r="GL26" s="140"/>
      <c r="GM26" s="140"/>
      <c r="GN26" s="140"/>
      <c r="GO26" s="140"/>
      <c r="GP26" s="140"/>
      <c r="GQ26" s="140"/>
      <c r="GR26" s="140"/>
      <c r="GS26" s="140"/>
      <c r="GT26" s="140"/>
      <c r="GU26" s="140"/>
      <c r="GV26" s="140"/>
      <c r="GW26" s="140"/>
      <c r="GX26" s="140"/>
      <c r="GY26" s="140"/>
      <c r="GZ26" s="140"/>
      <c r="HA26" s="140"/>
      <c r="HB26" s="140"/>
      <c r="HC26" s="140"/>
      <c r="HD26" s="140"/>
      <c r="HE26" s="140"/>
      <c r="HF26" s="140"/>
      <c r="HG26" s="140"/>
      <c r="HH26" s="140"/>
      <c r="HI26" s="140"/>
      <c r="HJ26" s="140"/>
      <c r="HK26" s="140"/>
      <c r="HL26" s="140"/>
      <c r="HM26" s="140"/>
      <c r="HN26" s="140"/>
      <c r="HO26" s="140"/>
      <c r="HP26" s="140"/>
      <c r="HQ26" s="140"/>
      <c r="HR26" s="140"/>
      <c r="HS26" s="140"/>
      <c r="HT26" s="140"/>
      <c r="HX26" s="140"/>
      <c r="HY26" s="140"/>
      <c r="HZ26" s="140"/>
      <c r="IA26" s="140"/>
      <c r="IB26" s="140"/>
      <c r="IC26" s="140"/>
      <c r="ID26" s="140"/>
      <c r="IE26" s="140"/>
      <c r="IF26" s="140"/>
      <c r="IG26" s="140"/>
      <c r="IH26" s="140"/>
      <c r="II26" s="140"/>
      <c r="IJ26" s="140"/>
      <c r="IK26" s="140"/>
      <c r="IL26" s="140"/>
      <c r="IM26" s="140"/>
      <c r="IN26" s="140"/>
      <c r="IO26" s="140"/>
    </row>
    <row r="27" spans="1:249" ht="12.9" customHeight="1">
      <c r="A27" s="328" t="s">
        <v>34</v>
      </c>
      <c r="B27" s="650">
        <v>2038</v>
      </c>
      <c r="C27" s="651">
        <v>7150</v>
      </c>
      <c r="D27" s="651">
        <v>3378</v>
      </c>
      <c r="E27" s="651">
        <v>4359</v>
      </c>
      <c r="F27" s="651">
        <v>707</v>
      </c>
      <c r="G27" s="651">
        <v>589</v>
      </c>
      <c r="H27" s="651">
        <v>4574</v>
      </c>
      <c r="I27" s="651">
        <v>1320</v>
      </c>
      <c r="J27" s="651">
        <v>433</v>
      </c>
      <c r="K27" s="651">
        <v>340</v>
      </c>
    </row>
    <row r="28" spans="1:249" ht="12.9" customHeight="1">
      <c r="A28" s="328" t="s">
        <v>31</v>
      </c>
      <c r="B28" s="650">
        <v>34</v>
      </c>
      <c r="C28" s="651">
        <v>20</v>
      </c>
      <c r="D28" s="651">
        <v>54</v>
      </c>
      <c r="E28" s="651">
        <v>34</v>
      </c>
      <c r="F28" s="651">
        <v>31</v>
      </c>
      <c r="G28" s="651">
        <v>8</v>
      </c>
      <c r="H28" s="651">
        <v>49</v>
      </c>
      <c r="I28" s="651">
        <v>2</v>
      </c>
      <c r="J28" s="651">
        <v>1</v>
      </c>
      <c r="K28" s="651">
        <v>3</v>
      </c>
    </row>
    <row r="29" spans="1:249" ht="12.9" customHeight="1">
      <c r="A29" s="328" t="s">
        <v>33</v>
      </c>
      <c r="B29" s="650">
        <v>853</v>
      </c>
      <c r="C29" s="651">
        <v>657</v>
      </c>
      <c r="D29" s="651">
        <v>1202</v>
      </c>
      <c r="E29" s="651">
        <v>942</v>
      </c>
      <c r="F29" s="651">
        <v>379</v>
      </c>
      <c r="G29" s="651">
        <v>344</v>
      </c>
      <c r="H29" s="651">
        <v>935</v>
      </c>
      <c r="I29" s="651">
        <v>78</v>
      </c>
      <c r="J29" s="651">
        <v>59</v>
      </c>
      <c r="K29" s="651">
        <v>149</v>
      </c>
    </row>
    <row r="30" spans="1:249" ht="12.9" customHeight="1">
      <c r="A30" s="328" t="s">
        <v>29</v>
      </c>
      <c r="B30" s="650">
        <v>1</v>
      </c>
      <c r="C30" s="651">
        <v>21</v>
      </c>
      <c r="D30" s="651">
        <v>241</v>
      </c>
      <c r="E30" s="651">
        <v>391</v>
      </c>
      <c r="F30" s="651">
        <v>178</v>
      </c>
      <c r="G30" s="651">
        <v>122</v>
      </c>
      <c r="H30" s="651">
        <v>212</v>
      </c>
      <c r="I30" s="651">
        <v>116</v>
      </c>
      <c r="J30" s="651">
        <v>305</v>
      </c>
      <c r="K30" s="651">
        <v>265</v>
      </c>
    </row>
    <row r="31" spans="1:249" ht="12.9" customHeight="1">
      <c r="A31" s="328" t="s">
        <v>32</v>
      </c>
      <c r="B31" s="650">
        <v>4811</v>
      </c>
      <c r="C31" s="651">
        <v>5709</v>
      </c>
      <c r="D31" s="651">
        <v>3940</v>
      </c>
      <c r="E31" s="651">
        <v>4612</v>
      </c>
      <c r="F31" s="651">
        <v>2347</v>
      </c>
      <c r="G31" s="651">
        <v>3257</v>
      </c>
      <c r="H31" s="651">
        <v>3761</v>
      </c>
      <c r="I31" s="651">
        <v>231</v>
      </c>
      <c r="J31" s="651">
        <v>598</v>
      </c>
      <c r="K31" s="651">
        <v>510</v>
      </c>
    </row>
    <row r="32" spans="1:249" s="135" customFormat="1" ht="12.9" customHeight="1">
      <c r="A32" s="327" t="s">
        <v>37</v>
      </c>
      <c r="B32" s="513">
        <v>193</v>
      </c>
      <c r="C32" s="514">
        <v>716</v>
      </c>
      <c r="D32" s="514">
        <v>257</v>
      </c>
      <c r="E32" s="514">
        <v>638</v>
      </c>
      <c r="F32" s="514">
        <v>102</v>
      </c>
      <c r="G32" s="514">
        <v>245</v>
      </c>
      <c r="H32" s="514">
        <v>528</v>
      </c>
      <c r="I32" s="514">
        <v>183</v>
      </c>
      <c r="J32" s="514">
        <v>22</v>
      </c>
      <c r="K32" s="514">
        <v>71</v>
      </c>
    </row>
    <row r="33" spans="1:11" ht="11.25" customHeight="1">
      <c r="A33" s="328" t="s">
        <v>37</v>
      </c>
      <c r="B33" s="515">
        <v>193</v>
      </c>
      <c r="C33" s="516">
        <v>716</v>
      </c>
      <c r="D33" s="516">
        <v>257</v>
      </c>
      <c r="E33" s="516">
        <v>638</v>
      </c>
      <c r="F33" s="516">
        <v>102</v>
      </c>
      <c r="G33" s="516">
        <v>245</v>
      </c>
      <c r="H33" s="516">
        <v>528</v>
      </c>
      <c r="I33" s="516">
        <v>183</v>
      </c>
      <c r="J33" s="516">
        <v>22</v>
      </c>
      <c r="K33" s="516">
        <v>71</v>
      </c>
    </row>
    <row r="34" spans="1:11" ht="14.25" customHeight="1">
      <c r="A34" s="150"/>
      <c r="B34" s="152"/>
      <c r="C34" s="152"/>
      <c r="D34" s="152"/>
      <c r="E34" s="152"/>
      <c r="F34" s="152"/>
      <c r="G34" s="152"/>
      <c r="H34" s="152"/>
      <c r="I34" s="152"/>
      <c r="J34" s="152"/>
      <c r="K34" s="152"/>
    </row>
    <row r="35" spans="1:11">
      <c r="A35" s="329" t="s">
        <v>582</v>
      </c>
    </row>
    <row r="36" spans="1:11">
      <c r="A36" s="325" t="s">
        <v>204</v>
      </c>
    </row>
    <row r="38" spans="1:11">
      <c r="B38" s="652"/>
      <c r="C38" s="652"/>
      <c r="D38" s="652"/>
      <c r="E38" s="652"/>
      <c r="F38" s="652"/>
      <c r="G38" s="652"/>
      <c r="H38" s="652"/>
      <c r="I38" s="652"/>
      <c r="J38" s="652"/>
      <c r="K38" s="652"/>
    </row>
    <row r="39" spans="1:11">
      <c r="B39" s="652"/>
      <c r="C39" s="652"/>
      <c r="D39" s="652"/>
      <c r="E39" s="652"/>
      <c r="F39" s="652"/>
      <c r="G39" s="652"/>
      <c r="H39" s="652"/>
      <c r="I39" s="652"/>
      <c r="J39" s="652"/>
      <c r="K39" s="652"/>
    </row>
    <row r="40" spans="1:11">
      <c r="B40" s="652"/>
      <c r="C40" s="652"/>
      <c r="D40" s="652"/>
      <c r="E40" s="652"/>
      <c r="F40" s="652"/>
      <c r="G40" s="652"/>
      <c r="H40" s="652"/>
      <c r="I40" s="652"/>
      <c r="J40" s="652"/>
      <c r="K40" s="652"/>
    </row>
    <row r="41" spans="1:11">
      <c r="B41" s="652"/>
      <c r="C41" s="652"/>
      <c r="D41" s="652"/>
      <c r="E41" s="652"/>
      <c r="F41" s="652"/>
      <c r="G41" s="652"/>
      <c r="H41" s="652"/>
      <c r="I41" s="652"/>
      <c r="J41" s="652"/>
      <c r="K41" s="652"/>
    </row>
    <row r="42" spans="1:11">
      <c r="E42" s="153"/>
    </row>
    <row r="43" spans="1:11">
      <c r="B43" s="652"/>
      <c r="C43" s="652"/>
      <c r="D43" s="652"/>
      <c r="E43" s="652"/>
      <c r="F43" s="652"/>
      <c r="G43" s="652"/>
      <c r="H43" s="652"/>
      <c r="I43" s="652"/>
      <c r="J43" s="652"/>
      <c r="K43" s="652"/>
    </row>
    <row r="44" spans="1:11">
      <c r="B44" s="652"/>
      <c r="C44" s="652"/>
      <c r="D44" s="652"/>
      <c r="E44" s="652"/>
      <c r="F44" s="652"/>
      <c r="G44" s="652"/>
      <c r="H44" s="652"/>
      <c r="I44" s="652"/>
      <c r="J44" s="652"/>
      <c r="K44" s="652"/>
    </row>
    <row r="45" spans="1:11">
      <c r="B45" s="652"/>
      <c r="C45" s="652"/>
      <c r="D45" s="652"/>
      <c r="E45" s="652"/>
      <c r="F45" s="652"/>
      <c r="G45" s="652"/>
      <c r="H45" s="652"/>
      <c r="I45" s="652"/>
      <c r="J45" s="652"/>
      <c r="K45" s="652"/>
    </row>
    <row r="46" spans="1:11">
      <c r="B46" s="652"/>
      <c r="C46" s="652"/>
      <c r="D46" s="652"/>
      <c r="E46" s="652"/>
      <c r="F46" s="652"/>
      <c r="G46" s="652"/>
      <c r="H46" s="652"/>
      <c r="I46" s="652"/>
      <c r="J46" s="652"/>
      <c r="K46" s="652"/>
    </row>
  </sheetData>
  <mergeCells count="7">
    <mergeCell ref="A1:K1"/>
    <mergeCell ref="A2:A4"/>
    <mergeCell ref="B2:C3"/>
    <mergeCell ref="D2:K2"/>
    <mergeCell ref="D3:F3"/>
    <mergeCell ref="G3:I3"/>
    <mergeCell ref="J3:K3"/>
  </mergeCells>
  <hyperlinks>
    <hyperlink ref="L1" location="INDICE!A66" display="INDICE"/>
  </hyperlinks>
  <printOptions horizontalCentered="1"/>
  <pageMargins left="0.19685039370078741" right="0.19685039370078741" top="1.1023622047244095" bottom="0.51181102362204722" header="0.11811023622047245" footer="0.23622047244094491"/>
  <pageSetup paperSize="9" scale="90" firstPageNumber="121" orientation="landscape" useFirstPageNumber="1" r:id="rId1"/>
  <headerFooter scaleWithDoc="0">
    <oddHeader>&amp;C&amp;G</oddHeader>
    <oddFooter>&amp;C&amp;12 &amp;P</oddFooter>
  </headerFooter>
  <legacyDrawingHF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3"/>
  <dimension ref="A1:U37"/>
  <sheetViews>
    <sheetView showGridLines="0" zoomScale="90" zoomScaleNormal="90" zoomScalePageLayoutView="70" workbookViewId="0">
      <selection sqref="A1:T1"/>
    </sheetView>
  </sheetViews>
  <sheetFormatPr baseColWidth="10" defaultColWidth="9.109375" defaultRowHeight="13.8"/>
  <cols>
    <col min="1" max="1" width="28.5546875" style="105" customWidth="1"/>
    <col min="2" max="20" width="14.6640625" style="105" customWidth="1"/>
    <col min="21" max="16384" width="9.109375" style="107"/>
  </cols>
  <sheetData>
    <row r="1" spans="1:21" ht="52.5" customHeight="1">
      <c r="A1" s="757" t="s">
        <v>788</v>
      </c>
      <c r="B1" s="757"/>
      <c r="C1" s="757"/>
      <c r="D1" s="757"/>
      <c r="E1" s="757"/>
      <c r="F1" s="757"/>
      <c r="G1" s="757"/>
      <c r="H1" s="757"/>
      <c r="I1" s="757"/>
      <c r="J1" s="757"/>
      <c r="K1" s="757"/>
      <c r="L1" s="757"/>
      <c r="M1" s="757"/>
      <c r="N1" s="757"/>
      <c r="O1" s="757"/>
      <c r="P1" s="757"/>
      <c r="Q1" s="757"/>
      <c r="R1" s="757"/>
      <c r="S1" s="757"/>
      <c r="T1" s="757"/>
      <c r="U1" s="73" t="s">
        <v>271</v>
      </c>
    </row>
    <row r="2" spans="1:21" s="105" customFormat="1" ht="9" customHeight="1">
      <c r="A2" s="305"/>
      <c r="B2" s="305"/>
      <c r="C2" s="305"/>
      <c r="D2" s="305"/>
      <c r="E2" s="305"/>
      <c r="F2" s="305"/>
      <c r="G2" s="305"/>
      <c r="H2" s="305"/>
      <c r="I2" s="305"/>
      <c r="J2" s="305"/>
      <c r="K2" s="305"/>
      <c r="L2" s="305"/>
      <c r="M2" s="305"/>
      <c r="N2" s="305"/>
      <c r="O2" s="305"/>
      <c r="P2" s="305"/>
      <c r="Q2" s="305"/>
      <c r="R2" s="108"/>
      <c r="S2" s="108"/>
      <c r="T2" s="108"/>
    </row>
    <row r="3" spans="1:21" ht="15.75" customHeight="1">
      <c r="A3" s="865" t="s">
        <v>330</v>
      </c>
      <c r="B3" s="865" t="s">
        <v>448</v>
      </c>
      <c r="C3" s="866"/>
      <c r="D3" s="866"/>
      <c r="E3" s="866"/>
      <c r="F3" s="866"/>
      <c r="G3" s="866"/>
      <c r="H3" s="866"/>
      <c r="I3" s="866"/>
      <c r="J3" s="866"/>
      <c r="K3" s="866"/>
      <c r="L3" s="866"/>
      <c r="M3" s="866"/>
      <c r="N3" s="866"/>
      <c r="O3" s="866"/>
      <c r="P3" s="865" t="s">
        <v>449</v>
      </c>
      <c r="Q3" s="866"/>
      <c r="R3" s="866"/>
      <c r="S3" s="866"/>
      <c r="T3" s="865" t="s">
        <v>297</v>
      </c>
    </row>
    <row r="4" spans="1:21" ht="25.5" customHeight="1">
      <c r="A4" s="865"/>
      <c r="B4" s="311" t="s">
        <v>450</v>
      </c>
      <c r="C4" s="311" t="s">
        <v>233</v>
      </c>
      <c r="D4" s="311" t="s">
        <v>451</v>
      </c>
      <c r="E4" s="311" t="s">
        <v>452</v>
      </c>
      <c r="F4" s="311" t="s">
        <v>453</v>
      </c>
      <c r="G4" s="311" t="s">
        <v>454</v>
      </c>
      <c r="H4" s="311" t="s">
        <v>455</v>
      </c>
      <c r="I4" s="311" t="s">
        <v>456</v>
      </c>
      <c r="J4" s="311" t="s">
        <v>457</v>
      </c>
      <c r="K4" s="311" t="s">
        <v>458</v>
      </c>
      <c r="L4" s="311" t="s">
        <v>459</v>
      </c>
      <c r="M4" s="311" t="s">
        <v>460</v>
      </c>
      <c r="N4" s="311" t="s">
        <v>461</v>
      </c>
      <c r="O4" s="311" t="s">
        <v>41</v>
      </c>
      <c r="P4" s="311" t="s">
        <v>232</v>
      </c>
      <c r="Q4" s="311" t="s">
        <v>231</v>
      </c>
      <c r="R4" s="311" t="s">
        <v>230</v>
      </c>
      <c r="S4" s="311" t="s">
        <v>61</v>
      </c>
      <c r="T4" s="866"/>
    </row>
    <row r="5" spans="1:21" s="106" customFormat="1">
      <c r="A5" s="330" t="s">
        <v>601</v>
      </c>
      <c r="B5" s="222">
        <v>10021756</v>
      </c>
      <c r="C5" s="222">
        <v>27029995</v>
      </c>
      <c r="D5" s="222">
        <v>34789166</v>
      </c>
      <c r="E5" s="222">
        <v>2795559</v>
      </c>
      <c r="F5" s="222">
        <v>8879799</v>
      </c>
      <c r="G5" s="222">
        <v>3371763</v>
      </c>
      <c r="H5" s="222">
        <v>1603458</v>
      </c>
      <c r="I5" s="222">
        <v>2455825</v>
      </c>
      <c r="J5" s="222">
        <v>1663274</v>
      </c>
      <c r="K5" s="222">
        <v>288377</v>
      </c>
      <c r="L5" s="222">
        <v>192455</v>
      </c>
      <c r="M5" s="222">
        <v>9597</v>
      </c>
      <c r="N5" s="222">
        <v>9614</v>
      </c>
      <c r="O5" s="222">
        <v>4679678</v>
      </c>
      <c r="P5" s="222">
        <v>400224</v>
      </c>
      <c r="Q5" s="222">
        <v>586666</v>
      </c>
      <c r="R5" s="222">
        <v>1397</v>
      </c>
      <c r="S5" s="222">
        <v>24870</v>
      </c>
      <c r="T5" s="222">
        <v>71299954</v>
      </c>
    </row>
    <row r="6" spans="1:21" s="106" customFormat="1" ht="12.75" customHeight="1">
      <c r="A6" s="330" t="s">
        <v>506</v>
      </c>
      <c r="B6" s="222">
        <v>4724192</v>
      </c>
      <c r="C6" s="222">
        <v>12149108</v>
      </c>
      <c r="D6" s="222">
        <v>15804531</v>
      </c>
      <c r="E6" s="222">
        <v>1299197</v>
      </c>
      <c r="F6" s="222">
        <v>3511656</v>
      </c>
      <c r="G6" s="222">
        <v>1867119</v>
      </c>
      <c r="H6" s="222">
        <v>1056565</v>
      </c>
      <c r="I6" s="222">
        <v>1100377</v>
      </c>
      <c r="J6" s="222">
        <v>1140984</v>
      </c>
      <c r="K6" s="222">
        <v>114831</v>
      </c>
      <c r="L6" s="222">
        <v>8808</v>
      </c>
      <c r="M6" s="222">
        <v>7745</v>
      </c>
      <c r="N6" s="222">
        <v>4516</v>
      </c>
      <c r="O6" s="222">
        <v>1604376</v>
      </c>
      <c r="P6" s="222">
        <v>313785</v>
      </c>
      <c r="Q6" s="222">
        <v>366456</v>
      </c>
      <c r="R6" s="222">
        <v>184</v>
      </c>
      <c r="S6" s="222">
        <v>20478</v>
      </c>
      <c r="T6" s="222">
        <v>30481907</v>
      </c>
    </row>
    <row r="7" spans="1:21" ht="12.75" customHeight="1">
      <c r="A7" s="319" t="s">
        <v>186</v>
      </c>
      <c r="B7" s="220">
        <v>1200328</v>
      </c>
      <c r="C7" s="220">
        <v>2191089</v>
      </c>
      <c r="D7" s="220">
        <v>2511872</v>
      </c>
      <c r="E7" s="220">
        <v>111904</v>
      </c>
      <c r="F7" s="220">
        <v>303762</v>
      </c>
      <c r="G7" s="220">
        <v>214734</v>
      </c>
      <c r="H7" s="220">
        <v>70818</v>
      </c>
      <c r="I7" s="220">
        <v>85275</v>
      </c>
      <c r="J7" s="220">
        <v>90629</v>
      </c>
      <c r="K7" s="220">
        <v>7755</v>
      </c>
      <c r="L7" s="220">
        <v>4347</v>
      </c>
      <c r="M7" s="220">
        <v>566</v>
      </c>
      <c r="N7" s="220">
        <v>202</v>
      </c>
      <c r="O7" s="220">
        <v>346960</v>
      </c>
      <c r="P7" s="220">
        <v>36560</v>
      </c>
      <c r="Q7" s="220">
        <v>36291</v>
      </c>
      <c r="R7" s="220">
        <v>164</v>
      </c>
      <c r="S7" s="220">
        <v>3123</v>
      </c>
      <c r="T7" s="220">
        <v>3538854</v>
      </c>
    </row>
    <row r="8" spans="1:21" ht="12.75" customHeight="1">
      <c r="A8" s="319" t="s">
        <v>185</v>
      </c>
      <c r="B8" s="220">
        <v>20804</v>
      </c>
      <c r="C8" s="220">
        <v>278551</v>
      </c>
      <c r="D8" s="220">
        <v>169363</v>
      </c>
      <c r="E8" s="220">
        <v>4574</v>
      </c>
      <c r="F8" s="220">
        <v>117076</v>
      </c>
      <c r="G8" s="220">
        <v>34677</v>
      </c>
      <c r="H8" s="220">
        <v>11486</v>
      </c>
      <c r="I8" s="220">
        <v>13928</v>
      </c>
      <c r="J8" s="220">
        <v>417</v>
      </c>
      <c r="K8" s="220">
        <v>2477</v>
      </c>
      <c r="L8" s="220">
        <v>0</v>
      </c>
      <c r="M8" s="220">
        <v>0</v>
      </c>
      <c r="N8" s="220">
        <v>0</v>
      </c>
      <c r="O8" s="220">
        <v>95383</v>
      </c>
      <c r="P8" s="220">
        <v>0</v>
      </c>
      <c r="Q8" s="220">
        <v>752</v>
      </c>
      <c r="R8" s="220">
        <v>0</v>
      </c>
      <c r="S8" s="220">
        <v>0</v>
      </c>
      <c r="T8" s="220">
        <v>815239</v>
      </c>
    </row>
    <row r="9" spans="1:21" ht="12.75" customHeight="1">
      <c r="A9" s="319" t="s">
        <v>184</v>
      </c>
      <c r="B9" s="220">
        <v>98574</v>
      </c>
      <c r="C9" s="220">
        <v>1114496</v>
      </c>
      <c r="D9" s="220">
        <v>418311</v>
      </c>
      <c r="E9" s="220">
        <v>38233</v>
      </c>
      <c r="F9" s="220">
        <v>244806</v>
      </c>
      <c r="G9" s="220">
        <v>40243</v>
      </c>
      <c r="H9" s="220">
        <v>32014</v>
      </c>
      <c r="I9" s="220">
        <v>61160</v>
      </c>
      <c r="J9" s="220">
        <v>8366</v>
      </c>
      <c r="K9" s="220">
        <v>2059</v>
      </c>
      <c r="L9" s="220">
        <v>0</v>
      </c>
      <c r="M9" s="220">
        <v>0</v>
      </c>
      <c r="N9" s="220">
        <v>0</v>
      </c>
      <c r="O9" s="220">
        <v>50725</v>
      </c>
      <c r="P9" s="220">
        <v>2601</v>
      </c>
      <c r="Q9" s="220">
        <v>5084</v>
      </c>
      <c r="R9" s="220">
        <v>0</v>
      </c>
      <c r="S9" s="220">
        <v>0</v>
      </c>
      <c r="T9" s="220">
        <v>1411468</v>
      </c>
    </row>
    <row r="10" spans="1:21" ht="12.75" customHeight="1">
      <c r="A10" s="319" t="s">
        <v>183</v>
      </c>
      <c r="B10" s="220">
        <v>3083</v>
      </c>
      <c r="C10" s="220">
        <v>262172</v>
      </c>
      <c r="D10" s="220">
        <v>180801</v>
      </c>
      <c r="E10" s="220">
        <v>862</v>
      </c>
      <c r="F10" s="220">
        <v>172965</v>
      </c>
      <c r="G10" s="220">
        <v>12796</v>
      </c>
      <c r="H10" s="220">
        <v>13085</v>
      </c>
      <c r="I10" s="220">
        <v>4097</v>
      </c>
      <c r="J10" s="220">
        <v>1406</v>
      </c>
      <c r="K10" s="220">
        <v>144</v>
      </c>
      <c r="L10" s="220">
        <v>0</v>
      </c>
      <c r="M10" s="220">
        <v>16</v>
      </c>
      <c r="N10" s="220">
        <v>0</v>
      </c>
      <c r="O10" s="220">
        <v>116618</v>
      </c>
      <c r="P10" s="220">
        <v>0</v>
      </c>
      <c r="Q10" s="220">
        <v>24</v>
      </c>
      <c r="R10" s="220">
        <v>0</v>
      </c>
      <c r="S10" s="220">
        <v>0</v>
      </c>
      <c r="T10" s="220">
        <v>487766</v>
      </c>
    </row>
    <row r="11" spans="1:21" ht="12.75" customHeight="1">
      <c r="A11" s="319" t="s">
        <v>182</v>
      </c>
      <c r="B11" s="220">
        <v>211959</v>
      </c>
      <c r="C11" s="220">
        <v>299835</v>
      </c>
      <c r="D11" s="220">
        <v>412170</v>
      </c>
      <c r="E11" s="220">
        <v>7096</v>
      </c>
      <c r="F11" s="220">
        <v>144561</v>
      </c>
      <c r="G11" s="220">
        <v>74410</v>
      </c>
      <c r="H11" s="220">
        <v>22515</v>
      </c>
      <c r="I11" s="220">
        <v>50868</v>
      </c>
      <c r="J11" s="220">
        <v>14267</v>
      </c>
      <c r="K11" s="220">
        <v>2801</v>
      </c>
      <c r="L11" s="220">
        <v>0</v>
      </c>
      <c r="M11" s="220">
        <v>40</v>
      </c>
      <c r="N11" s="220">
        <v>0</v>
      </c>
      <c r="O11" s="220">
        <v>120170</v>
      </c>
      <c r="P11" s="220">
        <v>77717</v>
      </c>
      <c r="Q11" s="220">
        <v>1043</v>
      </c>
      <c r="R11" s="220">
        <v>0</v>
      </c>
      <c r="S11" s="220">
        <v>0</v>
      </c>
      <c r="T11" s="220">
        <v>1165453</v>
      </c>
    </row>
    <row r="12" spans="1:21" ht="12.75" customHeight="1">
      <c r="A12" s="319" t="s">
        <v>181</v>
      </c>
      <c r="B12" s="220">
        <v>212639</v>
      </c>
      <c r="C12" s="220">
        <v>1365351</v>
      </c>
      <c r="D12" s="220">
        <v>655734</v>
      </c>
      <c r="E12" s="220">
        <v>11348</v>
      </c>
      <c r="F12" s="220">
        <v>109034</v>
      </c>
      <c r="G12" s="220">
        <v>107610</v>
      </c>
      <c r="H12" s="220">
        <v>181819</v>
      </c>
      <c r="I12" s="220">
        <v>24969</v>
      </c>
      <c r="J12" s="220">
        <v>28532</v>
      </c>
      <c r="K12" s="220">
        <v>4022</v>
      </c>
      <c r="L12" s="220">
        <v>65</v>
      </c>
      <c r="M12" s="220">
        <v>22</v>
      </c>
      <c r="N12" s="220">
        <v>1745</v>
      </c>
      <c r="O12" s="220">
        <v>144740</v>
      </c>
      <c r="P12" s="220">
        <v>13255</v>
      </c>
      <c r="Q12" s="220">
        <v>34809</v>
      </c>
      <c r="R12" s="220">
        <v>0</v>
      </c>
      <c r="S12" s="220">
        <v>0</v>
      </c>
      <c r="T12" s="220">
        <v>2330754</v>
      </c>
    </row>
    <row r="13" spans="1:21" ht="12.75" customHeight="1">
      <c r="A13" s="319" t="s">
        <v>180</v>
      </c>
      <c r="B13" s="220">
        <v>186800</v>
      </c>
      <c r="C13" s="220">
        <v>1279894</v>
      </c>
      <c r="D13" s="220">
        <v>313828</v>
      </c>
      <c r="E13" s="220">
        <v>20956</v>
      </c>
      <c r="F13" s="220">
        <v>149545</v>
      </c>
      <c r="G13" s="220">
        <v>56569</v>
      </c>
      <c r="H13" s="220">
        <v>56012</v>
      </c>
      <c r="I13" s="220">
        <v>147321</v>
      </c>
      <c r="J13" s="220">
        <v>7424</v>
      </c>
      <c r="K13" s="220">
        <v>24856</v>
      </c>
      <c r="L13" s="220">
        <v>0</v>
      </c>
      <c r="M13" s="220">
        <v>27</v>
      </c>
      <c r="N13" s="220">
        <v>0</v>
      </c>
      <c r="O13" s="220">
        <v>11439</v>
      </c>
      <c r="P13" s="220">
        <v>300</v>
      </c>
      <c r="Q13" s="220">
        <v>4566</v>
      </c>
      <c r="R13" s="220">
        <v>0</v>
      </c>
      <c r="S13" s="220">
        <v>0</v>
      </c>
      <c r="T13" s="220">
        <v>900228</v>
      </c>
    </row>
    <row r="14" spans="1:21" ht="12.75" customHeight="1">
      <c r="A14" s="319" t="s">
        <v>179</v>
      </c>
      <c r="B14" s="220">
        <v>433127</v>
      </c>
      <c r="C14" s="220">
        <v>583444</v>
      </c>
      <c r="D14" s="220">
        <v>1123273</v>
      </c>
      <c r="E14" s="220">
        <v>184467</v>
      </c>
      <c r="F14" s="220">
        <v>203448</v>
      </c>
      <c r="G14" s="220">
        <v>151379</v>
      </c>
      <c r="H14" s="220">
        <v>55450</v>
      </c>
      <c r="I14" s="220">
        <v>56851</v>
      </c>
      <c r="J14" s="220">
        <v>94585</v>
      </c>
      <c r="K14" s="220">
        <v>6836</v>
      </c>
      <c r="L14" s="220">
        <v>0</v>
      </c>
      <c r="M14" s="220">
        <v>149</v>
      </c>
      <c r="N14" s="220">
        <v>456</v>
      </c>
      <c r="O14" s="220">
        <v>84104</v>
      </c>
      <c r="P14" s="220">
        <v>22345</v>
      </c>
      <c r="Q14" s="220">
        <v>31355</v>
      </c>
      <c r="R14" s="220">
        <v>0</v>
      </c>
      <c r="S14" s="220">
        <v>104</v>
      </c>
      <c r="T14" s="220">
        <v>2872815</v>
      </c>
    </row>
    <row r="15" spans="1:21" ht="12.75" customHeight="1">
      <c r="A15" s="319" t="s">
        <v>178</v>
      </c>
      <c r="B15" s="220">
        <v>1683739</v>
      </c>
      <c r="C15" s="220">
        <v>3763492</v>
      </c>
      <c r="D15" s="220">
        <v>8230347</v>
      </c>
      <c r="E15" s="220">
        <v>691666</v>
      </c>
      <c r="F15" s="220">
        <v>1305954</v>
      </c>
      <c r="G15" s="220">
        <v>754050</v>
      </c>
      <c r="H15" s="220">
        <v>437657</v>
      </c>
      <c r="I15" s="220">
        <v>363660</v>
      </c>
      <c r="J15" s="220">
        <v>742977</v>
      </c>
      <c r="K15" s="220">
        <v>53108</v>
      </c>
      <c r="L15" s="220">
        <v>4314</v>
      </c>
      <c r="M15" s="220">
        <v>6780</v>
      </c>
      <c r="N15" s="220">
        <v>1963</v>
      </c>
      <c r="O15" s="220">
        <v>524463</v>
      </c>
      <c r="P15" s="220">
        <v>141996</v>
      </c>
      <c r="Q15" s="220">
        <v>197450</v>
      </c>
      <c r="R15" s="220">
        <v>20</v>
      </c>
      <c r="S15" s="220">
        <v>14905</v>
      </c>
      <c r="T15" s="220">
        <v>12134667</v>
      </c>
    </row>
    <row r="16" spans="1:21">
      <c r="A16" s="319" t="s">
        <v>177</v>
      </c>
      <c r="B16" s="220">
        <v>217840</v>
      </c>
      <c r="C16" s="220">
        <v>564852</v>
      </c>
      <c r="D16" s="220">
        <v>975112</v>
      </c>
      <c r="E16" s="220">
        <v>93600</v>
      </c>
      <c r="F16" s="220">
        <v>300341</v>
      </c>
      <c r="G16" s="220">
        <v>134207</v>
      </c>
      <c r="H16" s="220">
        <v>144918</v>
      </c>
      <c r="I16" s="220">
        <v>75891</v>
      </c>
      <c r="J16" s="220">
        <v>100988</v>
      </c>
      <c r="K16" s="220">
        <v>5240</v>
      </c>
      <c r="L16" s="220">
        <v>82</v>
      </c>
      <c r="M16" s="220">
        <v>70</v>
      </c>
      <c r="N16" s="220">
        <v>150</v>
      </c>
      <c r="O16" s="220">
        <v>85447</v>
      </c>
      <c r="P16" s="220">
        <v>14005</v>
      </c>
      <c r="Q16" s="220">
        <v>50652</v>
      </c>
      <c r="R16" s="220">
        <v>0</v>
      </c>
      <c r="S16" s="220">
        <v>2346</v>
      </c>
      <c r="T16" s="220">
        <v>2790037</v>
      </c>
    </row>
    <row r="17" spans="1:20" ht="14.25" customHeight="1">
      <c r="A17" s="319" t="s">
        <v>176</v>
      </c>
      <c r="B17" s="220">
        <v>455299</v>
      </c>
      <c r="C17" s="220">
        <v>445932</v>
      </c>
      <c r="D17" s="220">
        <v>813720</v>
      </c>
      <c r="E17" s="220">
        <v>134491</v>
      </c>
      <c r="F17" s="220">
        <v>460164</v>
      </c>
      <c r="G17" s="220">
        <v>286444</v>
      </c>
      <c r="H17" s="220">
        <v>30791</v>
      </c>
      <c r="I17" s="220">
        <v>216357</v>
      </c>
      <c r="J17" s="220">
        <v>51393</v>
      </c>
      <c r="K17" s="220">
        <v>5533</v>
      </c>
      <c r="L17" s="220">
        <v>0</v>
      </c>
      <c r="M17" s="220">
        <v>75</v>
      </c>
      <c r="N17" s="220">
        <v>0</v>
      </c>
      <c r="O17" s="220">
        <v>24327</v>
      </c>
      <c r="P17" s="220">
        <v>5006</v>
      </c>
      <c r="Q17" s="220">
        <v>4430</v>
      </c>
      <c r="R17" s="220">
        <v>0</v>
      </c>
      <c r="S17" s="220">
        <v>0</v>
      </c>
      <c r="T17" s="220">
        <v>2034626</v>
      </c>
    </row>
    <row r="18" spans="1:20" s="106" customFormat="1" ht="15" customHeight="1">
      <c r="A18" s="330" t="s">
        <v>60</v>
      </c>
      <c r="B18" s="222">
        <v>4843529</v>
      </c>
      <c r="C18" s="222">
        <v>11808856</v>
      </c>
      <c r="D18" s="222">
        <v>17104899</v>
      </c>
      <c r="E18" s="222">
        <v>1232944</v>
      </c>
      <c r="F18" s="222">
        <v>4455726</v>
      </c>
      <c r="G18" s="222">
        <v>1131812</v>
      </c>
      <c r="H18" s="222">
        <v>435834</v>
      </c>
      <c r="I18" s="222">
        <v>1237346</v>
      </c>
      <c r="J18" s="222">
        <v>497239</v>
      </c>
      <c r="K18" s="222">
        <v>163045</v>
      </c>
      <c r="L18" s="222">
        <v>183647</v>
      </c>
      <c r="M18" s="222">
        <v>1808</v>
      </c>
      <c r="N18" s="222">
        <v>5098</v>
      </c>
      <c r="O18" s="222">
        <v>2351679</v>
      </c>
      <c r="P18" s="222">
        <v>86248</v>
      </c>
      <c r="Q18" s="222">
        <v>219886</v>
      </c>
      <c r="R18" s="222">
        <v>1189</v>
      </c>
      <c r="S18" s="222">
        <v>4392</v>
      </c>
      <c r="T18" s="222">
        <v>36325032</v>
      </c>
    </row>
    <row r="19" spans="1:20" ht="12.75" customHeight="1">
      <c r="A19" s="319" t="s">
        <v>59</v>
      </c>
      <c r="B19" s="220">
        <v>602680</v>
      </c>
      <c r="C19" s="220">
        <v>2206230</v>
      </c>
      <c r="D19" s="220">
        <v>1829964</v>
      </c>
      <c r="E19" s="220">
        <v>136499</v>
      </c>
      <c r="F19" s="220">
        <v>591676</v>
      </c>
      <c r="G19" s="220">
        <v>177382</v>
      </c>
      <c r="H19" s="220">
        <v>9805</v>
      </c>
      <c r="I19" s="220">
        <v>69184</v>
      </c>
      <c r="J19" s="220">
        <v>11908</v>
      </c>
      <c r="K19" s="220">
        <v>16183</v>
      </c>
      <c r="L19" s="220">
        <v>0</v>
      </c>
      <c r="M19" s="220">
        <v>21</v>
      </c>
      <c r="N19" s="220">
        <v>3</v>
      </c>
      <c r="O19" s="220">
        <v>297888</v>
      </c>
      <c r="P19" s="220">
        <v>4015</v>
      </c>
      <c r="Q19" s="220">
        <v>4894</v>
      </c>
      <c r="R19" s="220">
        <v>0</v>
      </c>
      <c r="S19" s="220">
        <v>0</v>
      </c>
      <c r="T19" s="220">
        <v>3153028</v>
      </c>
    </row>
    <row r="20" spans="1:20" ht="12.75" customHeight="1">
      <c r="A20" s="319" t="s">
        <v>175</v>
      </c>
      <c r="B20" s="220">
        <v>69478</v>
      </c>
      <c r="C20" s="220">
        <v>289941</v>
      </c>
      <c r="D20" s="220">
        <v>450675</v>
      </c>
      <c r="E20" s="220">
        <v>4904</v>
      </c>
      <c r="F20" s="220">
        <v>125358</v>
      </c>
      <c r="G20" s="220">
        <v>41102</v>
      </c>
      <c r="H20" s="220">
        <v>6421</v>
      </c>
      <c r="I20" s="220">
        <v>68149</v>
      </c>
      <c r="J20" s="220">
        <v>4698</v>
      </c>
      <c r="K20" s="220">
        <v>4344</v>
      </c>
      <c r="L20" s="220">
        <v>237</v>
      </c>
      <c r="M20" s="220">
        <v>183</v>
      </c>
      <c r="N20" s="220">
        <v>0</v>
      </c>
      <c r="O20" s="220">
        <v>119083</v>
      </c>
      <c r="P20" s="220">
        <v>51</v>
      </c>
      <c r="Q20" s="220">
        <v>589</v>
      </c>
      <c r="R20" s="220">
        <v>0</v>
      </c>
      <c r="S20" s="220">
        <v>0</v>
      </c>
      <c r="T20" s="220">
        <v>1681012</v>
      </c>
    </row>
    <row r="21" spans="1:20" ht="12.75" customHeight="1">
      <c r="A21" s="319" t="s">
        <v>174</v>
      </c>
      <c r="B21" s="220">
        <v>1756492</v>
      </c>
      <c r="C21" s="220">
        <v>4243063</v>
      </c>
      <c r="D21" s="220">
        <v>10839854</v>
      </c>
      <c r="E21" s="220">
        <v>776507</v>
      </c>
      <c r="F21" s="220">
        <v>1841571</v>
      </c>
      <c r="G21" s="220">
        <v>579078</v>
      </c>
      <c r="H21" s="220">
        <v>292506</v>
      </c>
      <c r="I21" s="220">
        <v>535485</v>
      </c>
      <c r="J21" s="220">
        <v>423302</v>
      </c>
      <c r="K21" s="220">
        <v>117758</v>
      </c>
      <c r="L21" s="220">
        <v>181905</v>
      </c>
      <c r="M21" s="220">
        <v>1544</v>
      </c>
      <c r="N21" s="220">
        <v>5093</v>
      </c>
      <c r="O21" s="220">
        <v>1396992</v>
      </c>
      <c r="P21" s="220">
        <v>54099</v>
      </c>
      <c r="Q21" s="220">
        <v>131563</v>
      </c>
      <c r="R21" s="220">
        <v>0</v>
      </c>
      <c r="S21" s="220">
        <v>466</v>
      </c>
      <c r="T21" s="220">
        <v>18540826</v>
      </c>
    </row>
    <row r="22" spans="1:20" ht="12.75" customHeight="1">
      <c r="A22" s="319" t="s">
        <v>173</v>
      </c>
      <c r="B22" s="220">
        <v>873471</v>
      </c>
      <c r="C22" s="220">
        <v>2067242</v>
      </c>
      <c r="D22" s="220">
        <v>1360187</v>
      </c>
      <c r="E22" s="220">
        <v>86660</v>
      </c>
      <c r="F22" s="220">
        <v>830160</v>
      </c>
      <c r="G22" s="220">
        <v>104368</v>
      </c>
      <c r="H22" s="220">
        <v>53486</v>
      </c>
      <c r="I22" s="220">
        <v>103474</v>
      </c>
      <c r="J22" s="220">
        <v>7244</v>
      </c>
      <c r="K22" s="220">
        <v>6345</v>
      </c>
      <c r="L22" s="220">
        <v>0</v>
      </c>
      <c r="M22" s="220">
        <v>7</v>
      </c>
      <c r="N22" s="220">
        <v>1</v>
      </c>
      <c r="O22" s="220">
        <v>153178</v>
      </c>
      <c r="P22" s="220">
        <v>6408</v>
      </c>
      <c r="Q22" s="220">
        <v>15976</v>
      </c>
      <c r="R22" s="220">
        <v>0</v>
      </c>
      <c r="S22" s="220">
        <v>1</v>
      </c>
      <c r="T22" s="220">
        <v>4424573</v>
      </c>
    </row>
    <row r="23" spans="1:20" ht="12.75" customHeight="1">
      <c r="A23" s="319" t="s">
        <v>172</v>
      </c>
      <c r="B23" s="220">
        <v>1416615</v>
      </c>
      <c r="C23" s="220">
        <v>2728801</v>
      </c>
      <c r="D23" s="220">
        <v>2145488</v>
      </c>
      <c r="E23" s="220">
        <v>185356</v>
      </c>
      <c r="F23" s="220">
        <v>954169</v>
      </c>
      <c r="G23" s="220">
        <v>190636</v>
      </c>
      <c r="H23" s="220">
        <v>62064</v>
      </c>
      <c r="I23" s="220">
        <v>421343</v>
      </c>
      <c r="J23" s="220">
        <v>46584</v>
      </c>
      <c r="K23" s="220">
        <v>11354</v>
      </c>
      <c r="L23" s="220">
        <v>1505</v>
      </c>
      <c r="M23" s="220">
        <v>29</v>
      </c>
      <c r="N23" s="220">
        <v>1</v>
      </c>
      <c r="O23" s="220">
        <v>357060</v>
      </c>
      <c r="P23" s="220">
        <v>21525</v>
      </c>
      <c r="Q23" s="220">
        <v>56887</v>
      </c>
      <c r="R23" s="220">
        <v>1189</v>
      </c>
      <c r="S23" s="220">
        <v>3925</v>
      </c>
      <c r="T23" s="220">
        <v>7239246</v>
      </c>
    </row>
    <row r="24" spans="1:20">
      <c r="A24" s="319" t="s">
        <v>27</v>
      </c>
      <c r="B24" s="220">
        <v>124793</v>
      </c>
      <c r="C24" s="220">
        <v>273579</v>
      </c>
      <c r="D24" s="220">
        <v>478731</v>
      </c>
      <c r="E24" s="220">
        <v>43018</v>
      </c>
      <c r="F24" s="220">
        <v>112792</v>
      </c>
      <c r="G24" s="220">
        <v>39246</v>
      </c>
      <c r="H24" s="220">
        <v>11552</v>
      </c>
      <c r="I24" s="220">
        <v>39711</v>
      </c>
      <c r="J24" s="220">
        <v>3503</v>
      </c>
      <c r="K24" s="220">
        <v>7061</v>
      </c>
      <c r="L24" s="220">
        <v>0</v>
      </c>
      <c r="M24" s="220">
        <v>24</v>
      </c>
      <c r="N24" s="220">
        <v>0</v>
      </c>
      <c r="O24" s="220">
        <v>27478</v>
      </c>
      <c r="P24" s="220">
        <v>150</v>
      </c>
      <c r="Q24" s="220">
        <v>9977</v>
      </c>
      <c r="R24" s="220">
        <v>0</v>
      </c>
      <c r="S24" s="220">
        <v>0</v>
      </c>
      <c r="T24" s="220">
        <v>1286347</v>
      </c>
    </row>
    <row r="25" spans="1:20" s="106" customFormat="1">
      <c r="A25" s="330" t="s">
        <v>58</v>
      </c>
      <c r="B25" s="222">
        <v>404845</v>
      </c>
      <c r="C25" s="222">
        <v>3053164</v>
      </c>
      <c r="D25" s="222">
        <v>1835018</v>
      </c>
      <c r="E25" s="222">
        <v>260015</v>
      </c>
      <c r="F25" s="222">
        <v>899064</v>
      </c>
      <c r="G25" s="222">
        <v>365216</v>
      </c>
      <c r="H25" s="222">
        <v>110852</v>
      </c>
      <c r="I25" s="222">
        <v>114200</v>
      </c>
      <c r="J25" s="222">
        <v>24956</v>
      </c>
      <c r="K25" s="222">
        <v>10227</v>
      </c>
      <c r="L25" s="222">
        <v>0</v>
      </c>
      <c r="M25" s="222">
        <v>44</v>
      </c>
      <c r="N25" s="222">
        <v>0</v>
      </c>
      <c r="O25" s="222">
        <v>718617</v>
      </c>
      <c r="P25" s="222">
        <v>190</v>
      </c>
      <c r="Q25" s="222">
        <v>309</v>
      </c>
      <c r="R25" s="222">
        <v>24</v>
      </c>
      <c r="S25" s="222">
        <v>0</v>
      </c>
      <c r="T25" s="222">
        <v>4159011</v>
      </c>
    </row>
    <row r="26" spans="1:20" ht="12.75" customHeight="1">
      <c r="A26" s="319" t="s">
        <v>29</v>
      </c>
      <c r="B26" s="220">
        <v>107261</v>
      </c>
      <c r="C26" s="220">
        <v>305449</v>
      </c>
      <c r="D26" s="220">
        <v>456526</v>
      </c>
      <c r="E26" s="220">
        <v>127542</v>
      </c>
      <c r="F26" s="220">
        <v>211825</v>
      </c>
      <c r="G26" s="220">
        <v>76541</v>
      </c>
      <c r="H26" s="220">
        <v>55330</v>
      </c>
      <c r="I26" s="220">
        <v>12536</v>
      </c>
      <c r="J26" s="220">
        <v>314</v>
      </c>
      <c r="K26" s="220">
        <v>672</v>
      </c>
      <c r="L26" s="220">
        <v>0</v>
      </c>
      <c r="M26" s="220">
        <v>0</v>
      </c>
      <c r="N26" s="220">
        <v>0</v>
      </c>
      <c r="O26" s="220">
        <v>552308</v>
      </c>
      <c r="P26" s="220">
        <v>0</v>
      </c>
      <c r="Q26" s="220">
        <v>56</v>
      </c>
      <c r="R26" s="220">
        <v>24</v>
      </c>
      <c r="S26" s="220">
        <v>0</v>
      </c>
      <c r="T26" s="220">
        <v>925452</v>
      </c>
    </row>
    <row r="27" spans="1:20" ht="12.75" customHeight="1">
      <c r="A27" s="319" t="s">
        <v>30</v>
      </c>
      <c r="B27" s="220">
        <v>131835</v>
      </c>
      <c r="C27" s="220">
        <v>796187</v>
      </c>
      <c r="D27" s="220">
        <v>316075</v>
      </c>
      <c r="E27" s="220">
        <v>44030</v>
      </c>
      <c r="F27" s="220">
        <v>309052</v>
      </c>
      <c r="G27" s="220">
        <v>132341</v>
      </c>
      <c r="H27" s="220">
        <v>44494</v>
      </c>
      <c r="I27" s="220">
        <v>7200</v>
      </c>
      <c r="J27" s="220">
        <v>9912</v>
      </c>
      <c r="K27" s="220">
        <v>1053</v>
      </c>
      <c r="L27" s="220">
        <v>0</v>
      </c>
      <c r="M27" s="220">
        <v>0</v>
      </c>
      <c r="N27" s="220">
        <v>0</v>
      </c>
      <c r="O27" s="220">
        <v>36008</v>
      </c>
      <c r="P27" s="220">
        <v>87</v>
      </c>
      <c r="Q27" s="220">
        <v>79</v>
      </c>
      <c r="R27" s="220">
        <v>0</v>
      </c>
      <c r="S27" s="220">
        <v>0</v>
      </c>
      <c r="T27" s="220">
        <v>739340</v>
      </c>
    </row>
    <row r="28" spans="1:20">
      <c r="A28" s="319" t="s">
        <v>31</v>
      </c>
      <c r="B28" s="220">
        <v>11192</v>
      </c>
      <c r="C28" s="220">
        <v>138154</v>
      </c>
      <c r="D28" s="220">
        <v>261446</v>
      </c>
      <c r="E28" s="220">
        <v>7546</v>
      </c>
      <c r="F28" s="220">
        <v>155127</v>
      </c>
      <c r="G28" s="220">
        <v>20727</v>
      </c>
      <c r="H28" s="220">
        <v>5090</v>
      </c>
      <c r="I28" s="220">
        <v>4950</v>
      </c>
      <c r="J28" s="220">
        <v>63</v>
      </c>
      <c r="K28" s="220">
        <v>114</v>
      </c>
      <c r="L28" s="220">
        <v>0</v>
      </c>
      <c r="M28" s="220">
        <v>0</v>
      </c>
      <c r="N28" s="220">
        <v>0</v>
      </c>
      <c r="O28" s="220">
        <v>4352</v>
      </c>
      <c r="P28" s="220">
        <v>0</v>
      </c>
      <c r="Q28" s="220">
        <v>0</v>
      </c>
      <c r="R28" s="220">
        <v>0</v>
      </c>
      <c r="S28" s="220">
        <v>0</v>
      </c>
      <c r="T28" s="220">
        <v>505861</v>
      </c>
    </row>
    <row r="29" spans="1:20" ht="12.75" customHeight="1">
      <c r="A29" s="319" t="s">
        <v>32</v>
      </c>
      <c r="B29" s="220">
        <v>52277</v>
      </c>
      <c r="C29" s="220">
        <v>202096</v>
      </c>
      <c r="D29" s="220">
        <v>181721</v>
      </c>
      <c r="E29" s="220">
        <v>22776</v>
      </c>
      <c r="F29" s="220">
        <v>39787</v>
      </c>
      <c r="G29" s="220">
        <v>29979</v>
      </c>
      <c r="H29" s="220">
        <v>4425</v>
      </c>
      <c r="I29" s="220">
        <v>22644</v>
      </c>
      <c r="J29" s="220">
        <v>11840</v>
      </c>
      <c r="K29" s="220">
        <v>3866</v>
      </c>
      <c r="L29" s="220">
        <v>0</v>
      </c>
      <c r="M29" s="220">
        <v>0</v>
      </c>
      <c r="N29" s="220">
        <v>0</v>
      </c>
      <c r="O29" s="220">
        <v>8013</v>
      </c>
      <c r="P29" s="220">
        <v>0</v>
      </c>
      <c r="Q29" s="220">
        <v>36</v>
      </c>
      <c r="R29" s="220">
        <v>0</v>
      </c>
      <c r="S29" s="220">
        <v>0</v>
      </c>
      <c r="T29" s="220">
        <v>552624</v>
      </c>
    </row>
    <row r="30" spans="1:20" ht="12.75" customHeight="1">
      <c r="A30" s="319" t="s">
        <v>33</v>
      </c>
      <c r="B30" s="220">
        <v>49747</v>
      </c>
      <c r="C30" s="220">
        <v>337857</v>
      </c>
      <c r="D30" s="220">
        <v>344904</v>
      </c>
      <c r="E30" s="220">
        <v>3851</v>
      </c>
      <c r="F30" s="220">
        <v>117311</v>
      </c>
      <c r="G30" s="220">
        <v>71751</v>
      </c>
      <c r="H30" s="220">
        <v>236</v>
      </c>
      <c r="I30" s="220">
        <v>24810</v>
      </c>
      <c r="J30" s="220">
        <v>379</v>
      </c>
      <c r="K30" s="220">
        <v>1789</v>
      </c>
      <c r="L30" s="220">
        <v>0</v>
      </c>
      <c r="M30" s="220">
        <v>44</v>
      </c>
      <c r="N30" s="220">
        <v>0</v>
      </c>
      <c r="O30" s="220">
        <v>54768</v>
      </c>
      <c r="P30" s="220">
        <v>103</v>
      </c>
      <c r="Q30" s="220">
        <v>138</v>
      </c>
      <c r="R30" s="220">
        <v>0</v>
      </c>
      <c r="S30" s="220">
        <v>0</v>
      </c>
      <c r="T30" s="220">
        <v>857013</v>
      </c>
    </row>
    <row r="31" spans="1:20">
      <c r="A31" s="319" t="s">
        <v>34</v>
      </c>
      <c r="B31" s="220">
        <v>52533</v>
      </c>
      <c r="C31" s="220">
        <v>1273421</v>
      </c>
      <c r="D31" s="220">
        <v>274346</v>
      </c>
      <c r="E31" s="220">
        <v>54270</v>
      </c>
      <c r="F31" s="220">
        <v>65962</v>
      </c>
      <c r="G31" s="220">
        <v>33877</v>
      </c>
      <c r="H31" s="220">
        <v>1277</v>
      </c>
      <c r="I31" s="220">
        <v>42060</v>
      </c>
      <c r="J31" s="220">
        <v>2448</v>
      </c>
      <c r="K31" s="220">
        <v>2733</v>
      </c>
      <c r="L31" s="220">
        <v>0</v>
      </c>
      <c r="M31" s="220">
        <v>0</v>
      </c>
      <c r="N31" s="220">
        <v>0</v>
      </c>
      <c r="O31" s="220">
        <v>63168</v>
      </c>
      <c r="P31" s="220">
        <v>0</v>
      </c>
      <c r="Q31" s="220">
        <v>0</v>
      </c>
      <c r="R31" s="220">
        <v>0</v>
      </c>
      <c r="S31" s="220">
        <v>0</v>
      </c>
      <c r="T31" s="220">
        <v>578721</v>
      </c>
    </row>
    <row r="32" spans="1:20" s="106" customFormat="1" ht="13.5" customHeight="1">
      <c r="A32" s="330" t="s">
        <v>57</v>
      </c>
      <c r="B32" s="222">
        <v>49190</v>
      </c>
      <c r="C32" s="222">
        <v>18867</v>
      </c>
      <c r="D32" s="222">
        <v>44718</v>
      </c>
      <c r="E32" s="222">
        <v>3403</v>
      </c>
      <c r="F32" s="222">
        <v>13353</v>
      </c>
      <c r="G32" s="222">
        <v>7616</v>
      </c>
      <c r="H32" s="222">
        <v>207</v>
      </c>
      <c r="I32" s="222">
        <v>3902</v>
      </c>
      <c r="J32" s="222">
        <v>95</v>
      </c>
      <c r="K32" s="222">
        <v>274</v>
      </c>
      <c r="L32" s="222">
        <v>0</v>
      </c>
      <c r="M32" s="222">
        <v>0</v>
      </c>
      <c r="N32" s="222">
        <v>0</v>
      </c>
      <c r="O32" s="222">
        <v>5006</v>
      </c>
      <c r="P32" s="222">
        <v>0</v>
      </c>
      <c r="Q32" s="222">
        <v>15</v>
      </c>
      <c r="R32" s="222">
        <v>0</v>
      </c>
      <c r="S32" s="222">
        <v>0</v>
      </c>
      <c r="T32" s="222">
        <v>215398</v>
      </c>
    </row>
    <row r="33" spans="1:20" ht="13.5" customHeight="1">
      <c r="A33" s="319" t="s">
        <v>37</v>
      </c>
      <c r="B33" s="220">
        <v>49190</v>
      </c>
      <c r="C33" s="220">
        <v>18867</v>
      </c>
      <c r="D33" s="220">
        <v>44718</v>
      </c>
      <c r="E33" s="220">
        <v>3403</v>
      </c>
      <c r="F33" s="220">
        <v>13353</v>
      </c>
      <c r="G33" s="220">
        <v>7616</v>
      </c>
      <c r="H33" s="220">
        <v>207</v>
      </c>
      <c r="I33" s="220">
        <v>3902</v>
      </c>
      <c r="J33" s="220">
        <v>95</v>
      </c>
      <c r="K33" s="220">
        <v>274</v>
      </c>
      <c r="L33" s="220">
        <v>0</v>
      </c>
      <c r="M33" s="220">
        <v>0</v>
      </c>
      <c r="N33" s="220">
        <v>0</v>
      </c>
      <c r="O33" s="220">
        <v>5006</v>
      </c>
      <c r="P33" s="220">
        <v>0</v>
      </c>
      <c r="Q33" s="220">
        <v>15</v>
      </c>
      <c r="R33" s="220">
        <v>0</v>
      </c>
      <c r="S33" s="220">
        <v>0</v>
      </c>
      <c r="T33" s="220">
        <v>215398</v>
      </c>
    </row>
    <row r="34" spans="1:20" ht="13.5" customHeight="1">
      <c r="A34" s="331" t="s">
        <v>38</v>
      </c>
      <c r="B34" s="220">
        <v>0</v>
      </c>
      <c r="C34" s="220">
        <v>0</v>
      </c>
      <c r="D34" s="220">
        <v>0</v>
      </c>
      <c r="E34" s="220">
        <v>0</v>
      </c>
      <c r="F34" s="220">
        <v>0</v>
      </c>
      <c r="G34" s="220">
        <v>0</v>
      </c>
      <c r="H34" s="220">
        <v>0</v>
      </c>
      <c r="I34" s="220">
        <v>0</v>
      </c>
      <c r="J34" s="220">
        <v>0</v>
      </c>
      <c r="K34" s="220">
        <v>0</v>
      </c>
      <c r="L34" s="220">
        <v>0</v>
      </c>
      <c r="M34" s="220">
        <v>0</v>
      </c>
      <c r="N34" s="220">
        <v>0</v>
      </c>
      <c r="O34" s="220">
        <v>0</v>
      </c>
      <c r="P34" s="220">
        <v>1</v>
      </c>
      <c r="Q34" s="220">
        <v>0</v>
      </c>
      <c r="R34" s="220">
        <v>0</v>
      </c>
      <c r="S34" s="220">
        <v>0</v>
      </c>
      <c r="T34" s="220">
        <v>118606</v>
      </c>
    </row>
    <row r="35" spans="1:20" ht="13.5" customHeight="1">
      <c r="A35" s="332"/>
      <c r="B35" s="333"/>
      <c r="C35" s="333"/>
      <c r="D35" s="333"/>
      <c r="E35" s="333"/>
      <c r="F35" s="333"/>
      <c r="G35" s="333"/>
      <c r="H35" s="333"/>
      <c r="I35" s="333"/>
      <c r="J35" s="333"/>
      <c r="K35" s="333"/>
      <c r="L35" s="333"/>
      <c r="M35" s="333"/>
      <c r="N35" s="333"/>
      <c r="O35" s="333"/>
      <c r="P35" s="333"/>
      <c r="Q35" s="333"/>
      <c r="R35" s="333"/>
      <c r="S35" s="333"/>
      <c r="T35" s="333"/>
    </row>
    <row r="36" spans="1:20" ht="26.25" customHeight="1">
      <c r="A36" s="864" t="s">
        <v>462</v>
      </c>
      <c r="B36" s="864"/>
      <c r="C36" s="864"/>
      <c r="D36" s="864"/>
      <c r="E36" s="864"/>
      <c r="F36" s="864"/>
      <c r="G36" s="864"/>
      <c r="H36" s="864"/>
      <c r="I36" s="864"/>
      <c r="J36" s="864"/>
      <c r="K36" s="864"/>
      <c r="L36" s="864"/>
      <c r="M36" s="864"/>
      <c r="N36" s="864"/>
      <c r="O36" s="864"/>
      <c r="P36" s="864"/>
      <c r="Q36" s="864"/>
      <c r="R36" s="864"/>
      <c r="S36" s="864"/>
      <c r="T36" s="864"/>
    </row>
    <row r="37" spans="1:20" ht="30.75" customHeight="1">
      <c r="A37" s="755" t="s">
        <v>538</v>
      </c>
      <c r="B37" s="755"/>
      <c r="C37" s="755"/>
      <c r="D37" s="755"/>
      <c r="E37" s="755"/>
    </row>
  </sheetData>
  <mergeCells count="7">
    <mergeCell ref="A37:E37"/>
    <mergeCell ref="A36:T36"/>
    <mergeCell ref="A1:T1"/>
    <mergeCell ref="A3:A4"/>
    <mergeCell ref="B3:O3"/>
    <mergeCell ref="P3:S3"/>
    <mergeCell ref="T3:T4"/>
  </mergeCells>
  <hyperlinks>
    <hyperlink ref="U1" location="INDICE!A67" display="INDICE"/>
  </hyperlinks>
  <printOptions horizontalCentered="1"/>
  <pageMargins left="0.19685039370078741" right="0.19685039370078741" top="1.1023622047244095" bottom="0.51181102362204722" header="0.11811023622047245" footer="0.23622047244094491"/>
  <pageSetup paperSize="9" scale="50" firstPageNumber="122" orientation="landscape" useFirstPageNumber="1" r:id="rId1"/>
  <headerFooter scaleWithDoc="0">
    <oddHeader>&amp;C&amp;G</oddHeader>
    <oddFooter>&amp;C&amp;12 &amp;P</oddFooter>
  </headerFooter>
  <legacyDrawingHF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4"/>
  <dimension ref="A1:I36"/>
  <sheetViews>
    <sheetView showGridLines="0" zoomScale="90" zoomScaleNormal="90" workbookViewId="0">
      <selection activeCell="B31" activeCellId="3" sqref="B5 B17 B24 B31"/>
    </sheetView>
  </sheetViews>
  <sheetFormatPr baseColWidth="10" defaultColWidth="9.109375" defaultRowHeight="13.8"/>
  <cols>
    <col min="1" max="1" width="35.5546875" style="105" customWidth="1"/>
    <col min="2" max="2" width="19.6640625" style="105" customWidth="1"/>
    <col min="3" max="3" width="17" style="105" customWidth="1"/>
    <col min="4" max="4" width="19.109375" style="105" customWidth="1"/>
    <col min="5" max="5" width="17" style="105" customWidth="1"/>
    <col min="6" max="6" width="18.44140625" style="105" customWidth="1"/>
    <col min="7" max="7" width="18.6640625" style="105" customWidth="1"/>
    <col min="8" max="8" width="14.44140625" style="105" customWidth="1"/>
    <col min="9" max="16384" width="9.109375" style="107"/>
  </cols>
  <sheetData>
    <row r="1" spans="1:9" ht="44.25" customHeight="1">
      <c r="A1" s="764" t="s">
        <v>789</v>
      </c>
      <c r="B1" s="764"/>
      <c r="C1" s="764"/>
      <c r="D1" s="764"/>
      <c r="E1" s="764"/>
      <c r="F1" s="764"/>
      <c r="G1" s="764"/>
      <c r="H1" s="764"/>
      <c r="I1" s="73" t="s">
        <v>271</v>
      </c>
    </row>
    <row r="2" spans="1:9" s="113" customFormat="1" ht="19.5" customHeight="1">
      <c r="A2" s="775" t="s">
        <v>239</v>
      </c>
      <c r="B2" s="787" t="s">
        <v>238</v>
      </c>
      <c r="C2" s="787"/>
      <c r="D2" s="787"/>
      <c r="E2" s="787"/>
      <c r="F2" s="787"/>
      <c r="G2" s="787"/>
      <c r="H2" s="787"/>
    </row>
    <row r="3" spans="1:9" s="113" customFormat="1" ht="45.75" customHeight="1">
      <c r="A3" s="776"/>
      <c r="B3" s="366" t="s">
        <v>237</v>
      </c>
      <c r="C3" s="366" t="s">
        <v>235</v>
      </c>
      <c r="D3" s="366" t="s">
        <v>236</v>
      </c>
      <c r="E3" s="366" t="s">
        <v>234</v>
      </c>
      <c r="F3" s="366" t="s">
        <v>463</v>
      </c>
      <c r="G3" s="366" t="s">
        <v>464</v>
      </c>
      <c r="H3" s="366" t="s">
        <v>98</v>
      </c>
    </row>
    <row r="4" spans="1:9" s="106" customFormat="1">
      <c r="A4" s="219" t="s">
        <v>601</v>
      </c>
      <c r="B4" s="222">
        <v>3424824</v>
      </c>
      <c r="C4" s="222">
        <v>2417575</v>
      </c>
      <c r="D4" s="222">
        <v>523526</v>
      </c>
      <c r="E4" s="222">
        <v>156951</v>
      </c>
      <c r="F4" s="222">
        <v>80524</v>
      </c>
      <c r="G4" s="222">
        <v>103742</v>
      </c>
      <c r="H4" s="222">
        <v>58962</v>
      </c>
    </row>
    <row r="5" spans="1:9" s="106" customFormat="1">
      <c r="A5" s="219" t="s">
        <v>331</v>
      </c>
      <c r="B5" s="222">
        <v>1478548</v>
      </c>
      <c r="C5" s="222">
        <v>1242961</v>
      </c>
      <c r="D5" s="222">
        <v>319186</v>
      </c>
      <c r="E5" s="222">
        <v>88944</v>
      </c>
      <c r="F5" s="222">
        <v>37244</v>
      </c>
      <c r="G5" s="222">
        <v>48584</v>
      </c>
      <c r="H5" s="222">
        <v>35766</v>
      </c>
    </row>
    <row r="6" spans="1:9">
      <c r="A6" s="228" t="s">
        <v>186</v>
      </c>
      <c r="B6" s="220">
        <v>182489</v>
      </c>
      <c r="C6" s="220">
        <v>343724</v>
      </c>
      <c r="D6" s="220">
        <v>42461</v>
      </c>
      <c r="E6" s="220">
        <v>10162</v>
      </c>
      <c r="F6" s="220">
        <v>1506</v>
      </c>
      <c r="G6" s="220">
        <v>7242</v>
      </c>
      <c r="H6" s="220">
        <v>1097</v>
      </c>
    </row>
    <row r="7" spans="1:9">
      <c r="A7" s="227" t="s">
        <v>185</v>
      </c>
      <c r="B7" s="220">
        <v>30839</v>
      </c>
      <c r="C7" s="220">
        <v>23269</v>
      </c>
      <c r="D7" s="220">
        <v>1543</v>
      </c>
      <c r="E7" s="220">
        <v>725</v>
      </c>
      <c r="F7" s="220">
        <v>0</v>
      </c>
      <c r="G7" s="220">
        <v>0</v>
      </c>
      <c r="H7" s="220">
        <v>38</v>
      </c>
    </row>
    <row r="8" spans="1:9">
      <c r="A8" s="228" t="s">
        <v>184</v>
      </c>
      <c r="B8" s="220">
        <v>44535</v>
      </c>
      <c r="C8" s="220">
        <v>28078</v>
      </c>
      <c r="D8" s="220">
        <v>0</v>
      </c>
      <c r="E8" s="220">
        <v>1810</v>
      </c>
      <c r="F8" s="220">
        <v>105</v>
      </c>
      <c r="G8" s="220">
        <v>0</v>
      </c>
      <c r="H8" s="220">
        <v>5416</v>
      </c>
    </row>
    <row r="9" spans="1:9">
      <c r="A9" s="227" t="s">
        <v>183</v>
      </c>
      <c r="B9" s="220">
        <v>24536</v>
      </c>
      <c r="C9" s="220">
        <v>14971</v>
      </c>
      <c r="D9" s="220">
        <v>2216</v>
      </c>
      <c r="E9" s="220">
        <v>406</v>
      </c>
      <c r="F9" s="220">
        <v>295</v>
      </c>
      <c r="G9" s="220">
        <v>0</v>
      </c>
      <c r="H9" s="220">
        <v>0</v>
      </c>
    </row>
    <row r="10" spans="1:9">
      <c r="A10" s="228" t="s">
        <v>182</v>
      </c>
      <c r="B10" s="220">
        <v>61247</v>
      </c>
      <c r="C10" s="220">
        <v>26488</v>
      </c>
      <c r="D10" s="220">
        <v>5792</v>
      </c>
      <c r="E10" s="220">
        <v>1460</v>
      </c>
      <c r="F10" s="220">
        <v>2071</v>
      </c>
      <c r="G10" s="220">
        <v>0</v>
      </c>
      <c r="H10" s="220">
        <v>0</v>
      </c>
    </row>
    <row r="11" spans="1:9">
      <c r="A11" s="227" t="s">
        <v>181</v>
      </c>
      <c r="B11" s="220">
        <v>48546</v>
      </c>
      <c r="C11" s="220">
        <v>68006</v>
      </c>
      <c r="D11" s="220">
        <v>41293</v>
      </c>
      <c r="E11" s="220">
        <v>4092</v>
      </c>
      <c r="F11" s="220">
        <v>300</v>
      </c>
      <c r="G11" s="220">
        <v>1000</v>
      </c>
      <c r="H11" s="220">
        <v>12802</v>
      </c>
    </row>
    <row r="12" spans="1:9">
      <c r="A12" s="228" t="s">
        <v>180</v>
      </c>
      <c r="B12" s="220">
        <v>25509</v>
      </c>
      <c r="C12" s="220">
        <v>41000</v>
      </c>
      <c r="D12" s="220">
        <v>1493</v>
      </c>
      <c r="E12" s="220">
        <v>2106</v>
      </c>
      <c r="F12" s="220">
        <v>0</v>
      </c>
      <c r="G12" s="220">
        <v>0</v>
      </c>
      <c r="H12" s="220">
        <v>30</v>
      </c>
    </row>
    <row r="13" spans="1:9">
      <c r="A13" s="227" t="s">
        <v>179</v>
      </c>
      <c r="B13" s="220">
        <v>75096</v>
      </c>
      <c r="C13" s="220">
        <v>69451</v>
      </c>
      <c r="D13" s="220">
        <v>23878</v>
      </c>
      <c r="E13" s="220">
        <v>4358</v>
      </c>
      <c r="F13" s="220">
        <v>4049</v>
      </c>
      <c r="G13" s="220">
        <v>3144</v>
      </c>
      <c r="H13" s="220">
        <v>782</v>
      </c>
    </row>
    <row r="14" spans="1:9">
      <c r="A14" s="228" t="s">
        <v>178</v>
      </c>
      <c r="B14" s="220">
        <v>860048</v>
      </c>
      <c r="C14" s="220">
        <v>512544</v>
      </c>
      <c r="D14" s="220">
        <v>160181</v>
      </c>
      <c r="E14" s="220">
        <v>55458</v>
      </c>
      <c r="F14" s="220">
        <v>27530</v>
      </c>
      <c r="G14" s="220">
        <v>29947</v>
      </c>
      <c r="H14" s="220">
        <v>13546</v>
      </c>
    </row>
    <row r="15" spans="1:9">
      <c r="A15" s="227" t="s">
        <v>177</v>
      </c>
      <c r="B15" s="220">
        <v>65707</v>
      </c>
      <c r="C15" s="220">
        <v>42298</v>
      </c>
      <c r="D15" s="220">
        <v>19301</v>
      </c>
      <c r="E15" s="220">
        <v>6736</v>
      </c>
      <c r="F15" s="220">
        <v>310</v>
      </c>
      <c r="G15" s="220">
        <v>3165</v>
      </c>
      <c r="H15" s="220">
        <v>1963</v>
      </c>
    </row>
    <row r="16" spans="1:9" ht="17.25" customHeight="1">
      <c r="A16" s="228" t="s">
        <v>176</v>
      </c>
      <c r="B16" s="220">
        <v>59996</v>
      </c>
      <c r="C16" s="220">
        <v>73132</v>
      </c>
      <c r="D16" s="220">
        <v>21028</v>
      </c>
      <c r="E16" s="220">
        <v>1631</v>
      </c>
      <c r="F16" s="220">
        <v>1078</v>
      </c>
      <c r="G16" s="220">
        <v>4086</v>
      </c>
      <c r="H16" s="220">
        <v>92</v>
      </c>
    </row>
    <row r="17" spans="1:8" s="106" customFormat="1">
      <c r="A17" s="219" t="s">
        <v>332</v>
      </c>
      <c r="B17" s="222">
        <v>1783539</v>
      </c>
      <c r="C17" s="222">
        <v>1095994</v>
      </c>
      <c r="D17" s="222">
        <v>183135</v>
      </c>
      <c r="E17" s="222">
        <v>62675</v>
      </c>
      <c r="F17" s="222">
        <v>43223</v>
      </c>
      <c r="G17" s="222">
        <v>55158</v>
      </c>
      <c r="H17" s="222">
        <v>23075</v>
      </c>
    </row>
    <row r="18" spans="1:8">
      <c r="A18" s="228" t="s">
        <v>59</v>
      </c>
      <c r="B18" s="220">
        <v>116164</v>
      </c>
      <c r="C18" s="220">
        <v>68941</v>
      </c>
      <c r="D18" s="220">
        <v>11278</v>
      </c>
      <c r="E18" s="220">
        <v>2633</v>
      </c>
      <c r="F18" s="220">
        <v>0</v>
      </c>
      <c r="G18" s="220">
        <v>5420</v>
      </c>
      <c r="H18" s="220">
        <v>1226</v>
      </c>
    </row>
    <row r="19" spans="1:8">
      <c r="A19" s="227" t="s">
        <v>175</v>
      </c>
      <c r="B19" s="220">
        <v>20178</v>
      </c>
      <c r="C19" s="220">
        <v>36499</v>
      </c>
      <c r="D19" s="220">
        <v>0</v>
      </c>
      <c r="E19" s="220">
        <v>288</v>
      </c>
      <c r="F19" s="220">
        <v>50</v>
      </c>
      <c r="G19" s="220">
        <v>0</v>
      </c>
      <c r="H19" s="220">
        <v>0</v>
      </c>
    </row>
    <row r="20" spans="1:8">
      <c r="A20" s="228" t="s">
        <v>174</v>
      </c>
      <c r="B20" s="220">
        <v>1315881</v>
      </c>
      <c r="C20" s="220">
        <v>781742</v>
      </c>
      <c r="D20" s="220">
        <v>127066</v>
      </c>
      <c r="E20" s="220">
        <v>42162</v>
      </c>
      <c r="F20" s="220">
        <v>31102</v>
      </c>
      <c r="G20" s="220">
        <v>42675</v>
      </c>
      <c r="H20" s="220">
        <v>15968</v>
      </c>
    </row>
    <row r="21" spans="1:8">
      <c r="A21" s="227" t="s">
        <v>173</v>
      </c>
      <c r="B21" s="220">
        <v>80069</v>
      </c>
      <c r="C21" s="220">
        <v>89885</v>
      </c>
      <c r="D21" s="220">
        <v>10526</v>
      </c>
      <c r="E21" s="220">
        <v>3733</v>
      </c>
      <c r="F21" s="220">
        <v>20</v>
      </c>
      <c r="G21" s="220">
        <v>1655</v>
      </c>
      <c r="H21" s="220">
        <v>334</v>
      </c>
    </row>
    <row r="22" spans="1:8">
      <c r="A22" s="228" t="s">
        <v>172</v>
      </c>
      <c r="B22" s="220">
        <v>209383</v>
      </c>
      <c r="C22" s="220">
        <v>88909</v>
      </c>
      <c r="D22" s="220">
        <v>29508</v>
      </c>
      <c r="E22" s="220">
        <v>13799</v>
      </c>
      <c r="F22" s="220">
        <v>12051</v>
      </c>
      <c r="G22" s="220">
        <v>5408</v>
      </c>
      <c r="H22" s="220">
        <v>5441</v>
      </c>
    </row>
    <row r="23" spans="1:8" ht="18" customHeight="1">
      <c r="A23" s="227" t="s">
        <v>27</v>
      </c>
      <c r="B23" s="220">
        <v>41864</v>
      </c>
      <c r="C23" s="220">
        <v>30018</v>
      </c>
      <c r="D23" s="220">
        <v>4757</v>
      </c>
      <c r="E23" s="220">
        <v>60</v>
      </c>
      <c r="F23" s="220">
        <v>0</v>
      </c>
      <c r="G23" s="220">
        <v>0</v>
      </c>
      <c r="H23" s="220">
        <v>106</v>
      </c>
    </row>
    <row r="24" spans="1:8" s="106" customFormat="1">
      <c r="A24" s="219" t="s">
        <v>58</v>
      </c>
      <c r="B24" s="222">
        <v>148329</v>
      </c>
      <c r="C24" s="222">
        <v>71287</v>
      </c>
      <c r="D24" s="222">
        <v>20714</v>
      </c>
      <c r="E24" s="222">
        <v>5332</v>
      </c>
      <c r="F24" s="222">
        <v>57</v>
      </c>
      <c r="G24" s="222">
        <v>0</v>
      </c>
      <c r="H24" s="222">
        <v>121</v>
      </c>
    </row>
    <row r="25" spans="1:8">
      <c r="A25" s="227" t="s">
        <v>29</v>
      </c>
      <c r="B25" s="220">
        <v>20676</v>
      </c>
      <c r="C25" s="220">
        <v>13510</v>
      </c>
      <c r="D25" s="220">
        <v>2412</v>
      </c>
      <c r="E25" s="220">
        <v>869</v>
      </c>
      <c r="F25" s="220">
        <v>0</v>
      </c>
      <c r="G25" s="220">
        <v>0</v>
      </c>
      <c r="H25" s="220">
        <v>76</v>
      </c>
    </row>
    <row r="26" spans="1:8">
      <c r="A26" s="228" t="s">
        <v>30</v>
      </c>
      <c r="B26" s="220">
        <v>19715</v>
      </c>
      <c r="C26" s="220">
        <v>11286</v>
      </c>
      <c r="D26" s="220">
        <v>0</v>
      </c>
      <c r="E26" s="220">
        <v>0</v>
      </c>
      <c r="F26" s="220">
        <v>0</v>
      </c>
      <c r="G26" s="220">
        <v>0</v>
      </c>
      <c r="H26" s="220">
        <v>0</v>
      </c>
    </row>
    <row r="27" spans="1:8">
      <c r="A27" s="227" t="s">
        <v>31</v>
      </c>
      <c r="B27" s="220">
        <v>36175</v>
      </c>
      <c r="C27" s="220">
        <v>16543</v>
      </c>
      <c r="D27" s="220">
        <v>4422</v>
      </c>
      <c r="E27" s="220">
        <v>1464</v>
      </c>
      <c r="F27" s="220">
        <v>0</v>
      </c>
      <c r="G27" s="220">
        <v>0</v>
      </c>
      <c r="H27" s="220">
        <v>0</v>
      </c>
    </row>
    <row r="28" spans="1:8">
      <c r="A28" s="228" t="s">
        <v>32</v>
      </c>
      <c r="B28" s="220">
        <v>21292</v>
      </c>
      <c r="C28" s="220">
        <v>8576</v>
      </c>
      <c r="D28" s="220">
        <v>0</v>
      </c>
      <c r="E28" s="220">
        <v>656</v>
      </c>
      <c r="F28" s="220">
        <v>0</v>
      </c>
      <c r="G28" s="220">
        <v>0</v>
      </c>
      <c r="H28" s="220">
        <v>45</v>
      </c>
    </row>
    <row r="29" spans="1:8">
      <c r="A29" s="227" t="s">
        <v>33</v>
      </c>
      <c r="B29" s="220">
        <v>27322</v>
      </c>
      <c r="C29" s="220">
        <v>17419</v>
      </c>
      <c r="D29" s="220">
        <v>13880</v>
      </c>
      <c r="E29" s="220">
        <v>366</v>
      </c>
      <c r="F29" s="220">
        <v>57</v>
      </c>
      <c r="G29" s="220">
        <v>0</v>
      </c>
      <c r="H29" s="220">
        <v>0</v>
      </c>
    </row>
    <row r="30" spans="1:8" ht="17.25" customHeight="1">
      <c r="A30" s="228" t="s">
        <v>34</v>
      </c>
      <c r="B30" s="220">
        <v>23149</v>
      </c>
      <c r="C30" s="220">
        <v>3953</v>
      </c>
      <c r="D30" s="220">
        <v>0</v>
      </c>
      <c r="E30" s="220">
        <v>1977</v>
      </c>
      <c r="F30" s="220">
        <v>0</v>
      </c>
      <c r="G30" s="220">
        <v>0</v>
      </c>
      <c r="H30" s="220">
        <v>0</v>
      </c>
    </row>
    <row r="31" spans="1:8" s="106" customFormat="1">
      <c r="A31" s="219" t="s">
        <v>57</v>
      </c>
      <c r="B31" s="222">
        <v>14408</v>
      </c>
      <c r="C31" s="222">
        <v>7333</v>
      </c>
      <c r="D31" s="222">
        <v>491</v>
      </c>
      <c r="E31" s="222">
        <v>0</v>
      </c>
      <c r="F31" s="222">
        <v>0</v>
      </c>
      <c r="G31" s="222">
        <v>0</v>
      </c>
      <c r="H31" s="222">
        <v>0</v>
      </c>
    </row>
    <row r="32" spans="1:8">
      <c r="A32" s="228" t="s">
        <v>37</v>
      </c>
      <c r="B32" s="220">
        <v>14408</v>
      </c>
      <c r="C32" s="220">
        <v>7333</v>
      </c>
      <c r="D32" s="220">
        <v>491</v>
      </c>
      <c r="E32" s="220">
        <v>0</v>
      </c>
      <c r="F32" s="220">
        <v>0</v>
      </c>
      <c r="G32" s="220">
        <v>0</v>
      </c>
      <c r="H32" s="220">
        <v>0</v>
      </c>
    </row>
    <row r="33" spans="1:8">
      <c r="A33" s="219" t="s">
        <v>38</v>
      </c>
      <c r="B33" s="334">
        <v>0</v>
      </c>
      <c r="C33" s="334">
        <v>0</v>
      </c>
      <c r="D33" s="334">
        <v>0</v>
      </c>
      <c r="E33" s="334">
        <v>0</v>
      </c>
      <c r="F33" s="334">
        <v>0</v>
      </c>
      <c r="G33" s="334">
        <v>0</v>
      </c>
      <c r="H33" s="334">
        <v>0</v>
      </c>
    </row>
    <row r="34" spans="1:8">
      <c r="A34" s="307" t="s">
        <v>488</v>
      </c>
      <c r="B34" s="334">
        <v>0</v>
      </c>
      <c r="C34" s="334">
        <v>0</v>
      </c>
      <c r="D34" s="334">
        <v>0</v>
      </c>
      <c r="E34" s="334">
        <v>0</v>
      </c>
      <c r="F34" s="334">
        <v>0</v>
      </c>
      <c r="G34" s="334">
        <v>0</v>
      </c>
      <c r="H34" s="334">
        <v>0</v>
      </c>
    </row>
    <row r="36" spans="1:8" ht="22.5" customHeight="1">
      <c r="A36" s="755" t="s">
        <v>538</v>
      </c>
      <c r="B36" s="755"/>
      <c r="C36" s="755"/>
      <c r="D36" s="755"/>
    </row>
  </sheetData>
  <mergeCells count="4">
    <mergeCell ref="A1:H1"/>
    <mergeCell ref="A2:A3"/>
    <mergeCell ref="B2:H2"/>
    <mergeCell ref="A36:D36"/>
  </mergeCells>
  <hyperlinks>
    <hyperlink ref="I1" location="INDICE!A68" display="INDICE"/>
  </hyperlinks>
  <printOptions horizontalCentered="1"/>
  <pageMargins left="0.19685039370078741" right="0.19685039370078741" top="1.1023622047244095" bottom="0.51181102362204722" header="0.11811023622047245" footer="0.23622047244094491"/>
  <pageSetup paperSize="9" scale="85" firstPageNumber="123" orientation="landscape" useFirstPageNumber="1" r:id="rId1"/>
  <headerFooter scaleWithDoc="0">
    <oddHeader>&amp;C&amp;G</oddHeader>
    <oddFooter>&amp;C&amp;12&amp;P</oddFooter>
  </headerFooter>
  <legacyDrawingHF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5"/>
  <dimension ref="A1:N37"/>
  <sheetViews>
    <sheetView showGridLines="0" zoomScale="90" zoomScaleNormal="90" zoomScalePageLayoutView="90" workbookViewId="0">
      <selection activeCell="B32" activeCellId="3" sqref="B6 B18 B25 B32"/>
    </sheetView>
  </sheetViews>
  <sheetFormatPr baseColWidth="10" defaultColWidth="9.109375" defaultRowHeight="13.8"/>
  <cols>
    <col min="1" max="1" width="31.33203125" style="105" customWidth="1"/>
    <col min="2" max="2" width="18.6640625" style="105" customWidth="1"/>
    <col min="3" max="3" width="17.6640625" style="105" customWidth="1"/>
    <col min="4" max="4" width="15.5546875" style="105" customWidth="1"/>
    <col min="5" max="11" width="16.109375" style="105" customWidth="1"/>
    <col min="12" max="12" width="15.109375" style="105" customWidth="1"/>
    <col min="13" max="13" width="11.5546875" style="105" customWidth="1"/>
    <col min="14" max="16384" width="9.109375" style="107"/>
  </cols>
  <sheetData>
    <row r="1" spans="1:14" ht="49.5" customHeight="1">
      <c r="A1" s="757" t="s">
        <v>790</v>
      </c>
      <c r="B1" s="757"/>
      <c r="C1" s="757"/>
      <c r="D1" s="757"/>
      <c r="E1" s="757"/>
      <c r="F1" s="757"/>
      <c r="G1" s="757"/>
      <c r="H1" s="757"/>
      <c r="I1" s="757"/>
      <c r="J1" s="757"/>
      <c r="K1" s="757"/>
      <c r="L1" s="757"/>
      <c r="M1" s="757"/>
      <c r="N1" s="73" t="s">
        <v>271</v>
      </c>
    </row>
    <row r="2" spans="1:14" ht="4.5" customHeight="1">
      <c r="A2" s="113"/>
      <c r="B2" s="113"/>
      <c r="C2" s="113"/>
      <c r="D2" s="113"/>
      <c r="E2" s="113"/>
      <c r="F2" s="113"/>
      <c r="G2" s="113"/>
      <c r="H2" s="113"/>
      <c r="I2" s="113"/>
      <c r="J2" s="113"/>
      <c r="K2" s="113"/>
      <c r="L2" s="113"/>
      <c r="M2" s="113"/>
    </row>
    <row r="3" spans="1:14" s="113" customFormat="1" ht="24" customHeight="1">
      <c r="A3" s="775" t="s">
        <v>51</v>
      </c>
      <c r="B3" s="772" t="s">
        <v>245</v>
      </c>
      <c r="C3" s="773"/>
      <c r="D3" s="773"/>
      <c r="E3" s="773"/>
      <c r="F3" s="773"/>
      <c r="G3" s="773"/>
      <c r="H3" s="773"/>
      <c r="I3" s="773"/>
      <c r="J3" s="773"/>
      <c r="K3" s="773"/>
      <c r="L3" s="773"/>
      <c r="M3" s="774"/>
    </row>
    <row r="4" spans="1:14" s="113" customFormat="1" ht="28.5" customHeight="1">
      <c r="A4" s="776"/>
      <c r="B4" s="366" t="s">
        <v>606</v>
      </c>
      <c r="C4" s="366" t="s">
        <v>465</v>
      </c>
      <c r="D4" s="366" t="s">
        <v>607</v>
      </c>
      <c r="E4" s="366" t="s">
        <v>244</v>
      </c>
      <c r="F4" s="366" t="s">
        <v>243</v>
      </c>
      <c r="G4" s="366" t="s">
        <v>242</v>
      </c>
      <c r="H4" s="366" t="s">
        <v>241</v>
      </c>
      <c r="I4" s="366" t="s">
        <v>608</v>
      </c>
      <c r="J4" s="366" t="s">
        <v>466</v>
      </c>
      <c r="K4" s="366" t="s">
        <v>240</v>
      </c>
      <c r="L4" s="366" t="s">
        <v>467</v>
      </c>
      <c r="M4" s="366" t="s">
        <v>98</v>
      </c>
    </row>
    <row r="5" spans="1:14" s="106" customFormat="1" ht="16.5" customHeight="1">
      <c r="A5" s="219" t="s">
        <v>601</v>
      </c>
      <c r="B5" s="222">
        <v>123330</v>
      </c>
      <c r="C5" s="222">
        <v>1112516</v>
      </c>
      <c r="D5" s="222">
        <v>198286</v>
      </c>
      <c r="E5" s="222">
        <v>12274</v>
      </c>
      <c r="F5" s="222">
        <v>308831</v>
      </c>
      <c r="G5" s="222">
        <v>448057</v>
      </c>
      <c r="H5" s="222">
        <v>111294</v>
      </c>
      <c r="I5" s="222">
        <v>29812</v>
      </c>
      <c r="J5" s="222">
        <v>598386</v>
      </c>
      <c r="K5" s="222">
        <v>231650</v>
      </c>
      <c r="L5" s="222">
        <v>14371</v>
      </c>
      <c r="M5" s="222">
        <v>90484</v>
      </c>
    </row>
    <row r="6" spans="1:14" s="106" customFormat="1">
      <c r="A6" s="219" t="s">
        <v>331</v>
      </c>
      <c r="B6" s="222">
        <v>103267</v>
      </c>
      <c r="C6" s="222">
        <v>255468</v>
      </c>
      <c r="D6" s="222">
        <v>41740</v>
      </c>
      <c r="E6" s="222">
        <v>3645</v>
      </c>
      <c r="F6" s="222">
        <v>21634</v>
      </c>
      <c r="G6" s="222">
        <v>99370</v>
      </c>
      <c r="H6" s="222">
        <v>80191</v>
      </c>
      <c r="I6" s="222">
        <v>19336</v>
      </c>
      <c r="J6" s="222">
        <v>126061</v>
      </c>
      <c r="K6" s="222">
        <v>126165</v>
      </c>
      <c r="L6" s="222">
        <v>2447</v>
      </c>
      <c r="M6" s="222">
        <v>56633</v>
      </c>
    </row>
    <row r="7" spans="1:14">
      <c r="A7" s="228" t="s">
        <v>186</v>
      </c>
      <c r="B7" s="220">
        <v>93445</v>
      </c>
      <c r="C7" s="220">
        <v>23990</v>
      </c>
      <c r="D7" s="220">
        <v>4419</v>
      </c>
      <c r="E7" s="220">
        <v>132</v>
      </c>
      <c r="F7" s="220">
        <v>1934</v>
      </c>
      <c r="G7" s="220">
        <v>90908</v>
      </c>
      <c r="H7" s="220">
        <v>7907</v>
      </c>
      <c r="I7" s="220">
        <v>2446</v>
      </c>
      <c r="J7" s="220">
        <v>8948</v>
      </c>
      <c r="K7" s="220">
        <v>9770</v>
      </c>
      <c r="L7" s="220">
        <v>2</v>
      </c>
      <c r="M7" s="220">
        <v>25080</v>
      </c>
    </row>
    <row r="8" spans="1:14">
      <c r="A8" s="227" t="s">
        <v>185</v>
      </c>
      <c r="B8" s="220">
        <v>0</v>
      </c>
      <c r="C8" s="220">
        <v>604</v>
      </c>
      <c r="D8" s="220">
        <v>2</v>
      </c>
      <c r="E8" s="220">
        <v>0</v>
      </c>
      <c r="F8" s="220">
        <v>0</v>
      </c>
      <c r="G8" s="220">
        <v>0</v>
      </c>
      <c r="H8" s="220">
        <v>665</v>
      </c>
      <c r="I8" s="220">
        <v>220</v>
      </c>
      <c r="J8" s="220">
        <v>42</v>
      </c>
      <c r="K8" s="220">
        <v>0</v>
      </c>
      <c r="L8" s="220">
        <v>0</v>
      </c>
      <c r="M8" s="220">
        <v>11</v>
      </c>
    </row>
    <row r="9" spans="1:14">
      <c r="A9" s="228" t="s">
        <v>184</v>
      </c>
      <c r="B9" s="220">
        <v>0</v>
      </c>
      <c r="C9" s="220">
        <v>8471</v>
      </c>
      <c r="D9" s="220">
        <v>82</v>
      </c>
      <c r="E9" s="220">
        <v>0</v>
      </c>
      <c r="F9" s="220">
        <v>1</v>
      </c>
      <c r="G9" s="220">
        <v>210</v>
      </c>
      <c r="H9" s="220">
        <v>1465</v>
      </c>
      <c r="I9" s="220">
        <v>113</v>
      </c>
      <c r="J9" s="220">
        <v>5116</v>
      </c>
      <c r="K9" s="220">
        <v>2298</v>
      </c>
      <c r="L9" s="220">
        <v>0</v>
      </c>
      <c r="M9" s="220">
        <v>6</v>
      </c>
    </row>
    <row r="10" spans="1:14">
      <c r="A10" s="227" t="s">
        <v>183</v>
      </c>
      <c r="B10" s="220">
        <v>0</v>
      </c>
      <c r="C10" s="220">
        <v>2316</v>
      </c>
      <c r="D10" s="220">
        <v>0</v>
      </c>
      <c r="E10" s="220">
        <v>0</v>
      </c>
      <c r="F10" s="220">
        <v>0</v>
      </c>
      <c r="G10" s="220">
        <v>0</v>
      </c>
      <c r="H10" s="220">
        <v>88</v>
      </c>
      <c r="I10" s="220">
        <v>0</v>
      </c>
      <c r="J10" s="220">
        <v>50</v>
      </c>
      <c r="K10" s="220">
        <v>4469</v>
      </c>
      <c r="L10" s="220">
        <v>0</v>
      </c>
      <c r="M10" s="220">
        <v>145</v>
      </c>
    </row>
    <row r="11" spans="1:14">
      <c r="A11" s="228" t="s">
        <v>182</v>
      </c>
      <c r="B11" s="220">
        <v>0</v>
      </c>
      <c r="C11" s="220">
        <v>4957</v>
      </c>
      <c r="D11" s="220">
        <v>120</v>
      </c>
      <c r="E11" s="220">
        <v>0</v>
      </c>
      <c r="F11" s="220">
        <v>550</v>
      </c>
      <c r="G11" s="220">
        <v>0</v>
      </c>
      <c r="H11" s="220">
        <v>924</v>
      </c>
      <c r="I11" s="220">
        <v>61</v>
      </c>
      <c r="J11" s="220">
        <v>588</v>
      </c>
      <c r="K11" s="220">
        <v>2467</v>
      </c>
      <c r="L11" s="220">
        <v>0</v>
      </c>
      <c r="M11" s="220">
        <v>50</v>
      </c>
    </row>
    <row r="12" spans="1:14">
      <c r="A12" s="227" t="s">
        <v>181</v>
      </c>
      <c r="B12" s="220">
        <v>0</v>
      </c>
      <c r="C12" s="220">
        <v>15295</v>
      </c>
      <c r="D12" s="220">
        <v>0</v>
      </c>
      <c r="E12" s="220">
        <v>0</v>
      </c>
      <c r="F12" s="220">
        <v>200</v>
      </c>
      <c r="G12" s="220">
        <v>0</v>
      </c>
      <c r="H12" s="220">
        <v>3105</v>
      </c>
      <c r="I12" s="220">
        <v>504</v>
      </c>
      <c r="J12" s="220">
        <v>278</v>
      </c>
      <c r="K12" s="220">
        <v>7525</v>
      </c>
      <c r="L12" s="220">
        <v>0</v>
      </c>
      <c r="M12" s="220">
        <v>994</v>
      </c>
    </row>
    <row r="13" spans="1:14">
      <c r="A13" s="228" t="s">
        <v>180</v>
      </c>
      <c r="B13" s="220">
        <v>0</v>
      </c>
      <c r="C13" s="220">
        <v>2503</v>
      </c>
      <c r="D13" s="220">
        <v>0</v>
      </c>
      <c r="E13" s="220">
        <v>0</v>
      </c>
      <c r="F13" s="220">
        <v>170</v>
      </c>
      <c r="G13" s="220">
        <v>0</v>
      </c>
      <c r="H13" s="220">
        <v>430</v>
      </c>
      <c r="I13" s="220">
        <v>0</v>
      </c>
      <c r="J13" s="220">
        <v>9859</v>
      </c>
      <c r="K13" s="220">
        <v>7933</v>
      </c>
      <c r="L13" s="220">
        <v>0</v>
      </c>
      <c r="M13" s="220">
        <v>1909</v>
      </c>
    </row>
    <row r="14" spans="1:14">
      <c r="A14" s="227" t="s">
        <v>179</v>
      </c>
      <c r="B14" s="220">
        <v>2414</v>
      </c>
      <c r="C14" s="220">
        <v>17521</v>
      </c>
      <c r="D14" s="220">
        <v>1151</v>
      </c>
      <c r="E14" s="220">
        <v>70</v>
      </c>
      <c r="F14" s="220">
        <v>75</v>
      </c>
      <c r="G14" s="220">
        <v>0</v>
      </c>
      <c r="H14" s="220">
        <v>5089</v>
      </c>
      <c r="I14" s="220">
        <v>2099</v>
      </c>
      <c r="J14" s="220">
        <v>2811</v>
      </c>
      <c r="K14" s="220">
        <v>11319</v>
      </c>
      <c r="L14" s="220">
        <v>144</v>
      </c>
      <c r="M14" s="220">
        <v>315</v>
      </c>
    </row>
    <row r="15" spans="1:14">
      <c r="A15" s="228" t="s">
        <v>178</v>
      </c>
      <c r="B15" s="220">
        <v>7383</v>
      </c>
      <c r="C15" s="220">
        <v>150273</v>
      </c>
      <c r="D15" s="220">
        <v>25150</v>
      </c>
      <c r="E15" s="220">
        <v>3387</v>
      </c>
      <c r="F15" s="220">
        <v>18531</v>
      </c>
      <c r="G15" s="220">
        <v>7700</v>
      </c>
      <c r="H15" s="220">
        <v>54213</v>
      </c>
      <c r="I15" s="220">
        <v>12119</v>
      </c>
      <c r="J15" s="220">
        <v>68037</v>
      </c>
      <c r="K15" s="220">
        <v>67197</v>
      </c>
      <c r="L15" s="220">
        <v>2257</v>
      </c>
      <c r="M15" s="220">
        <v>22189</v>
      </c>
    </row>
    <row r="16" spans="1:14">
      <c r="A16" s="227" t="s">
        <v>177</v>
      </c>
      <c r="B16" s="220">
        <v>10</v>
      </c>
      <c r="C16" s="220">
        <v>17346</v>
      </c>
      <c r="D16" s="220">
        <v>2343</v>
      </c>
      <c r="E16" s="220">
        <v>56</v>
      </c>
      <c r="F16" s="220">
        <v>152</v>
      </c>
      <c r="G16" s="220">
        <v>327</v>
      </c>
      <c r="H16" s="220">
        <v>4082</v>
      </c>
      <c r="I16" s="220">
        <v>1312</v>
      </c>
      <c r="J16" s="220">
        <v>30195</v>
      </c>
      <c r="K16" s="220">
        <v>4492</v>
      </c>
      <c r="L16" s="220">
        <v>44</v>
      </c>
      <c r="M16" s="220">
        <v>1730</v>
      </c>
    </row>
    <row r="17" spans="1:13" ht="16.5" customHeight="1">
      <c r="A17" s="228" t="s">
        <v>176</v>
      </c>
      <c r="B17" s="220">
        <v>15</v>
      </c>
      <c r="C17" s="220">
        <v>12192</v>
      </c>
      <c r="D17" s="220">
        <v>8473</v>
      </c>
      <c r="E17" s="220">
        <v>0</v>
      </c>
      <c r="F17" s="220">
        <v>21</v>
      </c>
      <c r="G17" s="220">
        <v>225</v>
      </c>
      <c r="H17" s="220">
        <v>2223</v>
      </c>
      <c r="I17" s="220">
        <v>462</v>
      </c>
      <c r="J17" s="220">
        <v>137</v>
      </c>
      <c r="K17" s="220">
        <v>8695</v>
      </c>
      <c r="L17" s="220">
        <v>0</v>
      </c>
      <c r="M17" s="220">
        <v>4204</v>
      </c>
    </row>
    <row r="18" spans="1:13" s="106" customFormat="1">
      <c r="A18" s="219" t="s">
        <v>332</v>
      </c>
      <c r="B18" s="222">
        <v>20023</v>
      </c>
      <c r="C18" s="222">
        <v>845076</v>
      </c>
      <c r="D18" s="222">
        <v>155957</v>
      </c>
      <c r="E18" s="222">
        <v>8481</v>
      </c>
      <c r="F18" s="222">
        <v>286143</v>
      </c>
      <c r="G18" s="222">
        <v>348687</v>
      </c>
      <c r="H18" s="222">
        <v>30595</v>
      </c>
      <c r="I18" s="222">
        <v>10476</v>
      </c>
      <c r="J18" s="222">
        <v>463356</v>
      </c>
      <c r="K18" s="222">
        <v>96925</v>
      </c>
      <c r="L18" s="222">
        <v>11924</v>
      </c>
      <c r="M18" s="222">
        <v>11904</v>
      </c>
    </row>
    <row r="19" spans="1:13">
      <c r="A19" s="228" t="s">
        <v>59</v>
      </c>
      <c r="B19" s="220">
        <v>0</v>
      </c>
      <c r="C19" s="220">
        <v>20997</v>
      </c>
      <c r="D19" s="220">
        <v>444</v>
      </c>
      <c r="E19" s="220">
        <v>0</v>
      </c>
      <c r="F19" s="220">
        <v>0</v>
      </c>
      <c r="G19" s="220">
        <v>0</v>
      </c>
      <c r="H19" s="220">
        <v>895</v>
      </c>
      <c r="I19" s="220">
        <v>19</v>
      </c>
      <c r="J19" s="220">
        <v>20623</v>
      </c>
      <c r="K19" s="220">
        <v>45145</v>
      </c>
      <c r="L19" s="220">
        <v>0</v>
      </c>
      <c r="M19" s="220">
        <v>570</v>
      </c>
    </row>
    <row r="20" spans="1:13">
      <c r="A20" s="227" t="s">
        <v>175</v>
      </c>
      <c r="B20" s="220">
        <v>35</v>
      </c>
      <c r="C20" s="220">
        <v>3611</v>
      </c>
      <c r="D20" s="220">
        <v>183</v>
      </c>
      <c r="E20" s="220">
        <v>0</v>
      </c>
      <c r="F20" s="220">
        <v>2167</v>
      </c>
      <c r="G20" s="220">
        <v>0</v>
      </c>
      <c r="H20" s="220">
        <v>438</v>
      </c>
      <c r="I20" s="220">
        <v>0</v>
      </c>
      <c r="J20" s="220">
        <v>995</v>
      </c>
      <c r="K20" s="220">
        <v>4644</v>
      </c>
      <c r="L20" s="220">
        <v>0</v>
      </c>
      <c r="M20" s="220">
        <v>182</v>
      </c>
    </row>
    <row r="21" spans="1:13">
      <c r="A21" s="228" t="s">
        <v>174</v>
      </c>
      <c r="B21" s="220">
        <v>15911</v>
      </c>
      <c r="C21" s="220">
        <v>725543</v>
      </c>
      <c r="D21" s="220">
        <v>138889</v>
      </c>
      <c r="E21" s="220">
        <v>3882</v>
      </c>
      <c r="F21" s="220">
        <v>279262</v>
      </c>
      <c r="G21" s="220">
        <v>344602</v>
      </c>
      <c r="H21" s="220">
        <v>16547</v>
      </c>
      <c r="I21" s="220">
        <v>4799</v>
      </c>
      <c r="J21" s="220">
        <v>417261</v>
      </c>
      <c r="K21" s="220">
        <v>32583</v>
      </c>
      <c r="L21" s="220">
        <v>7961</v>
      </c>
      <c r="M21" s="220">
        <v>6571</v>
      </c>
    </row>
    <row r="22" spans="1:13">
      <c r="A22" s="227" t="s">
        <v>173</v>
      </c>
      <c r="B22" s="220">
        <v>1</v>
      </c>
      <c r="C22" s="220">
        <v>14638</v>
      </c>
      <c r="D22" s="220">
        <v>1381</v>
      </c>
      <c r="E22" s="220">
        <v>0</v>
      </c>
      <c r="F22" s="220">
        <v>0</v>
      </c>
      <c r="G22" s="220">
        <v>0</v>
      </c>
      <c r="H22" s="220">
        <v>658</v>
      </c>
      <c r="I22" s="220">
        <v>167</v>
      </c>
      <c r="J22" s="220">
        <v>12689</v>
      </c>
      <c r="K22" s="220">
        <v>3638</v>
      </c>
      <c r="L22" s="220">
        <v>0</v>
      </c>
      <c r="M22" s="220">
        <v>21</v>
      </c>
    </row>
    <row r="23" spans="1:13">
      <c r="A23" s="228" t="s">
        <v>172</v>
      </c>
      <c r="B23" s="220">
        <v>3965</v>
      </c>
      <c r="C23" s="220">
        <v>62381</v>
      </c>
      <c r="D23" s="220">
        <v>14817</v>
      </c>
      <c r="E23" s="220">
        <v>4599</v>
      </c>
      <c r="F23" s="220">
        <v>4623</v>
      </c>
      <c r="G23" s="220">
        <v>4085</v>
      </c>
      <c r="H23" s="220">
        <v>12015</v>
      </c>
      <c r="I23" s="220">
        <v>5488</v>
      </c>
      <c r="J23" s="220">
        <v>11449</v>
      </c>
      <c r="K23" s="220">
        <v>8907</v>
      </c>
      <c r="L23" s="220">
        <v>3963</v>
      </c>
      <c r="M23" s="220">
        <v>4550</v>
      </c>
    </row>
    <row r="24" spans="1:13" ht="18" customHeight="1">
      <c r="A24" s="227" t="s">
        <v>27</v>
      </c>
      <c r="B24" s="220">
        <v>111</v>
      </c>
      <c r="C24" s="220">
        <v>17906</v>
      </c>
      <c r="D24" s="220">
        <v>243</v>
      </c>
      <c r="E24" s="220">
        <v>0</v>
      </c>
      <c r="F24" s="220">
        <v>91</v>
      </c>
      <c r="G24" s="220">
        <v>0</v>
      </c>
      <c r="H24" s="220">
        <v>42</v>
      </c>
      <c r="I24" s="220">
        <v>3</v>
      </c>
      <c r="J24" s="220">
        <v>339</v>
      </c>
      <c r="K24" s="220">
        <v>2008</v>
      </c>
      <c r="L24" s="220">
        <v>0</v>
      </c>
      <c r="M24" s="220">
        <v>10</v>
      </c>
    </row>
    <row r="25" spans="1:13" s="106" customFormat="1">
      <c r="A25" s="219" t="s">
        <v>58</v>
      </c>
      <c r="B25" s="222">
        <v>0</v>
      </c>
      <c r="C25" s="222">
        <v>11558</v>
      </c>
      <c r="D25" s="222">
        <v>589</v>
      </c>
      <c r="E25" s="222">
        <v>148</v>
      </c>
      <c r="F25" s="222">
        <v>1054</v>
      </c>
      <c r="G25" s="222">
        <v>0</v>
      </c>
      <c r="H25" s="222">
        <v>508</v>
      </c>
      <c r="I25" s="222">
        <v>0</v>
      </c>
      <c r="J25" s="222">
        <v>6126</v>
      </c>
      <c r="K25" s="222">
        <v>5766</v>
      </c>
      <c r="L25" s="222">
        <v>0</v>
      </c>
      <c r="M25" s="222">
        <v>1947</v>
      </c>
    </row>
    <row r="26" spans="1:13">
      <c r="A26" s="227" t="s">
        <v>29</v>
      </c>
      <c r="B26" s="220">
        <v>0</v>
      </c>
      <c r="C26" s="220">
        <v>884</v>
      </c>
      <c r="D26" s="220">
        <v>194</v>
      </c>
      <c r="E26" s="220">
        <v>148</v>
      </c>
      <c r="F26" s="220">
        <v>0</v>
      </c>
      <c r="G26" s="220">
        <v>0</v>
      </c>
      <c r="H26" s="220">
        <v>0</v>
      </c>
      <c r="I26" s="220">
        <v>0</v>
      </c>
      <c r="J26" s="220">
        <v>1394</v>
      </c>
      <c r="K26" s="220">
        <v>75</v>
      </c>
      <c r="L26" s="220">
        <v>0</v>
      </c>
      <c r="M26" s="220">
        <v>0</v>
      </c>
    </row>
    <row r="27" spans="1:13">
      <c r="A27" s="228" t="s">
        <v>30</v>
      </c>
      <c r="B27" s="220">
        <v>0</v>
      </c>
      <c r="C27" s="220">
        <v>2817</v>
      </c>
      <c r="D27" s="220">
        <v>0</v>
      </c>
      <c r="E27" s="220">
        <v>0</v>
      </c>
      <c r="F27" s="220">
        <v>0</v>
      </c>
      <c r="G27" s="220">
        <v>0</v>
      </c>
      <c r="H27" s="220">
        <v>0</v>
      </c>
      <c r="I27" s="220">
        <v>0</v>
      </c>
      <c r="J27" s="220">
        <v>31</v>
      </c>
      <c r="K27" s="220">
        <v>1825</v>
      </c>
      <c r="L27" s="220">
        <v>0</v>
      </c>
      <c r="M27" s="220">
        <v>0</v>
      </c>
    </row>
    <row r="28" spans="1:13">
      <c r="A28" s="227" t="s">
        <v>31</v>
      </c>
      <c r="B28" s="220">
        <v>0</v>
      </c>
      <c r="C28" s="220">
        <v>1881</v>
      </c>
      <c r="D28" s="220">
        <v>395</v>
      </c>
      <c r="E28" s="220">
        <v>0</v>
      </c>
      <c r="F28" s="220">
        <v>0</v>
      </c>
      <c r="G28" s="220">
        <v>0</v>
      </c>
      <c r="H28" s="220">
        <v>168</v>
      </c>
      <c r="I28" s="220">
        <v>0</v>
      </c>
      <c r="J28" s="220">
        <v>0</v>
      </c>
      <c r="K28" s="220">
        <v>1406</v>
      </c>
      <c r="L28" s="220">
        <v>0</v>
      </c>
      <c r="M28" s="220">
        <v>0</v>
      </c>
    </row>
    <row r="29" spans="1:13">
      <c r="A29" s="228" t="s">
        <v>32</v>
      </c>
      <c r="B29" s="220">
        <v>0</v>
      </c>
      <c r="C29" s="220">
        <v>1259</v>
      </c>
      <c r="D29" s="220">
        <v>0</v>
      </c>
      <c r="E29" s="220">
        <v>0</v>
      </c>
      <c r="F29" s="220">
        <v>0</v>
      </c>
      <c r="G29" s="220">
        <v>0</v>
      </c>
      <c r="H29" s="220">
        <v>235</v>
      </c>
      <c r="I29" s="220">
        <v>0</v>
      </c>
      <c r="J29" s="220">
        <v>4701</v>
      </c>
      <c r="K29" s="220">
        <v>988</v>
      </c>
      <c r="L29" s="220">
        <v>0</v>
      </c>
      <c r="M29" s="220">
        <v>1680</v>
      </c>
    </row>
    <row r="30" spans="1:13">
      <c r="A30" s="227" t="s">
        <v>33</v>
      </c>
      <c r="B30" s="220">
        <v>0</v>
      </c>
      <c r="C30" s="220">
        <v>3722</v>
      </c>
      <c r="D30" s="220">
        <v>0</v>
      </c>
      <c r="E30" s="220">
        <v>0</v>
      </c>
      <c r="F30" s="220">
        <v>1054</v>
      </c>
      <c r="G30" s="220">
        <v>0</v>
      </c>
      <c r="H30" s="220">
        <v>105</v>
      </c>
      <c r="I30" s="220">
        <v>0</v>
      </c>
      <c r="J30" s="220">
        <v>0</v>
      </c>
      <c r="K30" s="220">
        <v>1471</v>
      </c>
      <c r="L30" s="220">
        <v>0</v>
      </c>
      <c r="M30" s="220">
        <v>267</v>
      </c>
    </row>
    <row r="31" spans="1:13" ht="17.25" customHeight="1">
      <c r="A31" s="228" t="s">
        <v>34</v>
      </c>
      <c r="B31" s="220">
        <v>0</v>
      </c>
      <c r="C31" s="220">
        <v>995</v>
      </c>
      <c r="D31" s="220">
        <v>0</v>
      </c>
      <c r="E31" s="220">
        <v>0</v>
      </c>
      <c r="F31" s="220">
        <v>0</v>
      </c>
      <c r="G31" s="220">
        <v>0</v>
      </c>
      <c r="H31" s="220">
        <v>0</v>
      </c>
      <c r="I31" s="220">
        <v>0</v>
      </c>
      <c r="J31" s="220">
        <v>0</v>
      </c>
      <c r="K31" s="220">
        <v>1</v>
      </c>
      <c r="L31" s="220">
        <v>0</v>
      </c>
      <c r="M31" s="220">
        <v>0</v>
      </c>
    </row>
    <row r="32" spans="1:13" s="106" customFormat="1" ht="14.25" customHeight="1">
      <c r="A32" s="219" t="s">
        <v>57</v>
      </c>
      <c r="B32" s="222">
        <v>40</v>
      </c>
      <c r="C32" s="222">
        <v>414</v>
      </c>
      <c r="D32" s="222">
        <v>0</v>
      </c>
      <c r="E32" s="222">
        <v>0</v>
      </c>
      <c r="F32" s="222">
        <v>0</v>
      </c>
      <c r="G32" s="222">
        <v>0</v>
      </c>
      <c r="H32" s="222">
        <v>0</v>
      </c>
      <c r="I32" s="222">
        <v>0</v>
      </c>
      <c r="J32" s="222">
        <v>2843</v>
      </c>
      <c r="K32" s="222">
        <v>2794</v>
      </c>
      <c r="L32" s="222">
        <v>0</v>
      </c>
      <c r="M32" s="222">
        <v>20000</v>
      </c>
    </row>
    <row r="33" spans="1:13">
      <c r="A33" s="228" t="s">
        <v>37</v>
      </c>
      <c r="B33" s="220">
        <v>40</v>
      </c>
      <c r="C33" s="220">
        <v>414</v>
      </c>
      <c r="D33" s="220">
        <v>0</v>
      </c>
      <c r="E33" s="220">
        <v>0</v>
      </c>
      <c r="F33" s="220">
        <v>0</v>
      </c>
      <c r="G33" s="220">
        <v>0</v>
      </c>
      <c r="H33" s="220">
        <v>0</v>
      </c>
      <c r="I33" s="220">
        <v>0</v>
      </c>
      <c r="J33" s="220">
        <v>2843</v>
      </c>
      <c r="K33" s="220">
        <v>2794</v>
      </c>
      <c r="L33" s="220">
        <v>0</v>
      </c>
      <c r="M33" s="220">
        <v>20000</v>
      </c>
    </row>
    <row r="34" spans="1:13" s="106" customFormat="1">
      <c r="A34" s="315" t="s">
        <v>38</v>
      </c>
      <c r="B34" s="376">
        <v>0</v>
      </c>
      <c r="C34" s="376">
        <v>0</v>
      </c>
      <c r="D34" s="376">
        <v>0</v>
      </c>
      <c r="E34" s="376">
        <v>0</v>
      </c>
      <c r="F34" s="376">
        <v>0</v>
      </c>
      <c r="G34" s="376">
        <v>0</v>
      </c>
      <c r="H34" s="376">
        <v>0</v>
      </c>
      <c r="I34" s="376">
        <v>0</v>
      </c>
      <c r="J34" s="376">
        <v>0</v>
      </c>
      <c r="K34" s="376">
        <v>0</v>
      </c>
      <c r="L34" s="376">
        <v>0</v>
      </c>
      <c r="M34" s="376">
        <v>0</v>
      </c>
    </row>
    <row r="35" spans="1:13">
      <c r="A35" s="307" t="s">
        <v>488</v>
      </c>
      <c r="B35" s="335">
        <v>0</v>
      </c>
      <c r="C35" s="335">
        <v>0</v>
      </c>
      <c r="D35" s="335">
        <v>0</v>
      </c>
      <c r="E35" s="335">
        <v>0</v>
      </c>
      <c r="F35" s="335">
        <v>0</v>
      </c>
      <c r="G35" s="335">
        <v>0</v>
      </c>
      <c r="H35" s="335">
        <v>0</v>
      </c>
      <c r="I35" s="335">
        <v>0</v>
      </c>
      <c r="J35" s="335">
        <v>0</v>
      </c>
      <c r="K35" s="335">
        <v>0</v>
      </c>
      <c r="L35" s="335">
        <v>0</v>
      </c>
      <c r="M35" s="335">
        <v>0</v>
      </c>
    </row>
    <row r="37" spans="1:13" ht="22.5" customHeight="1">
      <c r="A37" s="778" t="s">
        <v>538</v>
      </c>
      <c r="B37" s="778"/>
      <c r="C37" s="778"/>
      <c r="D37" s="778"/>
    </row>
  </sheetData>
  <mergeCells count="4">
    <mergeCell ref="A1:M1"/>
    <mergeCell ref="A3:A4"/>
    <mergeCell ref="B3:M3"/>
    <mergeCell ref="A37:D37"/>
  </mergeCells>
  <hyperlinks>
    <hyperlink ref="N1" location="INDICE!A69" display="INDICE"/>
  </hyperlinks>
  <printOptions horizontalCentered="1"/>
  <pageMargins left="0.19685039370078741" right="0.19685039370078741" top="1.1023622047244095" bottom="0.51181102362204722" header="0.11811023622047245" footer="0.23622047244094491"/>
  <pageSetup paperSize="9" scale="81" firstPageNumber="124" orientation="landscape" useFirstPageNumber="1" r:id="rId1"/>
  <headerFooter scaleWithDoc="0">
    <oddHeader>&amp;C&amp;G</oddHeader>
    <oddFooter>&amp;C&amp;12 &amp;P</oddFooter>
  </headerFooter>
  <legacyDrawingHF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6"/>
  <dimension ref="A1:Q37"/>
  <sheetViews>
    <sheetView showGridLines="0" zoomScale="90" zoomScaleNormal="90" zoomScalePageLayoutView="80" workbookViewId="0">
      <selection activeCell="B31" activeCellId="3" sqref="B5 B17 B24 B31"/>
    </sheetView>
  </sheetViews>
  <sheetFormatPr baseColWidth="10" defaultColWidth="9.109375" defaultRowHeight="13.8"/>
  <cols>
    <col min="1" max="1" width="32" style="105" customWidth="1"/>
    <col min="2" max="2" width="12" style="105" bestFit="1" customWidth="1"/>
    <col min="3" max="3" width="10.88671875" style="105" bestFit="1" customWidth="1"/>
    <col min="4" max="4" width="11" style="105" bestFit="1" customWidth="1"/>
    <col min="5" max="6" width="10.5546875" style="105" customWidth="1"/>
    <col min="7" max="7" width="11.6640625" style="105" bestFit="1" customWidth="1"/>
    <col min="8" max="8" width="10.5546875" style="105" customWidth="1"/>
    <col min="9" max="9" width="12.88671875" style="105" customWidth="1"/>
    <col min="10" max="16" width="13.44140625" style="105" customWidth="1"/>
    <col min="17" max="16384" width="9.109375" style="107"/>
  </cols>
  <sheetData>
    <row r="1" spans="1:17" ht="54" customHeight="1">
      <c r="A1" s="764" t="s">
        <v>791</v>
      </c>
      <c r="B1" s="764"/>
      <c r="C1" s="764"/>
      <c r="D1" s="764"/>
      <c r="E1" s="764"/>
      <c r="F1" s="764"/>
      <c r="G1" s="764"/>
      <c r="H1" s="764"/>
      <c r="I1" s="764"/>
      <c r="J1" s="764"/>
      <c r="K1" s="764"/>
      <c r="L1" s="764"/>
      <c r="M1" s="764"/>
      <c r="N1" s="764"/>
      <c r="O1" s="764"/>
      <c r="P1" s="764"/>
      <c r="Q1" s="73" t="s">
        <v>271</v>
      </c>
    </row>
    <row r="2" spans="1:17" ht="24" customHeight="1">
      <c r="A2" s="775" t="s">
        <v>51</v>
      </c>
      <c r="B2" s="772" t="s">
        <v>309</v>
      </c>
      <c r="C2" s="773"/>
      <c r="D2" s="773"/>
      <c r="E2" s="773"/>
      <c r="F2" s="773"/>
      <c r="G2" s="773"/>
      <c r="H2" s="774"/>
      <c r="I2" s="775" t="s">
        <v>469</v>
      </c>
      <c r="J2" s="772" t="s">
        <v>310</v>
      </c>
      <c r="K2" s="773"/>
      <c r="L2" s="773"/>
      <c r="M2" s="774"/>
      <c r="N2" s="772" t="s">
        <v>311</v>
      </c>
      <c r="O2" s="773"/>
      <c r="P2" s="774"/>
    </row>
    <row r="3" spans="1:17" s="113" customFormat="1" ht="47.25" customHeight="1">
      <c r="A3" s="776"/>
      <c r="B3" s="366" t="s">
        <v>249</v>
      </c>
      <c r="C3" s="366" t="s">
        <v>248</v>
      </c>
      <c r="D3" s="366" t="s">
        <v>609</v>
      </c>
      <c r="E3" s="366" t="s">
        <v>247</v>
      </c>
      <c r="F3" s="366" t="s">
        <v>468</v>
      </c>
      <c r="G3" s="366" t="s">
        <v>246</v>
      </c>
      <c r="H3" s="366" t="s">
        <v>41</v>
      </c>
      <c r="I3" s="776"/>
      <c r="J3" s="366" t="s">
        <v>470</v>
      </c>
      <c r="K3" s="366" t="s">
        <v>471</v>
      </c>
      <c r="L3" s="366" t="s">
        <v>472</v>
      </c>
      <c r="M3" s="366" t="s">
        <v>473</v>
      </c>
      <c r="N3" s="366" t="s">
        <v>474</v>
      </c>
      <c r="O3" s="366" t="s">
        <v>475</v>
      </c>
      <c r="P3" s="366" t="s">
        <v>476</v>
      </c>
    </row>
    <row r="4" spans="1:17" s="106" customFormat="1" ht="15.75" customHeight="1">
      <c r="A4" s="219" t="s">
        <v>601</v>
      </c>
      <c r="B4" s="222">
        <v>3135082</v>
      </c>
      <c r="C4" s="222">
        <v>744594</v>
      </c>
      <c r="D4" s="222">
        <v>4789321</v>
      </c>
      <c r="E4" s="222">
        <v>241350</v>
      </c>
      <c r="F4" s="222">
        <v>2044696</v>
      </c>
      <c r="G4" s="222">
        <v>887564</v>
      </c>
      <c r="H4" s="222">
        <v>1494710</v>
      </c>
      <c r="I4" s="222">
        <v>272026</v>
      </c>
      <c r="J4" s="222">
        <v>3970</v>
      </c>
      <c r="K4" s="222">
        <v>11198</v>
      </c>
      <c r="L4" s="222">
        <v>3932</v>
      </c>
      <c r="M4" s="222">
        <v>5704</v>
      </c>
      <c r="N4" s="222">
        <v>403346</v>
      </c>
      <c r="O4" s="222">
        <v>1392182</v>
      </c>
      <c r="P4" s="222">
        <v>737965</v>
      </c>
    </row>
    <row r="5" spans="1:17" s="106" customFormat="1" ht="14.25" customHeight="1">
      <c r="A5" s="219" t="s">
        <v>331</v>
      </c>
      <c r="B5" s="222">
        <v>1655338</v>
      </c>
      <c r="C5" s="222">
        <v>308339</v>
      </c>
      <c r="D5" s="222">
        <v>2768392</v>
      </c>
      <c r="E5" s="222">
        <v>166808</v>
      </c>
      <c r="F5" s="222">
        <v>1090134</v>
      </c>
      <c r="G5" s="222">
        <v>331899</v>
      </c>
      <c r="H5" s="222">
        <v>861488</v>
      </c>
      <c r="I5" s="222">
        <v>133940</v>
      </c>
      <c r="J5" s="222">
        <v>433</v>
      </c>
      <c r="K5" s="222">
        <v>5458</v>
      </c>
      <c r="L5" s="222">
        <v>799</v>
      </c>
      <c r="M5" s="222">
        <v>2679</v>
      </c>
      <c r="N5" s="222">
        <v>218180</v>
      </c>
      <c r="O5" s="222">
        <v>875279</v>
      </c>
      <c r="P5" s="222">
        <v>396187</v>
      </c>
    </row>
    <row r="6" spans="1:17" ht="15" customHeight="1">
      <c r="A6" s="228" t="s">
        <v>186</v>
      </c>
      <c r="B6" s="220">
        <v>57131</v>
      </c>
      <c r="C6" s="220">
        <v>520</v>
      </c>
      <c r="D6" s="220">
        <v>189257</v>
      </c>
      <c r="E6" s="220">
        <v>4057</v>
      </c>
      <c r="F6" s="220">
        <v>44576</v>
      </c>
      <c r="G6" s="220">
        <v>2950</v>
      </c>
      <c r="H6" s="220">
        <v>32366</v>
      </c>
      <c r="I6" s="220">
        <v>102</v>
      </c>
      <c r="J6" s="220">
        <v>95</v>
      </c>
      <c r="K6" s="220">
        <v>415</v>
      </c>
      <c r="L6" s="220">
        <v>112</v>
      </c>
      <c r="M6" s="220">
        <v>23</v>
      </c>
      <c r="N6" s="220">
        <v>26934</v>
      </c>
      <c r="O6" s="220">
        <v>14174</v>
      </c>
      <c r="P6" s="220">
        <v>20274</v>
      </c>
    </row>
    <row r="7" spans="1:17" ht="15.75" customHeight="1">
      <c r="A7" s="227" t="s">
        <v>185</v>
      </c>
      <c r="B7" s="220">
        <v>27351</v>
      </c>
      <c r="C7" s="220">
        <v>14824</v>
      </c>
      <c r="D7" s="220">
        <v>21446</v>
      </c>
      <c r="E7" s="220">
        <v>251</v>
      </c>
      <c r="F7" s="220">
        <v>3407</v>
      </c>
      <c r="G7" s="220">
        <v>1213</v>
      </c>
      <c r="H7" s="220">
        <v>0</v>
      </c>
      <c r="I7" s="220">
        <v>0</v>
      </c>
      <c r="J7" s="220">
        <v>0</v>
      </c>
      <c r="K7" s="220">
        <v>0</v>
      </c>
      <c r="L7" s="220">
        <v>0</v>
      </c>
      <c r="M7" s="220">
        <v>0</v>
      </c>
      <c r="N7" s="220">
        <v>0</v>
      </c>
      <c r="O7" s="220">
        <v>0</v>
      </c>
      <c r="P7" s="220">
        <v>0</v>
      </c>
    </row>
    <row r="8" spans="1:17" ht="15.75" customHeight="1">
      <c r="A8" s="228" t="s">
        <v>184</v>
      </c>
      <c r="B8" s="220">
        <v>65970</v>
      </c>
      <c r="C8" s="220">
        <v>12122</v>
      </c>
      <c r="D8" s="220">
        <v>69010</v>
      </c>
      <c r="E8" s="220">
        <v>1172</v>
      </c>
      <c r="F8" s="220">
        <v>54686</v>
      </c>
      <c r="G8" s="220">
        <v>5248</v>
      </c>
      <c r="H8" s="220">
        <v>58243</v>
      </c>
      <c r="I8" s="220">
        <v>2291</v>
      </c>
      <c r="J8" s="220">
        <v>0</v>
      </c>
      <c r="K8" s="220">
        <v>0</v>
      </c>
      <c r="L8" s="220">
        <v>0</v>
      </c>
      <c r="M8" s="220">
        <v>0</v>
      </c>
      <c r="N8" s="220">
        <v>1112</v>
      </c>
      <c r="O8" s="220">
        <v>0</v>
      </c>
      <c r="P8" s="220">
        <v>0</v>
      </c>
    </row>
    <row r="9" spans="1:17" ht="15.75" customHeight="1">
      <c r="A9" s="227" t="s">
        <v>183</v>
      </c>
      <c r="B9" s="220">
        <v>17306</v>
      </c>
      <c r="C9" s="220">
        <v>573</v>
      </c>
      <c r="D9" s="220">
        <v>57196</v>
      </c>
      <c r="E9" s="220">
        <v>930</v>
      </c>
      <c r="F9" s="220">
        <v>15428</v>
      </c>
      <c r="G9" s="220">
        <v>126</v>
      </c>
      <c r="H9" s="220">
        <v>3796</v>
      </c>
      <c r="I9" s="220">
        <v>0</v>
      </c>
      <c r="J9" s="220">
        <v>0</v>
      </c>
      <c r="K9" s="220">
        <v>0</v>
      </c>
      <c r="L9" s="220">
        <v>0</v>
      </c>
      <c r="M9" s="220">
        <v>0</v>
      </c>
      <c r="N9" s="220">
        <v>2569</v>
      </c>
      <c r="O9" s="220">
        <v>2296</v>
      </c>
      <c r="P9" s="220">
        <v>10264</v>
      </c>
    </row>
    <row r="10" spans="1:17" ht="15" customHeight="1">
      <c r="A10" s="228" t="s">
        <v>182</v>
      </c>
      <c r="B10" s="220">
        <v>82505</v>
      </c>
      <c r="C10" s="220">
        <v>4330</v>
      </c>
      <c r="D10" s="220">
        <v>179742</v>
      </c>
      <c r="E10" s="220">
        <v>9115</v>
      </c>
      <c r="F10" s="220">
        <v>80446</v>
      </c>
      <c r="G10" s="220">
        <v>78532</v>
      </c>
      <c r="H10" s="220">
        <v>3104</v>
      </c>
      <c r="I10" s="220">
        <v>0</v>
      </c>
      <c r="J10" s="220">
        <v>0</v>
      </c>
      <c r="K10" s="220">
        <v>0</v>
      </c>
      <c r="L10" s="220">
        <v>0</v>
      </c>
      <c r="M10" s="220">
        <v>0</v>
      </c>
      <c r="N10" s="220">
        <v>20349</v>
      </c>
      <c r="O10" s="220">
        <v>2119</v>
      </c>
      <c r="P10" s="220">
        <v>7794</v>
      </c>
    </row>
    <row r="11" spans="1:17" ht="14.25" customHeight="1">
      <c r="A11" s="227" t="s">
        <v>181</v>
      </c>
      <c r="B11" s="220">
        <v>127344</v>
      </c>
      <c r="C11" s="220">
        <v>27290</v>
      </c>
      <c r="D11" s="220">
        <v>260661</v>
      </c>
      <c r="E11" s="220">
        <v>4874</v>
      </c>
      <c r="F11" s="220">
        <v>87394</v>
      </c>
      <c r="G11" s="220">
        <v>8340</v>
      </c>
      <c r="H11" s="220">
        <v>204788</v>
      </c>
      <c r="I11" s="220">
        <v>0</v>
      </c>
      <c r="J11" s="220">
        <v>0</v>
      </c>
      <c r="K11" s="220">
        <v>0</v>
      </c>
      <c r="L11" s="220">
        <v>0</v>
      </c>
      <c r="M11" s="220">
        <v>0</v>
      </c>
      <c r="N11" s="220">
        <v>27126</v>
      </c>
      <c r="O11" s="220">
        <v>117630</v>
      </c>
      <c r="P11" s="220">
        <v>77538</v>
      </c>
    </row>
    <row r="12" spans="1:17" ht="15.75" customHeight="1">
      <c r="A12" s="228" t="s">
        <v>180</v>
      </c>
      <c r="B12" s="220">
        <v>168979</v>
      </c>
      <c r="C12" s="220">
        <v>0</v>
      </c>
      <c r="D12" s="220">
        <v>25973</v>
      </c>
      <c r="E12" s="220">
        <v>24345</v>
      </c>
      <c r="F12" s="220">
        <v>20509</v>
      </c>
      <c r="G12" s="220">
        <v>992</v>
      </c>
      <c r="H12" s="220">
        <v>500</v>
      </c>
      <c r="I12" s="220">
        <v>5271</v>
      </c>
      <c r="J12" s="220">
        <v>0</v>
      </c>
      <c r="K12" s="220">
        <v>0</v>
      </c>
      <c r="L12" s="220">
        <v>0</v>
      </c>
      <c r="M12" s="220">
        <v>0</v>
      </c>
      <c r="N12" s="220">
        <v>4409</v>
      </c>
      <c r="O12" s="220">
        <v>6301</v>
      </c>
      <c r="P12" s="220">
        <v>5862</v>
      </c>
    </row>
    <row r="13" spans="1:17" ht="15" customHeight="1">
      <c r="A13" s="227" t="s">
        <v>179</v>
      </c>
      <c r="B13" s="220">
        <v>100737</v>
      </c>
      <c r="C13" s="220">
        <v>13501</v>
      </c>
      <c r="D13" s="220">
        <v>106333</v>
      </c>
      <c r="E13" s="220">
        <v>1627</v>
      </c>
      <c r="F13" s="220">
        <v>61123</v>
      </c>
      <c r="G13" s="220">
        <v>34046</v>
      </c>
      <c r="H13" s="220">
        <v>37018</v>
      </c>
      <c r="I13" s="220">
        <v>10351</v>
      </c>
      <c r="J13" s="220">
        <v>54</v>
      </c>
      <c r="K13" s="220">
        <v>396</v>
      </c>
      <c r="L13" s="220">
        <v>6</v>
      </c>
      <c r="M13" s="220">
        <v>327</v>
      </c>
      <c r="N13" s="220">
        <v>3102</v>
      </c>
      <c r="O13" s="220">
        <v>4384</v>
      </c>
      <c r="P13" s="220">
        <v>10337</v>
      </c>
    </row>
    <row r="14" spans="1:17" ht="15" customHeight="1">
      <c r="A14" s="228" t="s">
        <v>178</v>
      </c>
      <c r="B14" s="220">
        <v>802005</v>
      </c>
      <c r="C14" s="220">
        <v>215056</v>
      </c>
      <c r="D14" s="220">
        <v>1391684</v>
      </c>
      <c r="E14" s="220">
        <v>100278</v>
      </c>
      <c r="F14" s="220">
        <v>560832</v>
      </c>
      <c r="G14" s="220">
        <v>114698</v>
      </c>
      <c r="H14" s="220">
        <v>470737</v>
      </c>
      <c r="I14" s="220">
        <v>106514</v>
      </c>
      <c r="J14" s="220">
        <v>284</v>
      </c>
      <c r="K14" s="220">
        <v>4647</v>
      </c>
      <c r="L14" s="220">
        <v>681</v>
      </c>
      <c r="M14" s="220">
        <v>2329</v>
      </c>
      <c r="N14" s="220">
        <v>106224</v>
      </c>
      <c r="O14" s="220">
        <v>701121</v>
      </c>
      <c r="P14" s="220">
        <v>222420</v>
      </c>
    </row>
    <row r="15" spans="1:17" ht="14.25" customHeight="1">
      <c r="A15" s="227" t="s">
        <v>177</v>
      </c>
      <c r="B15" s="220">
        <v>107177</v>
      </c>
      <c r="C15" s="220">
        <v>6461</v>
      </c>
      <c r="D15" s="220">
        <v>227576</v>
      </c>
      <c r="E15" s="220">
        <v>19092</v>
      </c>
      <c r="F15" s="220">
        <v>116901</v>
      </c>
      <c r="G15" s="220">
        <v>44220</v>
      </c>
      <c r="H15" s="220">
        <v>22479</v>
      </c>
      <c r="I15" s="220">
        <v>9411</v>
      </c>
      <c r="J15" s="220">
        <v>0</v>
      </c>
      <c r="K15" s="220">
        <v>0</v>
      </c>
      <c r="L15" s="220">
        <v>0</v>
      </c>
      <c r="M15" s="220">
        <v>0</v>
      </c>
      <c r="N15" s="220">
        <v>25719</v>
      </c>
      <c r="O15" s="220">
        <v>15008</v>
      </c>
      <c r="P15" s="220">
        <v>28854</v>
      </c>
    </row>
    <row r="16" spans="1:17" ht="17.25" customHeight="1">
      <c r="A16" s="228" t="s">
        <v>176</v>
      </c>
      <c r="B16" s="220">
        <v>98833</v>
      </c>
      <c r="C16" s="220">
        <v>13662</v>
      </c>
      <c r="D16" s="220">
        <v>239514</v>
      </c>
      <c r="E16" s="220">
        <v>1067</v>
      </c>
      <c r="F16" s="220">
        <v>44832</v>
      </c>
      <c r="G16" s="220">
        <v>41534</v>
      </c>
      <c r="H16" s="220">
        <v>28457</v>
      </c>
      <c r="I16" s="220">
        <v>0</v>
      </c>
      <c r="J16" s="220">
        <v>0</v>
      </c>
      <c r="K16" s="220">
        <v>0</v>
      </c>
      <c r="L16" s="220">
        <v>0</v>
      </c>
      <c r="M16" s="220">
        <v>0</v>
      </c>
      <c r="N16" s="220">
        <v>636</v>
      </c>
      <c r="O16" s="220">
        <v>12246</v>
      </c>
      <c r="P16" s="220">
        <v>12844</v>
      </c>
    </row>
    <row r="17" spans="1:16" s="106" customFormat="1" ht="15.75" customHeight="1">
      <c r="A17" s="219" t="s">
        <v>332</v>
      </c>
      <c r="B17" s="222">
        <v>1319740</v>
      </c>
      <c r="C17" s="222">
        <v>406082</v>
      </c>
      <c r="D17" s="222">
        <v>1830177</v>
      </c>
      <c r="E17" s="222">
        <v>59073</v>
      </c>
      <c r="F17" s="222">
        <v>800319</v>
      </c>
      <c r="G17" s="222">
        <v>499436</v>
      </c>
      <c r="H17" s="222">
        <v>541266</v>
      </c>
      <c r="I17" s="222">
        <v>131152</v>
      </c>
      <c r="J17" s="222">
        <v>3537</v>
      </c>
      <c r="K17" s="222">
        <v>5740</v>
      </c>
      <c r="L17" s="222">
        <v>3133</v>
      </c>
      <c r="M17" s="222">
        <v>3025</v>
      </c>
      <c r="N17" s="222">
        <v>175806</v>
      </c>
      <c r="O17" s="222">
        <v>505147</v>
      </c>
      <c r="P17" s="222">
        <v>318354</v>
      </c>
    </row>
    <row r="18" spans="1:16" ht="16.5" customHeight="1">
      <c r="A18" s="228" t="s">
        <v>59</v>
      </c>
      <c r="B18" s="220">
        <v>209966</v>
      </c>
      <c r="C18" s="220">
        <v>17884</v>
      </c>
      <c r="D18" s="220">
        <v>278173</v>
      </c>
      <c r="E18" s="220">
        <v>8005</v>
      </c>
      <c r="F18" s="220">
        <v>119843</v>
      </c>
      <c r="G18" s="220">
        <v>8140</v>
      </c>
      <c r="H18" s="220">
        <v>33740</v>
      </c>
      <c r="I18" s="220">
        <v>12123</v>
      </c>
      <c r="J18" s="220">
        <v>0</v>
      </c>
      <c r="K18" s="220">
        <v>0</v>
      </c>
      <c r="L18" s="220">
        <v>0</v>
      </c>
      <c r="M18" s="220">
        <v>0</v>
      </c>
      <c r="N18" s="220">
        <v>2</v>
      </c>
      <c r="O18" s="220">
        <v>122819</v>
      </c>
      <c r="P18" s="220">
        <v>1</v>
      </c>
    </row>
    <row r="19" spans="1:16" ht="16.5" customHeight="1">
      <c r="A19" s="227" t="s">
        <v>175</v>
      </c>
      <c r="B19" s="220">
        <v>20052</v>
      </c>
      <c r="C19" s="220">
        <v>1249</v>
      </c>
      <c r="D19" s="220">
        <v>28871</v>
      </c>
      <c r="E19" s="220">
        <v>2582</v>
      </c>
      <c r="F19" s="220">
        <v>23750</v>
      </c>
      <c r="G19" s="220">
        <v>1204</v>
      </c>
      <c r="H19" s="220">
        <v>3651</v>
      </c>
      <c r="I19" s="220">
        <v>7836</v>
      </c>
      <c r="J19" s="220">
        <v>0</v>
      </c>
      <c r="K19" s="220">
        <v>0</v>
      </c>
      <c r="L19" s="220">
        <v>0</v>
      </c>
      <c r="M19" s="220">
        <v>0</v>
      </c>
      <c r="N19" s="220">
        <v>11829</v>
      </c>
      <c r="O19" s="220">
        <v>4245</v>
      </c>
      <c r="P19" s="220">
        <v>5671</v>
      </c>
    </row>
    <row r="20" spans="1:16" ht="15" customHeight="1">
      <c r="A20" s="228" t="s">
        <v>174</v>
      </c>
      <c r="B20" s="220">
        <v>683419</v>
      </c>
      <c r="C20" s="220">
        <v>326137</v>
      </c>
      <c r="D20" s="220">
        <v>923600</v>
      </c>
      <c r="E20" s="220">
        <v>22921</v>
      </c>
      <c r="F20" s="220">
        <v>485936</v>
      </c>
      <c r="G20" s="220">
        <v>249257</v>
      </c>
      <c r="H20" s="220">
        <v>161301</v>
      </c>
      <c r="I20" s="220">
        <v>105522</v>
      </c>
      <c r="J20" s="220">
        <v>870</v>
      </c>
      <c r="K20" s="220">
        <v>3085</v>
      </c>
      <c r="L20" s="220">
        <v>472</v>
      </c>
      <c r="M20" s="220">
        <v>358</v>
      </c>
      <c r="N20" s="220">
        <v>123262</v>
      </c>
      <c r="O20" s="220">
        <v>326827</v>
      </c>
      <c r="P20" s="220">
        <v>284502</v>
      </c>
    </row>
    <row r="21" spans="1:16" ht="15" customHeight="1">
      <c r="A21" s="227" t="s">
        <v>173</v>
      </c>
      <c r="B21" s="220">
        <v>83273</v>
      </c>
      <c r="C21" s="220">
        <v>21536</v>
      </c>
      <c r="D21" s="220">
        <v>176690</v>
      </c>
      <c r="E21" s="220">
        <v>4188</v>
      </c>
      <c r="F21" s="220">
        <v>47340</v>
      </c>
      <c r="G21" s="220">
        <v>49865</v>
      </c>
      <c r="H21" s="220">
        <v>2880</v>
      </c>
      <c r="I21" s="220">
        <v>2756</v>
      </c>
      <c r="J21" s="220">
        <v>0</v>
      </c>
      <c r="K21" s="220">
        <v>0</v>
      </c>
      <c r="L21" s="220">
        <v>0</v>
      </c>
      <c r="M21" s="220">
        <v>0</v>
      </c>
      <c r="N21" s="220">
        <v>5281</v>
      </c>
      <c r="O21" s="220">
        <v>37677</v>
      </c>
      <c r="P21" s="220">
        <v>6478</v>
      </c>
    </row>
    <row r="22" spans="1:16" ht="15" customHeight="1">
      <c r="A22" s="228" t="s">
        <v>172</v>
      </c>
      <c r="B22" s="220">
        <v>296257</v>
      </c>
      <c r="C22" s="220">
        <v>39148</v>
      </c>
      <c r="D22" s="220">
        <v>388771</v>
      </c>
      <c r="E22" s="220">
        <v>21141</v>
      </c>
      <c r="F22" s="220">
        <v>115675</v>
      </c>
      <c r="G22" s="220">
        <v>170594</v>
      </c>
      <c r="H22" s="220">
        <v>319370</v>
      </c>
      <c r="I22" s="220">
        <v>2899</v>
      </c>
      <c r="J22" s="220">
        <v>2667</v>
      </c>
      <c r="K22" s="220">
        <v>2655</v>
      </c>
      <c r="L22" s="220">
        <v>2661</v>
      </c>
      <c r="M22" s="220">
        <v>2667</v>
      </c>
      <c r="N22" s="220">
        <v>33531</v>
      </c>
      <c r="O22" s="220">
        <v>8734</v>
      </c>
      <c r="P22" s="220">
        <v>21701</v>
      </c>
    </row>
    <row r="23" spans="1:16" ht="15.75" customHeight="1">
      <c r="A23" s="227" t="s">
        <v>27</v>
      </c>
      <c r="B23" s="220">
        <v>26773</v>
      </c>
      <c r="C23" s="220">
        <v>128</v>
      </c>
      <c r="D23" s="220">
        <v>34072</v>
      </c>
      <c r="E23" s="220">
        <v>236</v>
      </c>
      <c r="F23" s="220">
        <v>7775</v>
      </c>
      <c r="G23" s="220">
        <v>20376</v>
      </c>
      <c r="H23" s="220">
        <v>20324</v>
      </c>
      <c r="I23" s="220">
        <v>16</v>
      </c>
      <c r="J23" s="220">
        <v>0</v>
      </c>
      <c r="K23" s="220">
        <v>0</v>
      </c>
      <c r="L23" s="220">
        <v>0</v>
      </c>
      <c r="M23" s="220">
        <v>0</v>
      </c>
      <c r="N23" s="220">
        <v>1901</v>
      </c>
      <c r="O23" s="220">
        <v>4845</v>
      </c>
      <c r="P23" s="220">
        <v>1</v>
      </c>
    </row>
    <row r="24" spans="1:16" s="106" customFormat="1" ht="15.75" customHeight="1">
      <c r="A24" s="219" t="s">
        <v>58</v>
      </c>
      <c r="B24" s="222">
        <v>144720</v>
      </c>
      <c r="C24" s="222">
        <v>25054</v>
      </c>
      <c r="D24" s="222">
        <v>176450</v>
      </c>
      <c r="E24" s="222">
        <v>14207</v>
      </c>
      <c r="F24" s="222">
        <v>148014</v>
      </c>
      <c r="G24" s="222">
        <v>48738</v>
      </c>
      <c r="H24" s="222">
        <v>66788</v>
      </c>
      <c r="I24" s="222">
        <v>6934</v>
      </c>
      <c r="J24" s="222">
        <v>0</v>
      </c>
      <c r="K24" s="222">
        <v>0</v>
      </c>
      <c r="L24" s="222">
        <v>0</v>
      </c>
      <c r="M24" s="222">
        <v>0</v>
      </c>
      <c r="N24" s="222">
        <v>6566</v>
      </c>
      <c r="O24" s="222">
        <v>8303</v>
      </c>
      <c r="P24" s="222">
        <v>23422</v>
      </c>
    </row>
    <row r="25" spans="1:16" ht="15.75" customHeight="1">
      <c r="A25" s="227" t="s">
        <v>29</v>
      </c>
      <c r="B25" s="220">
        <v>20288</v>
      </c>
      <c r="C25" s="220">
        <v>0</v>
      </c>
      <c r="D25" s="220">
        <v>23455</v>
      </c>
      <c r="E25" s="220">
        <v>50</v>
      </c>
      <c r="F25" s="220">
        <v>19752</v>
      </c>
      <c r="G25" s="220">
        <v>13646</v>
      </c>
      <c r="H25" s="220">
        <v>18778</v>
      </c>
      <c r="I25" s="220">
        <v>0</v>
      </c>
      <c r="J25" s="220">
        <v>0</v>
      </c>
      <c r="K25" s="220">
        <v>0</v>
      </c>
      <c r="L25" s="220">
        <v>0</v>
      </c>
      <c r="M25" s="220">
        <v>0</v>
      </c>
      <c r="N25" s="220">
        <v>0</v>
      </c>
      <c r="O25" s="220">
        <v>153</v>
      </c>
      <c r="P25" s="220">
        <v>0</v>
      </c>
    </row>
    <row r="26" spans="1:16" ht="16.5" customHeight="1">
      <c r="A26" s="228" t="s">
        <v>30</v>
      </c>
      <c r="B26" s="220">
        <v>17322</v>
      </c>
      <c r="C26" s="220">
        <v>0</v>
      </c>
      <c r="D26" s="220">
        <v>12609</v>
      </c>
      <c r="E26" s="220">
        <v>4965</v>
      </c>
      <c r="F26" s="220">
        <v>13040</v>
      </c>
      <c r="G26" s="220">
        <v>0</v>
      </c>
      <c r="H26" s="220">
        <v>0</v>
      </c>
      <c r="I26" s="220">
        <v>0</v>
      </c>
      <c r="J26" s="220">
        <v>0</v>
      </c>
      <c r="K26" s="220">
        <v>0</v>
      </c>
      <c r="L26" s="220">
        <v>0</v>
      </c>
      <c r="M26" s="220">
        <v>0</v>
      </c>
      <c r="N26" s="220">
        <v>323</v>
      </c>
      <c r="O26" s="220">
        <v>0</v>
      </c>
      <c r="P26" s="220">
        <v>10000</v>
      </c>
    </row>
    <row r="27" spans="1:16" ht="15.75" customHeight="1">
      <c r="A27" s="227" t="s">
        <v>31</v>
      </c>
      <c r="B27" s="220">
        <v>48431</v>
      </c>
      <c r="C27" s="220">
        <v>31</v>
      </c>
      <c r="D27" s="220">
        <v>63521</v>
      </c>
      <c r="E27" s="220">
        <v>7959</v>
      </c>
      <c r="F27" s="220">
        <v>53322</v>
      </c>
      <c r="G27" s="220">
        <v>35092</v>
      </c>
      <c r="H27" s="220">
        <v>41787</v>
      </c>
      <c r="I27" s="220">
        <v>6934</v>
      </c>
      <c r="J27" s="220">
        <v>0</v>
      </c>
      <c r="K27" s="220">
        <v>0</v>
      </c>
      <c r="L27" s="220">
        <v>0</v>
      </c>
      <c r="M27" s="220">
        <v>0</v>
      </c>
      <c r="N27" s="220">
        <v>2557</v>
      </c>
      <c r="O27" s="220">
        <v>377</v>
      </c>
      <c r="P27" s="220">
        <v>10000</v>
      </c>
    </row>
    <row r="28" spans="1:16" ht="15.75" customHeight="1">
      <c r="A28" s="228" t="s">
        <v>32</v>
      </c>
      <c r="B28" s="220">
        <v>22200</v>
      </c>
      <c r="C28" s="220">
        <v>25008</v>
      </c>
      <c r="D28" s="220">
        <v>25948</v>
      </c>
      <c r="E28" s="220">
        <v>240</v>
      </c>
      <c r="F28" s="220">
        <v>21120</v>
      </c>
      <c r="G28" s="220">
        <v>0</v>
      </c>
      <c r="H28" s="220">
        <v>3622</v>
      </c>
      <c r="I28" s="220">
        <v>0</v>
      </c>
      <c r="J28" s="220">
        <v>0</v>
      </c>
      <c r="K28" s="220">
        <v>0</v>
      </c>
      <c r="L28" s="220">
        <v>0</v>
      </c>
      <c r="M28" s="220">
        <v>0</v>
      </c>
      <c r="N28" s="220">
        <v>1020</v>
      </c>
      <c r="O28" s="220">
        <v>7137</v>
      </c>
      <c r="P28" s="220">
        <v>58</v>
      </c>
    </row>
    <row r="29" spans="1:16" ht="15" customHeight="1">
      <c r="A29" s="227" t="s">
        <v>33</v>
      </c>
      <c r="B29" s="220">
        <v>17676</v>
      </c>
      <c r="C29" s="220">
        <v>0</v>
      </c>
      <c r="D29" s="220">
        <v>48026</v>
      </c>
      <c r="E29" s="220">
        <v>0</v>
      </c>
      <c r="F29" s="220">
        <v>18084</v>
      </c>
      <c r="G29" s="220">
        <v>0</v>
      </c>
      <c r="H29" s="220">
        <v>0</v>
      </c>
      <c r="I29" s="220">
        <v>0</v>
      </c>
      <c r="J29" s="220">
        <v>0</v>
      </c>
      <c r="K29" s="220">
        <v>0</v>
      </c>
      <c r="L29" s="220">
        <v>0</v>
      </c>
      <c r="M29" s="220">
        <v>0</v>
      </c>
      <c r="N29" s="220">
        <v>0</v>
      </c>
      <c r="O29" s="220">
        <v>613</v>
      </c>
      <c r="P29" s="220">
        <v>0</v>
      </c>
    </row>
    <row r="30" spans="1:16" ht="17.25" customHeight="1">
      <c r="A30" s="228" t="s">
        <v>34</v>
      </c>
      <c r="B30" s="220">
        <v>18803</v>
      </c>
      <c r="C30" s="220">
        <v>15</v>
      </c>
      <c r="D30" s="220">
        <v>2891</v>
      </c>
      <c r="E30" s="220">
        <v>993</v>
      </c>
      <c r="F30" s="220">
        <v>22696</v>
      </c>
      <c r="G30" s="220">
        <v>0</v>
      </c>
      <c r="H30" s="220">
        <v>2601</v>
      </c>
      <c r="I30" s="220">
        <v>0</v>
      </c>
      <c r="J30" s="220">
        <v>0</v>
      </c>
      <c r="K30" s="220">
        <v>0</v>
      </c>
      <c r="L30" s="220">
        <v>0</v>
      </c>
      <c r="M30" s="220">
        <v>0</v>
      </c>
      <c r="N30" s="220">
        <v>2666</v>
      </c>
      <c r="O30" s="220">
        <v>23</v>
      </c>
      <c r="P30" s="220">
        <v>3364</v>
      </c>
    </row>
    <row r="31" spans="1:16" s="106" customFormat="1" ht="15" customHeight="1">
      <c r="A31" s="219" t="s">
        <v>57</v>
      </c>
      <c r="B31" s="222">
        <v>15284</v>
      </c>
      <c r="C31" s="222">
        <v>5119</v>
      </c>
      <c r="D31" s="222">
        <v>14302</v>
      </c>
      <c r="E31" s="222">
        <v>1262</v>
      </c>
      <c r="F31" s="222">
        <v>6229</v>
      </c>
      <c r="G31" s="222">
        <v>7491</v>
      </c>
      <c r="H31" s="222">
        <v>25168</v>
      </c>
      <c r="I31" s="222">
        <v>0</v>
      </c>
      <c r="J31" s="222">
        <v>0</v>
      </c>
      <c r="K31" s="222">
        <v>0</v>
      </c>
      <c r="L31" s="222">
        <v>0</v>
      </c>
      <c r="M31" s="222">
        <v>0</v>
      </c>
      <c r="N31" s="222">
        <v>2794</v>
      </c>
      <c r="O31" s="222">
        <v>3453</v>
      </c>
      <c r="P31" s="222">
        <v>2</v>
      </c>
    </row>
    <row r="32" spans="1:16">
      <c r="A32" s="228" t="s">
        <v>37</v>
      </c>
      <c r="B32" s="220">
        <v>15284</v>
      </c>
      <c r="C32" s="220">
        <v>5119</v>
      </c>
      <c r="D32" s="220">
        <v>14302</v>
      </c>
      <c r="E32" s="220">
        <v>1262</v>
      </c>
      <c r="F32" s="220">
        <v>6229</v>
      </c>
      <c r="G32" s="220">
        <v>7491</v>
      </c>
      <c r="H32" s="220">
        <v>25168</v>
      </c>
      <c r="I32" s="220">
        <v>0</v>
      </c>
      <c r="J32" s="220">
        <v>0</v>
      </c>
      <c r="K32" s="220">
        <v>0</v>
      </c>
      <c r="L32" s="220">
        <v>0</v>
      </c>
      <c r="M32" s="220">
        <v>0</v>
      </c>
      <c r="N32" s="220">
        <v>2794</v>
      </c>
      <c r="O32" s="220">
        <v>3453</v>
      </c>
      <c r="P32" s="220">
        <v>2</v>
      </c>
    </row>
    <row r="33" spans="1:16" s="106" customFormat="1">
      <c r="A33" s="231" t="s">
        <v>38</v>
      </c>
      <c r="B33" s="222">
        <v>0</v>
      </c>
      <c r="C33" s="222">
        <v>0</v>
      </c>
      <c r="D33" s="222">
        <v>0</v>
      </c>
      <c r="E33" s="222">
        <v>0</v>
      </c>
      <c r="F33" s="222">
        <v>0</v>
      </c>
      <c r="G33" s="222">
        <v>0</v>
      </c>
      <c r="H33" s="222">
        <v>0</v>
      </c>
      <c r="I33" s="222">
        <v>0</v>
      </c>
      <c r="J33" s="222">
        <v>0</v>
      </c>
      <c r="K33" s="222">
        <v>0</v>
      </c>
      <c r="L33" s="222">
        <v>0</v>
      </c>
      <c r="M33" s="222">
        <v>0</v>
      </c>
      <c r="N33" s="222">
        <v>0</v>
      </c>
      <c r="O33" s="222">
        <v>0</v>
      </c>
      <c r="P33" s="222">
        <v>0</v>
      </c>
    </row>
    <row r="34" spans="1:16">
      <c r="A34" s="373" t="s">
        <v>488</v>
      </c>
      <c r="B34" s="306">
        <v>0</v>
      </c>
      <c r="C34" s="306">
        <v>0</v>
      </c>
      <c r="D34" s="306">
        <v>0</v>
      </c>
      <c r="E34" s="306">
        <v>0</v>
      </c>
      <c r="F34" s="306">
        <v>0</v>
      </c>
      <c r="G34" s="306">
        <v>0</v>
      </c>
      <c r="H34" s="306">
        <v>0</v>
      </c>
      <c r="I34" s="306">
        <v>0</v>
      </c>
      <c r="J34" s="306">
        <v>0</v>
      </c>
      <c r="K34" s="306">
        <v>0</v>
      </c>
      <c r="L34" s="306">
        <v>0</v>
      </c>
      <c r="M34" s="306">
        <v>0</v>
      </c>
      <c r="N34" s="306">
        <v>0</v>
      </c>
      <c r="O34" s="306">
        <v>0</v>
      </c>
      <c r="P34" s="306">
        <v>0</v>
      </c>
    </row>
    <row r="35" spans="1:16" ht="12.75" customHeight="1">
      <c r="A35" s="303"/>
      <c r="B35" s="303"/>
      <c r="C35" s="303"/>
      <c r="D35" s="303"/>
      <c r="E35" s="303"/>
      <c r="F35" s="303"/>
      <c r="G35" s="303"/>
      <c r="H35" s="303"/>
      <c r="I35" s="303"/>
      <c r="J35" s="303"/>
      <c r="K35" s="303"/>
      <c r="L35" s="303"/>
      <c r="M35" s="303"/>
      <c r="N35" s="303"/>
      <c r="O35" s="303"/>
      <c r="P35" s="303"/>
    </row>
    <row r="36" spans="1:16" ht="26.25" customHeight="1">
      <c r="A36" s="777" t="s">
        <v>610</v>
      </c>
      <c r="B36" s="777"/>
      <c r="C36" s="777"/>
      <c r="D36" s="777"/>
      <c r="E36" s="777"/>
      <c r="F36" s="777"/>
      <c r="G36" s="777"/>
      <c r="H36" s="777"/>
      <c r="I36" s="777"/>
      <c r="J36" s="777"/>
      <c r="K36" s="777"/>
    </row>
    <row r="37" spans="1:16" ht="22.5" customHeight="1">
      <c r="A37" s="755" t="s">
        <v>538</v>
      </c>
      <c r="B37" s="755"/>
      <c r="C37" s="755"/>
      <c r="D37" s="755"/>
      <c r="E37" s="755"/>
      <c r="F37" s="755"/>
    </row>
  </sheetData>
  <mergeCells count="8">
    <mergeCell ref="A37:F37"/>
    <mergeCell ref="A36:K36"/>
    <mergeCell ref="A1:P1"/>
    <mergeCell ref="A2:A3"/>
    <mergeCell ref="B2:H2"/>
    <mergeCell ref="I2:I3"/>
    <mergeCell ref="J2:M2"/>
    <mergeCell ref="N2:P2"/>
  </mergeCells>
  <hyperlinks>
    <hyperlink ref="Q1" location="INDICE!A70" display="INDICE"/>
  </hyperlinks>
  <printOptions horizontalCentered="1"/>
  <pageMargins left="0.19685039370078741" right="0.19685039370078741" top="1.1023622047244095" bottom="0.51181102362204722" header="0.11811023622047245" footer="0.23622047244094491"/>
  <pageSetup paperSize="9" scale="69" firstPageNumber="125" orientation="landscape" useFirstPageNumber="1" r:id="rId1"/>
  <headerFooter scaleWithDoc="0">
    <oddHeader>&amp;C&amp;G</oddHeader>
    <oddFooter>&amp;C&amp;12 &amp;P</oddFooter>
  </headerFooter>
  <legacyDrawingHF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7"/>
  <dimension ref="A1:H38"/>
  <sheetViews>
    <sheetView showGridLines="0" zoomScale="90" zoomScaleNormal="90" workbookViewId="0">
      <selection activeCell="B35" activeCellId="4" sqref="B7 B19 B26 B33 B35"/>
    </sheetView>
  </sheetViews>
  <sheetFormatPr baseColWidth="10" defaultColWidth="9.109375" defaultRowHeight="13.8"/>
  <cols>
    <col min="1" max="1" width="32.5546875" style="314" customWidth="1"/>
    <col min="2" max="2" width="21.6640625" style="314" customWidth="1"/>
    <col min="3" max="3" width="13.5546875" style="314" customWidth="1"/>
    <col min="4" max="4" width="12.5546875" style="314" customWidth="1"/>
    <col min="5" max="5" width="20.109375" style="314" customWidth="1"/>
    <col min="6" max="6" width="19.109375" style="314" customWidth="1"/>
    <col min="7" max="7" width="20.33203125" style="314" customWidth="1"/>
    <col min="8" max="16384" width="9.109375" style="204"/>
  </cols>
  <sheetData>
    <row r="1" spans="1:8" ht="48" customHeight="1">
      <c r="A1" s="867" t="s">
        <v>792</v>
      </c>
      <c r="B1" s="867"/>
      <c r="C1" s="867"/>
      <c r="D1" s="867"/>
      <c r="E1" s="867"/>
      <c r="F1" s="867"/>
      <c r="G1" s="867"/>
      <c r="H1" s="312" t="s">
        <v>271</v>
      </c>
    </row>
    <row r="2" spans="1:8" s="314" customFormat="1" ht="4.5" customHeight="1">
      <c r="A2" s="336"/>
      <c r="B2" s="336"/>
      <c r="C2" s="336"/>
      <c r="D2" s="336"/>
      <c r="E2" s="336"/>
      <c r="F2" s="336"/>
      <c r="G2" s="313"/>
    </row>
    <row r="3" spans="1:8" s="206" customFormat="1" ht="13.5" customHeight="1">
      <c r="A3" s="758" t="s">
        <v>51</v>
      </c>
      <c r="B3" s="758" t="s">
        <v>253</v>
      </c>
      <c r="C3" s="869" t="s">
        <v>252</v>
      </c>
      <c r="D3" s="870"/>
      <c r="E3" s="758" t="s">
        <v>298</v>
      </c>
      <c r="F3" s="758" t="s">
        <v>299</v>
      </c>
      <c r="G3" s="758" t="s">
        <v>300</v>
      </c>
    </row>
    <row r="4" spans="1:8" s="206" customFormat="1" ht="7.5" customHeight="1">
      <c r="A4" s="868"/>
      <c r="B4" s="868"/>
      <c r="C4" s="871"/>
      <c r="D4" s="872"/>
      <c r="E4" s="868"/>
      <c r="F4" s="868"/>
      <c r="G4" s="868"/>
    </row>
    <row r="5" spans="1:8" s="206" customFormat="1" ht="24" customHeight="1">
      <c r="A5" s="759"/>
      <c r="B5" s="759"/>
      <c r="C5" s="367" t="s">
        <v>251</v>
      </c>
      <c r="D5" s="367" t="s">
        <v>250</v>
      </c>
      <c r="E5" s="759"/>
      <c r="F5" s="759"/>
      <c r="G5" s="759"/>
    </row>
    <row r="6" spans="1:8" s="588" customFormat="1" ht="16.5" customHeight="1">
      <c r="A6" s="219" t="s">
        <v>601</v>
      </c>
      <c r="B6" s="222">
        <v>419440</v>
      </c>
      <c r="C6" s="222">
        <v>128687</v>
      </c>
      <c r="D6" s="222">
        <v>11101</v>
      </c>
      <c r="E6" s="222">
        <v>1345620</v>
      </c>
      <c r="F6" s="222">
        <v>312923</v>
      </c>
      <c r="G6" s="222">
        <v>137222</v>
      </c>
    </row>
    <row r="7" spans="1:8" s="588" customFormat="1">
      <c r="A7" s="219" t="s">
        <v>331</v>
      </c>
      <c r="B7" s="222">
        <v>89325</v>
      </c>
      <c r="C7" s="222">
        <v>74953</v>
      </c>
      <c r="D7" s="222">
        <v>4574</v>
      </c>
      <c r="E7" s="222">
        <v>997924</v>
      </c>
      <c r="F7" s="222">
        <v>209325</v>
      </c>
      <c r="G7" s="222">
        <v>69769</v>
      </c>
    </row>
    <row r="8" spans="1:8">
      <c r="A8" s="221" t="s">
        <v>186</v>
      </c>
      <c r="B8" s="220">
        <v>101</v>
      </c>
      <c r="C8" s="220">
        <v>5076</v>
      </c>
      <c r="D8" s="220">
        <v>510</v>
      </c>
      <c r="E8" s="220">
        <v>106790</v>
      </c>
      <c r="F8" s="220">
        <v>19304</v>
      </c>
      <c r="G8" s="220">
        <v>6725</v>
      </c>
    </row>
    <row r="9" spans="1:8">
      <c r="A9" s="221" t="s">
        <v>185</v>
      </c>
      <c r="B9" s="220">
        <v>8397</v>
      </c>
      <c r="C9" s="220">
        <v>800</v>
      </c>
      <c r="D9" s="220">
        <v>165</v>
      </c>
      <c r="E9" s="220">
        <v>1043</v>
      </c>
      <c r="F9" s="220">
        <v>634</v>
      </c>
      <c r="G9" s="220">
        <v>277</v>
      </c>
    </row>
    <row r="10" spans="1:8">
      <c r="A10" s="221" t="s">
        <v>184</v>
      </c>
      <c r="B10" s="220">
        <v>0</v>
      </c>
      <c r="C10" s="220">
        <v>79</v>
      </c>
      <c r="D10" s="220">
        <v>25</v>
      </c>
      <c r="E10" s="220">
        <v>26197</v>
      </c>
      <c r="F10" s="220">
        <v>4314</v>
      </c>
      <c r="G10" s="220">
        <v>419</v>
      </c>
    </row>
    <row r="11" spans="1:8">
      <c r="A11" s="221" t="s">
        <v>183</v>
      </c>
      <c r="B11" s="220">
        <v>809</v>
      </c>
      <c r="C11" s="220">
        <v>1074</v>
      </c>
      <c r="D11" s="220">
        <v>141</v>
      </c>
      <c r="E11" s="220">
        <v>28080</v>
      </c>
      <c r="F11" s="220">
        <v>476</v>
      </c>
      <c r="G11" s="220">
        <v>289</v>
      </c>
    </row>
    <row r="12" spans="1:8">
      <c r="A12" s="221" t="s">
        <v>182</v>
      </c>
      <c r="B12" s="220">
        <v>1215</v>
      </c>
      <c r="C12" s="220">
        <v>1499</v>
      </c>
      <c r="D12" s="220">
        <v>415</v>
      </c>
      <c r="E12" s="220">
        <v>15645</v>
      </c>
      <c r="F12" s="220">
        <v>8069</v>
      </c>
      <c r="G12" s="220">
        <v>405</v>
      </c>
    </row>
    <row r="13" spans="1:8">
      <c r="A13" s="221" t="s">
        <v>181</v>
      </c>
      <c r="B13" s="220">
        <v>63357</v>
      </c>
      <c r="C13" s="220">
        <v>39148</v>
      </c>
      <c r="D13" s="220">
        <v>227</v>
      </c>
      <c r="E13" s="220">
        <v>18580</v>
      </c>
      <c r="F13" s="220">
        <v>6798</v>
      </c>
      <c r="G13" s="220">
        <v>256</v>
      </c>
    </row>
    <row r="14" spans="1:8">
      <c r="A14" s="221" t="s">
        <v>180</v>
      </c>
      <c r="B14" s="220">
        <v>2733</v>
      </c>
      <c r="C14" s="220">
        <v>322</v>
      </c>
      <c r="D14" s="220">
        <v>22</v>
      </c>
      <c r="E14" s="220">
        <v>17540</v>
      </c>
      <c r="F14" s="220">
        <v>1097</v>
      </c>
      <c r="G14" s="220">
        <v>2274</v>
      </c>
    </row>
    <row r="15" spans="1:8">
      <c r="A15" s="221" t="s">
        <v>179</v>
      </c>
      <c r="B15" s="220">
        <v>2004</v>
      </c>
      <c r="C15" s="220">
        <v>4187</v>
      </c>
      <c r="D15" s="220">
        <v>2377</v>
      </c>
      <c r="E15" s="220">
        <v>69277</v>
      </c>
      <c r="F15" s="220">
        <v>11488</v>
      </c>
      <c r="G15" s="220">
        <v>6039</v>
      </c>
    </row>
    <row r="16" spans="1:8">
      <c r="A16" s="221" t="s">
        <v>178</v>
      </c>
      <c r="B16" s="220">
        <v>8015</v>
      </c>
      <c r="C16" s="220">
        <v>21006</v>
      </c>
      <c r="D16" s="220">
        <v>615</v>
      </c>
      <c r="E16" s="220">
        <v>679728</v>
      </c>
      <c r="F16" s="220">
        <v>126740</v>
      </c>
      <c r="G16" s="220">
        <v>48439</v>
      </c>
    </row>
    <row r="17" spans="1:7">
      <c r="A17" s="221" t="s">
        <v>177</v>
      </c>
      <c r="B17" s="220">
        <v>2678</v>
      </c>
      <c r="C17" s="220">
        <v>1251</v>
      </c>
      <c r="D17" s="220">
        <v>9</v>
      </c>
      <c r="E17" s="220">
        <v>27596</v>
      </c>
      <c r="F17" s="220">
        <v>21929</v>
      </c>
      <c r="G17" s="220">
        <v>2613</v>
      </c>
    </row>
    <row r="18" spans="1:7" ht="16.5" customHeight="1">
      <c r="A18" s="221" t="s">
        <v>176</v>
      </c>
      <c r="B18" s="220">
        <v>16</v>
      </c>
      <c r="C18" s="220">
        <v>511</v>
      </c>
      <c r="D18" s="220">
        <v>68</v>
      </c>
      <c r="E18" s="220">
        <v>7448</v>
      </c>
      <c r="F18" s="220">
        <v>8476</v>
      </c>
      <c r="G18" s="220">
        <v>2033</v>
      </c>
    </row>
    <row r="19" spans="1:7" s="588" customFormat="1">
      <c r="A19" s="219" t="s">
        <v>332</v>
      </c>
      <c r="B19" s="222">
        <v>304731</v>
      </c>
      <c r="C19" s="222">
        <v>49427</v>
      </c>
      <c r="D19" s="222">
        <v>5926</v>
      </c>
      <c r="E19" s="222">
        <v>301122</v>
      </c>
      <c r="F19" s="222">
        <v>75587</v>
      </c>
      <c r="G19" s="222">
        <v>45850</v>
      </c>
    </row>
    <row r="20" spans="1:7">
      <c r="A20" s="221" t="s">
        <v>59</v>
      </c>
      <c r="B20" s="220">
        <v>38311</v>
      </c>
      <c r="C20" s="220">
        <v>5880</v>
      </c>
      <c r="D20" s="220">
        <v>493</v>
      </c>
      <c r="E20" s="220">
        <v>24228</v>
      </c>
      <c r="F20" s="220">
        <v>9516</v>
      </c>
      <c r="G20" s="220">
        <v>2541</v>
      </c>
    </row>
    <row r="21" spans="1:7">
      <c r="A21" s="221" t="s">
        <v>175</v>
      </c>
      <c r="B21" s="220">
        <v>26607</v>
      </c>
      <c r="C21" s="220">
        <v>4113</v>
      </c>
      <c r="D21" s="220">
        <v>388</v>
      </c>
      <c r="E21" s="220">
        <v>20411</v>
      </c>
      <c r="F21" s="220">
        <v>8726</v>
      </c>
      <c r="G21" s="220">
        <v>12391</v>
      </c>
    </row>
    <row r="22" spans="1:7">
      <c r="A22" s="221" t="s">
        <v>174</v>
      </c>
      <c r="B22" s="220">
        <v>123630</v>
      </c>
      <c r="C22" s="220">
        <v>20485</v>
      </c>
      <c r="D22" s="220">
        <v>2615</v>
      </c>
      <c r="E22" s="220">
        <v>181108</v>
      </c>
      <c r="F22" s="220">
        <v>21050</v>
      </c>
      <c r="G22" s="220">
        <v>15905</v>
      </c>
    </row>
    <row r="23" spans="1:7">
      <c r="A23" s="221" t="s">
        <v>173</v>
      </c>
      <c r="B23" s="220">
        <v>26587</v>
      </c>
      <c r="C23" s="220">
        <v>8527</v>
      </c>
      <c r="D23" s="220">
        <v>220</v>
      </c>
      <c r="E23" s="220">
        <v>11547</v>
      </c>
      <c r="F23" s="220">
        <v>3852</v>
      </c>
      <c r="G23" s="220">
        <v>745</v>
      </c>
    </row>
    <row r="24" spans="1:7">
      <c r="A24" s="221" t="s">
        <v>172</v>
      </c>
      <c r="B24" s="220">
        <v>84176</v>
      </c>
      <c r="C24" s="220">
        <v>8238</v>
      </c>
      <c r="D24" s="220">
        <v>2184</v>
      </c>
      <c r="E24" s="220">
        <v>55498</v>
      </c>
      <c r="F24" s="220">
        <v>28397</v>
      </c>
      <c r="G24" s="220">
        <v>13529</v>
      </c>
    </row>
    <row r="25" spans="1:7" ht="15.75" customHeight="1">
      <c r="A25" s="221" t="s">
        <v>27</v>
      </c>
      <c r="B25" s="220">
        <v>5420</v>
      </c>
      <c r="C25" s="220">
        <v>2184</v>
      </c>
      <c r="D25" s="220">
        <v>26</v>
      </c>
      <c r="E25" s="220">
        <v>8330</v>
      </c>
      <c r="F25" s="220">
        <v>4046</v>
      </c>
      <c r="G25" s="220">
        <v>739</v>
      </c>
    </row>
    <row r="26" spans="1:7" s="588" customFormat="1">
      <c r="A26" s="219" t="s">
        <v>58</v>
      </c>
      <c r="B26" s="222">
        <v>21568</v>
      </c>
      <c r="C26" s="222">
        <v>3601</v>
      </c>
      <c r="D26" s="222">
        <v>601</v>
      </c>
      <c r="E26" s="222">
        <v>46534</v>
      </c>
      <c r="F26" s="222">
        <v>27975</v>
      </c>
      <c r="G26" s="222">
        <v>21603</v>
      </c>
    </row>
    <row r="27" spans="1:7">
      <c r="A27" s="221" t="s">
        <v>29</v>
      </c>
      <c r="B27" s="220">
        <v>885</v>
      </c>
      <c r="C27" s="220">
        <v>326</v>
      </c>
      <c r="D27" s="220">
        <v>78</v>
      </c>
      <c r="E27" s="220">
        <v>56</v>
      </c>
      <c r="F27" s="220">
        <v>63</v>
      </c>
      <c r="G27" s="220">
        <v>41</v>
      </c>
    </row>
    <row r="28" spans="1:7">
      <c r="A28" s="221" t="s">
        <v>30</v>
      </c>
      <c r="B28" s="220">
        <v>2630</v>
      </c>
      <c r="C28" s="220">
        <v>248</v>
      </c>
      <c r="D28" s="220">
        <v>12</v>
      </c>
      <c r="E28" s="220">
        <v>5113</v>
      </c>
      <c r="F28" s="220">
        <v>4329</v>
      </c>
      <c r="G28" s="220">
        <v>3861</v>
      </c>
    </row>
    <row r="29" spans="1:7">
      <c r="A29" s="221" t="s">
        <v>31</v>
      </c>
      <c r="B29" s="220">
        <v>6845</v>
      </c>
      <c r="C29" s="220">
        <v>1890</v>
      </c>
      <c r="D29" s="220">
        <v>74</v>
      </c>
      <c r="E29" s="220">
        <v>32642</v>
      </c>
      <c r="F29" s="220">
        <v>10174</v>
      </c>
      <c r="G29" s="220">
        <v>78</v>
      </c>
    </row>
    <row r="30" spans="1:7">
      <c r="A30" s="221" t="s">
        <v>32</v>
      </c>
      <c r="B30" s="220">
        <v>10253</v>
      </c>
      <c r="C30" s="220">
        <v>547</v>
      </c>
      <c r="D30" s="220">
        <v>63</v>
      </c>
      <c r="E30" s="220">
        <v>6373</v>
      </c>
      <c r="F30" s="220">
        <v>7811</v>
      </c>
      <c r="G30" s="220">
        <v>3971</v>
      </c>
    </row>
    <row r="31" spans="1:7">
      <c r="A31" s="221" t="s">
        <v>33</v>
      </c>
      <c r="B31" s="220">
        <v>220</v>
      </c>
      <c r="C31" s="220">
        <v>118</v>
      </c>
      <c r="D31" s="220">
        <v>111</v>
      </c>
      <c r="E31" s="220">
        <v>1888</v>
      </c>
      <c r="F31" s="220">
        <v>841</v>
      </c>
      <c r="G31" s="220">
        <v>1346</v>
      </c>
    </row>
    <row r="32" spans="1:7" ht="16.5" customHeight="1">
      <c r="A32" s="221" t="s">
        <v>34</v>
      </c>
      <c r="B32" s="220">
        <v>735</v>
      </c>
      <c r="C32" s="220">
        <v>472</v>
      </c>
      <c r="D32" s="220">
        <v>263</v>
      </c>
      <c r="E32" s="220">
        <v>462</v>
      </c>
      <c r="F32" s="220">
        <v>4757</v>
      </c>
      <c r="G32" s="220">
        <v>12306</v>
      </c>
    </row>
    <row r="33" spans="1:7" s="588" customFormat="1">
      <c r="A33" s="219" t="s">
        <v>57</v>
      </c>
      <c r="B33" s="222">
        <v>3039</v>
      </c>
      <c r="C33" s="222">
        <v>100</v>
      </c>
      <c r="D33" s="222">
        <v>0</v>
      </c>
      <c r="E33" s="222">
        <v>40</v>
      </c>
      <c r="F33" s="222">
        <v>36</v>
      </c>
      <c r="G33" s="222">
        <v>0</v>
      </c>
    </row>
    <row r="34" spans="1:7" ht="11.25" customHeight="1">
      <c r="A34" s="221" t="s">
        <v>37</v>
      </c>
      <c r="B34" s="220">
        <v>3039</v>
      </c>
      <c r="C34" s="220">
        <v>100</v>
      </c>
      <c r="D34" s="220">
        <v>0</v>
      </c>
      <c r="E34" s="220">
        <v>40</v>
      </c>
      <c r="F34" s="220">
        <v>36</v>
      </c>
      <c r="G34" s="220">
        <v>0</v>
      </c>
    </row>
    <row r="35" spans="1:7" s="588" customFormat="1">
      <c r="A35" s="337" t="s">
        <v>38</v>
      </c>
      <c r="B35" s="589">
        <v>777</v>
      </c>
      <c r="C35" s="589">
        <v>606</v>
      </c>
      <c r="D35" s="589">
        <v>0</v>
      </c>
      <c r="E35" s="589">
        <v>0</v>
      </c>
      <c r="F35" s="589">
        <v>0</v>
      </c>
      <c r="G35" s="589">
        <v>0</v>
      </c>
    </row>
    <row r="36" spans="1:7">
      <c r="A36" s="377" t="s">
        <v>488</v>
      </c>
      <c r="B36" s="377">
        <v>777</v>
      </c>
      <c r="C36" s="377">
        <v>606</v>
      </c>
      <c r="D36" s="377">
        <v>0</v>
      </c>
      <c r="E36" s="377">
        <v>0</v>
      </c>
      <c r="F36" s="377">
        <v>0</v>
      </c>
      <c r="G36" s="377">
        <v>0</v>
      </c>
    </row>
    <row r="38" spans="1:7" ht="22.5" customHeight="1">
      <c r="A38" s="755" t="s">
        <v>538</v>
      </c>
      <c r="B38" s="755"/>
      <c r="C38" s="755"/>
      <c r="D38" s="755"/>
    </row>
  </sheetData>
  <mergeCells count="8">
    <mergeCell ref="A38:D38"/>
    <mergeCell ref="A1:G1"/>
    <mergeCell ref="A3:A5"/>
    <mergeCell ref="B3:B5"/>
    <mergeCell ref="C3:D4"/>
    <mergeCell ref="E3:E5"/>
    <mergeCell ref="F3:F5"/>
    <mergeCell ref="G3:G5"/>
  </mergeCells>
  <hyperlinks>
    <hyperlink ref="H1" location="INDICE!A71" display="INDICE"/>
  </hyperlinks>
  <printOptions horizontalCentered="1"/>
  <pageMargins left="0.19685039370078741" right="0.19685039370078741" top="1.1023622047244095" bottom="0.51181102362204722" header="0.11811023622047245" footer="0.23622047244094491"/>
  <pageSetup paperSize="9" scale="90" firstPageNumber="126" orientation="landscape" useFirstPageNumber="1" r:id="rId1"/>
  <headerFooter scaleWithDoc="0">
    <oddHeader>&amp;C&amp;G</oddHeader>
    <oddFooter>&amp;C&amp;12 &amp;P</oddFooter>
  </headerFooter>
  <legacyDrawingHF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8"/>
  <dimension ref="A1:G36"/>
  <sheetViews>
    <sheetView showGridLines="0" zoomScale="90" zoomScaleNormal="90" workbookViewId="0">
      <selection activeCell="B33" activeCellId="4" sqref="B5 B17 B24 B31 B33"/>
    </sheetView>
  </sheetViews>
  <sheetFormatPr baseColWidth="10" defaultColWidth="9.109375" defaultRowHeight="13.8"/>
  <cols>
    <col min="1" max="1" width="35.109375" style="105" customWidth="1"/>
    <col min="2" max="2" width="18.33203125" style="105" customWidth="1"/>
    <col min="3" max="3" width="21.44140625" style="105" customWidth="1"/>
    <col min="4" max="4" width="20.109375" style="105" customWidth="1"/>
    <col min="5" max="5" width="21" style="105" customWidth="1"/>
    <col min="6" max="6" width="16" style="105" customWidth="1"/>
    <col min="7" max="16384" width="9.109375" style="105"/>
  </cols>
  <sheetData>
    <row r="1" spans="1:7" ht="54.75" customHeight="1">
      <c r="A1" s="757" t="s">
        <v>793</v>
      </c>
      <c r="B1" s="757"/>
      <c r="C1" s="757"/>
      <c r="D1" s="757"/>
      <c r="E1" s="757"/>
      <c r="F1" s="757"/>
      <c r="G1" s="73" t="s">
        <v>271</v>
      </c>
    </row>
    <row r="2" spans="1:7" ht="3.75" customHeight="1">
      <c r="A2" s="108"/>
      <c r="B2" s="142"/>
      <c r="C2" s="142"/>
      <c r="D2" s="142"/>
      <c r="E2" s="142"/>
      <c r="F2" s="142"/>
    </row>
    <row r="3" spans="1:7" s="108" customFormat="1" ht="36.75" customHeight="1">
      <c r="A3" s="367" t="s">
        <v>611</v>
      </c>
      <c r="B3" s="367" t="s">
        <v>255</v>
      </c>
      <c r="C3" s="367" t="s">
        <v>303</v>
      </c>
      <c r="D3" s="367" t="s">
        <v>301</v>
      </c>
      <c r="E3" s="367" t="s">
        <v>302</v>
      </c>
      <c r="F3" s="367" t="s">
        <v>254</v>
      </c>
    </row>
    <row r="4" spans="1:7" s="590" customFormat="1" ht="16.5" customHeight="1">
      <c r="A4" s="219" t="s">
        <v>601</v>
      </c>
      <c r="B4" s="222">
        <v>317006</v>
      </c>
      <c r="C4" s="222">
        <v>42490</v>
      </c>
      <c r="D4" s="222">
        <v>34163</v>
      </c>
      <c r="E4" s="222">
        <v>6806</v>
      </c>
      <c r="F4" s="222">
        <v>16291</v>
      </c>
    </row>
    <row r="5" spans="1:7" s="590" customFormat="1">
      <c r="A5" s="219" t="s">
        <v>331</v>
      </c>
      <c r="B5" s="222">
        <v>59432</v>
      </c>
      <c r="C5" s="222">
        <v>24453</v>
      </c>
      <c r="D5" s="222">
        <v>963</v>
      </c>
      <c r="E5" s="222">
        <v>1305</v>
      </c>
      <c r="F5" s="222">
        <v>2584</v>
      </c>
    </row>
    <row r="6" spans="1:7">
      <c r="A6" s="221" t="s">
        <v>186</v>
      </c>
      <c r="B6" s="220">
        <v>47</v>
      </c>
      <c r="C6" s="220">
        <v>0</v>
      </c>
      <c r="D6" s="220">
        <v>0</v>
      </c>
      <c r="E6" s="220">
        <v>0</v>
      </c>
      <c r="F6" s="220">
        <v>4</v>
      </c>
    </row>
    <row r="7" spans="1:7">
      <c r="A7" s="221" t="s">
        <v>185</v>
      </c>
      <c r="B7" s="220">
        <v>7956</v>
      </c>
      <c r="C7" s="220">
        <v>271</v>
      </c>
      <c r="D7" s="220">
        <v>39</v>
      </c>
      <c r="E7" s="220">
        <v>120</v>
      </c>
      <c r="F7" s="220">
        <v>11</v>
      </c>
    </row>
    <row r="8" spans="1:7">
      <c r="A8" s="221" t="s">
        <v>184</v>
      </c>
      <c r="B8" s="220">
        <v>0</v>
      </c>
      <c r="C8" s="220">
        <v>0</v>
      </c>
      <c r="D8" s="220">
        <v>0</v>
      </c>
      <c r="E8" s="220">
        <v>0</v>
      </c>
      <c r="F8" s="220">
        <v>0</v>
      </c>
    </row>
    <row r="9" spans="1:7">
      <c r="A9" s="221" t="s">
        <v>183</v>
      </c>
      <c r="B9" s="220">
        <v>687</v>
      </c>
      <c r="C9" s="220">
        <v>24</v>
      </c>
      <c r="D9" s="220">
        <v>11</v>
      </c>
      <c r="E9" s="220">
        <v>13</v>
      </c>
      <c r="F9" s="220">
        <v>38</v>
      </c>
    </row>
    <row r="10" spans="1:7">
      <c r="A10" s="221" t="s">
        <v>182</v>
      </c>
      <c r="B10" s="220">
        <v>1138</v>
      </c>
      <c r="C10" s="220">
        <v>65</v>
      </c>
      <c r="D10" s="220">
        <v>3</v>
      </c>
      <c r="E10" s="220">
        <v>9</v>
      </c>
      <c r="F10" s="220">
        <v>0</v>
      </c>
    </row>
    <row r="11" spans="1:7">
      <c r="A11" s="221" t="s">
        <v>181</v>
      </c>
      <c r="B11" s="220">
        <v>39398</v>
      </c>
      <c r="C11" s="220">
        <v>23704</v>
      </c>
      <c r="D11" s="220">
        <v>6</v>
      </c>
      <c r="E11" s="220">
        <v>28</v>
      </c>
      <c r="F11" s="220">
        <v>183</v>
      </c>
    </row>
    <row r="12" spans="1:7">
      <c r="A12" s="221" t="s">
        <v>180</v>
      </c>
      <c r="B12" s="220">
        <v>2581</v>
      </c>
      <c r="C12" s="220">
        <v>55</v>
      </c>
      <c r="D12" s="220">
        <v>26</v>
      </c>
      <c r="E12" s="220">
        <v>12</v>
      </c>
      <c r="F12" s="220">
        <v>0</v>
      </c>
    </row>
    <row r="13" spans="1:7">
      <c r="A13" s="221" t="s">
        <v>179</v>
      </c>
      <c r="B13" s="220">
        <v>1175</v>
      </c>
      <c r="C13" s="220">
        <v>57</v>
      </c>
      <c r="D13" s="220">
        <v>154</v>
      </c>
      <c r="E13" s="220">
        <v>162</v>
      </c>
      <c r="F13" s="220">
        <v>101</v>
      </c>
    </row>
    <row r="14" spans="1:7">
      <c r="A14" s="221" t="s">
        <v>178</v>
      </c>
      <c r="B14" s="220">
        <v>3849</v>
      </c>
      <c r="C14" s="220">
        <v>226</v>
      </c>
      <c r="D14" s="220">
        <v>716</v>
      </c>
      <c r="E14" s="220">
        <v>935</v>
      </c>
      <c r="F14" s="220">
        <v>2247</v>
      </c>
    </row>
    <row r="15" spans="1:7">
      <c r="A15" s="221" t="s">
        <v>177</v>
      </c>
      <c r="B15" s="220">
        <v>2601</v>
      </c>
      <c r="C15" s="220">
        <v>51</v>
      </c>
      <c r="D15" s="220">
        <v>8</v>
      </c>
      <c r="E15" s="220">
        <v>18</v>
      </c>
      <c r="F15" s="220">
        <v>0</v>
      </c>
    </row>
    <row r="16" spans="1:7" ht="16.5" customHeight="1">
      <c r="A16" s="221" t="s">
        <v>176</v>
      </c>
      <c r="B16" s="220">
        <v>0</v>
      </c>
      <c r="C16" s="220">
        <v>0</v>
      </c>
      <c r="D16" s="220">
        <v>0</v>
      </c>
      <c r="E16" s="220">
        <v>8</v>
      </c>
      <c r="F16" s="220">
        <v>0</v>
      </c>
    </row>
    <row r="17" spans="1:6" s="590" customFormat="1">
      <c r="A17" s="219" t="s">
        <v>332</v>
      </c>
      <c r="B17" s="222">
        <v>242517</v>
      </c>
      <c r="C17" s="222">
        <v>14552</v>
      </c>
      <c r="D17" s="222">
        <v>27165</v>
      </c>
      <c r="E17" s="222">
        <v>5016</v>
      </c>
      <c r="F17" s="222">
        <v>13679</v>
      </c>
    </row>
    <row r="18" spans="1:6">
      <c r="A18" s="221" t="s">
        <v>59</v>
      </c>
      <c r="B18" s="220">
        <v>36335</v>
      </c>
      <c r="C18" s="220">
        <v>280</v>
      </c>
      <c r="D18" s="220">
        <v>363</v>
      </c>
      <c r="E18" s="220">
        <v>1305</v>
      </c>
      <c r="F18" s="220">
        <v>4</v>
      </c>
    </row>
    <row r="19" spans="1:6">
      <c r="A19" s="221" t="s">
        <v>175</v>
      </c>
      <c r="B19" s="220">
        <v>26181</v>
      </c>
      <c r="C19" s="220">
        <v>72</v>
      </c>
      <c r="D19" s="220">
        <v>46</v>
      </c>
      <c r="E19" s="220">
        <v>306</v>
      </c>
      <c r="F19" s="220">
        <v>2</v>
      </c>
    </row>
    <row r="20" spans="1:6">
      <c r="A20" s="221" t="s">
        <v>174</v>
      </c>
      <c r="B20" s="220">
        <v>102168</v>
      </c>
      <c r="C20" s="220">
        <v>5657</v>
      </c>
      <c r="D20" s="220">
        <v>4712</v>
      </c>
      <c r="E20" s="220">
        <v>1348</v>
      </c>
      <c r="F20" s="220">
        <v>8185</v>
      </c>
    </row>
    <row r="21" spans="1:6">
      <c r="A21" s="221" t="s">
        <v>173</v>
      </c>
      <c r="B21" s="220">
        <v>1830</v>
      </c>
      <c r="C21" s="220">
        <v>4622</v>
      </c>
      <c r="D21" s="220">
        <v>19976</v>
      </c>
      <c r="E21" s="220">
        <v>122</v>
      </c>
      <c r="F21" s="220">
        <v>0</v>
      </c>
    </row>
    <row r="22" spans="1:6">
      <c r="A22" s="221" t="s">
        <v>172</v>
      </c>
      <c r="B22" s="220">
        <v>71115</v>
      </c>
      <c r="C22" s="220">
        <v>3631</v>
      </c>
      <c r="D22" s="220">
        <v>1920</v>
      </c>
      <c r="E22" s="220">
        <v>1841</v>
      </c>
      <c r="F22" s="220">
        <v>5488</v>
      </c>
    </row>
    <row r="23" spans="1:6" ht="16.5" customHeight="1">
      <c r="A23" s="221" t="s">
        <v>27</v>
      </c>
      <c r="B23" s="220">
        <v>4888</v>
      </c>
      <c r="C23" s="220">
        <v>290</v>
      </c>
      <c r="D23" s="220">
        <v>148</v>
      </c>
      <c r="E23" s="220">
        <v>94</v>
      </c>
      <c r="F23" s="220">
        <v>0</v>
      </c>
    </row>
    <row r="24" spans="1:6" s="590" customFormat="1">
      <c r="A24" s="219" t="s">
        <v>58</v>
      </c>
      <c r="B24" s="222">
        <v>12553</v>
      </c>
      <c r="C24" s="222">
        <v>3380</v>
      </c>
      <c r="D24" s="222">
        <v>4950</v>
      </c>
      <c r="E24" s="222">
        <v>363</v>
      </c>
      <c r="F24" s="222">
        <v>28</v>
      </c>
    </row>
    <row r="25" spans="1:6">
      <c r="A25" s="221" t="s">
        <v>29</v>
      </c>
      <c r="B25" s="220">
        <v>619</v>
      </c>
      <c r="C25" s="220">
        <v>133</v>
      </c>
      <c r="D25" s="220">
        <v>16</v>
      </c>
      <c r="E25" s="220">
        <v>29</v>
      </c>
      <c r="F25" s="220">
        <v>8</v>
      </c>
    </row>
    <row r="26" spans="1:6">
      <c r="A26" s="221" t="s">
        <v>30</v>
      </c>
      <c r="B26" s="220">
        <v>592</v>
      </c>
      <c r="C26" s="220">
        <v>1998</v>
      </c>
      <c r="D26" s="220">
        <v>4</v>
      </c>
      <c r="E26" s="220">
        <v>36</v>
      </c>
      <c r="F26" s="220">
        <v>0</v>
      </c>
    </row>
    <row r="27" spans="1:6">
      <c r="A27" s="221" t="s">
        <v>31</v>
      </c>
      <c r="B27" s="220">
        <v>845</v>
      </c>
      <c r="C27" s="220">
        <v>1047</v>
      </c>
      <c r="D27" s="220">
        <v>4820</v>
      </c>
      <c r="E27" s="220">
        <v>130</v>
      </c>
      <c r="F27" s="220">
        <v>3</v>
      </c>
    </row>
    <row r="28" spans="1:6">
      <c r="A28" s="221" t="s">
        <v>32</v>
      </c>
      <c r="B28" s="220">
        <v>9703</v>
      </c>
      <c r="C28" s="220">
        <v>192</v>
      </c>
      <c r="D28" s="220">
        <v>96</v>
      </c>
      <c r="E28" s="220">
        <v>139</v>
      </c>
      <c r="F28" s="220">
        <v>17</v>
      </c>
    </row>
    <row r="29" spans="1:6">
      <c r="A29" s="221" t="s">
        <v>33</v>
      </c>
      <c r="B29" s="220">
        <v>98</v>
      </c>
      <c r="C29" s="220">
        <v>1</v>
      </c>
      <c r="D29" s="220">
        <v>0</v>
      </c>
      <c r="E29" s="220">
        <v>13</v>
      </c>
      <c r="F29" s="220">
        <v>0</v>
      </c>
    </row>
    <row r="30" spans="1:6" ht="16.5" customHeight="1">
      <c r="A30" s="221" t="s">
        <v>34</v>
      </c>
      <c r="B30" s="220">
        <v>696</v>
      </c>
      <c r="C30" s="220">
        <v>9</v>
      </c>
      <c r="D30" s="220">
        <v>14</v>
      </c>
      <c r="E30" s="220">
        <v>16</v>
      </c>
      <c r="F30" s="220">
        <v>0</v>
      </c>
    </row>
    <row r="31" spans="1:6" s="590" customFormat="1">
      <c r="A31" s="219" t="s">
        <v>57</v>
      </c>
      <c r="B31" s="222">
        <v>1746</v>
      </c>
      <c r="C31" s="222">
        <v>100</v>
      </c>
      <c r="D31" s="222">
        <v>1078</v>
      </c>
      <c r="E31" s="222">
        <v>115</v>
      </c>
      <c r="F31" s="222">
        <v>0</v>
      </c>
    </row>
    <row r="32" spans="1:6">
      <c r="A32" s="221" t="s">
        <v>37</v>
      </c>
      <c r="B32" s="220">
        <v>1746</v>
      </c>
      <c r="C32" s="220">
        <v>100</v>
      </c>
      <c r="D32" s="220">
        <v>1078</v>
      </c>
      <c r="E32" s="220">
        <v>115</v>
      </c>
      <c r="F32" s="220">
        <v>0</v>
      </c>
    </row>
    <row r="33" spans="1:6" s="590" customFormat="1">
      <c r="A33" s="338" t="s">
        <v>38</v>
      </c>
      <c r="B33" s="591">
        <v>758</v>
      </c>
      <c r="C33" s="591">
        <v>5</v>
      </c>
      <c r="D33" s="591">
        <v>7</v>
      </c>
      <c r="E33" s="591">
        <v>7</v>
      </c>
      <c r="F33" s="591">
        <v>0</v>
      </c>
    </row>
    <row r="34" spans="1:6">
      <c r="A34" s="307" t="s">
        <v>488</v>
      </c>
      <c r="B34" s="307">
        <v>758</v>
      </c>
      <c r="C34" s="307">
        <v>5</v>
      </c>
      <c r="D34" s="307">
        <v>7</v>
      </c>
      <c r="E34" s="307">
        <v>7</v>
      </c>
      <c r="F34" s="339">
        <v>0</v>
      </c>
    </row>
    <row r="36" spans="1:6" ht="22.5" customHeight="1">
      <c r="A36" s="778" t="s">
        <v>538</v>
      </c>
      <c r="B36" s="778"/>
      <c r="C36" s="778"/>
    </row>
  </sheetData>
  <mergeCells count="2">
    <mergeCell ref="A1:F1"/>
    <mergeCell ref="A36:C36"/>
  </mergeCells>
  <hyperlinks>
    <hyperlink ref="G1" location="INDICE!A72" display="INDICE"/>
  </hyperlinks>
  <printOptions horizontalCentered="1"/>
  <pageMargins left="0.19685039370078741" right="0.19685039370078741" top="1.1023622047244095" bottom="0.51181102362204722" header="0.11811023622047245" footer="0.23622047244094491"/>
  <pageSetup paperSize="9" scale="90" firstPageNumber="127" orientation="landscape" useFirstPageNumber="1" r:id="rId1"/>
  <headerFooter scaleWithDoc="0">
    <oddHeader>&amp;C&amp;G</oddHeader>
    <oddFooter>&amp;C&amp;12 &amp;P</oddFooter>
  </headerFooter>
  <legacyDrawingHF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5"/>
  <dimension ref="A1:R2"/>
  <sheetViews>
    <sheetView showGridLines="0" topLeftCell="A10" zoomScale="80" zoomScaleNormal="80" zoomScalePageLayoutView="75" workbookViewId="0"/>
  </sheetViews>
  <sheetFormatPr baseColWidth="10" defaultRowHeight="14.4"/>
  <sheetData>
    <row r="1" spans="1:18">
      <c r="A1" s="89"/>
    </row>
    <row r="2" spans="1:18">
      <c r="R2" s="74" t="s">
        <v>271</v>
      </c>
    </row>
  </sheetData>
  <hyperlinks>
    <hyperlink ref="R2" location="INDICE!A75" display="INDICE"/>
  </hyperlinks>
  <printOptions horizontalCentered="1"/>
  <pageMargins left="0.19685039370078741" right="0.19685039370078741" top="1.1023622047244095" bottom="0.51181102362204722" header="0.11811023622047245" footer="0.23622047244094491"/>
  <pageSetup paperSize="9" scale="79" firstPageNumber="142" orientation="landscape" useFirstPageNumber="1" r:id="rId1"/>
  <headerFooter scaleWithDoc="0">
    <oddHeader>&amp;C&amp;G</oddHeader>
    <oddFooter>&amp;C&amp;12 &amp;P</oddFooter>
  </headerFooter>
  <drawing r:id="rId2"/>
  <legacyDrawingHF r:id="rId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6"/>
  <dimension ref="A1:Q2"/>
  <sheetViews>
    <sheetView showGridLines="0" zoomScale="80" zoomScaleNormal="80" zoomScalePageLayoutView="64" workbookViewId="0">
      <selection activeCell="A3" sqref="A3"/>
    </sheetView>
  </sheetViews>
  <sheetFormatPr baseColWidth="10" defaultColWidth="11.44140625" defaultRowHeight="14.4"/>
  <cols>
    <col min="1" max="16384" width="11.44140625" style="90"/>
  </cols>
  <sheetData>
    <row r="1" spans="1:17">
      <c r="A1" s="89"/>
    </row>
    <row r="2" spans="1:17">
      <c r="Q2" s="74" t="s">
        <v>271</v>
      </c>
    </row>
  </sheetData>
  <hyperlinks>
    <hyperlink ref="Q2" location="INDICE!A76" display="INDICE"/>
  </hyperlinks>
  <printOptions horizontalCentered="1"/>
  <pageMargins left="0.19685039370078741" right="0.19685039370078741" top="1.1023622047244095" bottom="0.51181102362204722" header="0.11811023622047245" footer="0.23622047244094491"/>
  <pageSetup paperSize="9" scale="74" firstPageNumber="143" orientation="landscape" useFirstPageNumber="1" r:id="rId1"/>
  <headerFooter scaleWithDoc="0">
    <oddHeader>&amp;C&amp;G</oddHeader>
    <oddFooter>&amp;C&amp;12 &amp;P</oddFooter>
  </headerFooter>
  <drawing r:id="rId2"/>
  <legacyDrawingHF r:id="rId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8"/>
  <dimension ref="A1:Q2"/>
  <sheetViews>
    <sheetView showGridLines="0" zoomScale="80" zoomScaleNormal="80" zoomScalePageLayoutView="53" workbookViewId="0"/>
  </sheetViews>
  <sheetFormatPr baseColWidth="10" defaultRowHeight="14.4"/>
  <sheetData>
    <row r="1" spans="1:17">
      <c r="A1" s="89"/>
    </row>
    <row r="2" spans="1:17">
      <c r="Q2" s="74" t="s">
        <v>271</v>
      </c>
    </row>
  </sheetData>
  <hyperlinks>
    <hyperlink ref="Q2" location="INDICE!A77" display="INDICE"/>
  </hyperlinks>
  <printOptions horizontalCentered="1"/>
  <pageMargins left="0.19685039370078741" right="0.19685039370078741" top="1.1023622047244095" bottom="0.51181102362204722" header="0.11811023622047245" footer="0.23622047244094491"/>
  <pageSetup paperSize="9" scale="74" firstPageNumber="144" orientation="landscape" useFirstPageNumber="1" r:id="rId1"/>
  <headerFooter scaleWithDoc="0">
    <oddHeader>&amp;C&amp;G</oddHeader>
    <oddFooter>&amp;C&amp;12 &amp;P</oddFooter>
  </headerFooter>
  <drawing r:id="rId2"/>
  <legacyDrawingHF r:id="rId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9"/>
  <dimension ref="A1:Q2"/>
  <sheetViews>
    <sheetView showGridLines="0" zoomScale="80" zoomScaleNormal="80" zoomScalePageLayoutView="60" workbookViewId="0"/>
  </sheetViews>
  <sheetFormatPr baseColWidth="10" defaultRowHeight="14.4"/>
  <sheetData>
    <row r="1" spans="1:17">
      <c r="A1" s="89"/>
    </row>
    <row r="2" spans="1:17">
      <c r="Q2" s="74" t="s">
        <v>271</v>
      </c>
    </row>
  </sheetData>
  <hyperlinks>
    <hyperlink ref="Q2" location="INDICE!A78" display="INDICE"/>
  </hyperlinks>
  <printOptions horizontalCentered="1"/>
  <pageMargins left="0.19685039370078741" right="0.19685039370078741" top="1.1023622047244095" bottom="0.51181102362204722" header="0.11811023622047245" footer="0.23622047244094491"/>
  <pageSetup paperSize="9" scale="74" firstPageNumber="145" orientation="landscape" useFirstPageNumber="1" r:id="rId1"/>
  <headerFooter scaleWithDoc="0">
    <oddHeader>&amp;C&amp;G</oddHeader>
    <oddFooter>&amp;C&amp;12 &amp;P</oddFooter>
  </headerFooter>
  <drawing r:id="rId2"/>
  <legacyDrawingHF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63</vt:i4>
      </vt:variant>
      <vt:variant>
        <vt:lpstr>Rangos con nombre</vt:lpstr>
      </vt:variant>
      <vt:variant>
        <vt:i4>46</vt:i4>
      </vt:variant>
    </vt:vector>
  </HeadingPairs>
  <TitlesOfParts>
    <vt:vector size="109" baseType="lpstr">
      <vt:lpstr>INDICE</vt:lpstr>
      <vt:lpstr>Ficha técnica</vt:lpstr>
      <vt:lpstr>1.1.1</vt:lpstr>
      <vt:lpstr>1.1.2</vt:lpstr>
      <vt:lpstr>1.1.3</vt:lpstr>
      <vt:lpstr>1.1.4</vt:lpstr>
      <vt:lpstr>1.1.5</vt:lpstr>
      <vt:lpstr>1.2.1</vt:lpstr>
      <vt:lpstr>1.2.2</vt:lpstr>
      <vt:lpstr>1.2.3</vt:lpstr>
      <vt:lpstr>1.2.4</vt:lpstr>
      <vt:lpstr>1.2.5</vt:lpstr>
      <vt:lpstr>1.2.6</vt:lpstr>
      <vt:lpstr>2.1</vt:lpstr>
      <vt:lpstr>2.2</vt:lpstr>
      <vt:lpstr>2.3</vt:lpstr>
      <vt:lpstr>2.4</vt:lpstr>
      <vt:lpstr>3.1</vt:lpstr>
      <vt:lpstr>3.2</vt:lpstr>
      <vt:lpstr>3.3</vt:lpstr>
      <vt:lpstr>3.4</vt:lpstr>
      <vt:lpstr>3.5</vt:lpstr>
      <vt:lpstr>3.6</vt:lpstr>
      <vt:lpstr>3.7</vt:lpstr>
      <vt:lpstr>3.8</vt:lpstr>
      <vt:lpstr>3.9</vt:lpstr>
      <vt:lpstr>3.10</vt:lpstr>
      <vt:lpstr>3.11</vt:lpstr>
      <vt:lpstr>3.12</vt:lpstr>
      <vt:lpstr>3.13</vt:lpstr>
      <vt:lpstr>3.14</vt:lpstr>
      <vt:lpstr>3.15</vt:lpstr>
      <vt:lpstr>3.16</vt:lpstr>
      <vt:lpstr>3.17</vt:lpstr>
      <vt:lpstr>3.18</vt:lpstr>
      <vt:lpstr>3.19</vt:lpstr>
      <vt:lpstr>3.20</vt:lpstr>
      <vt:lpstr>3.21</vt:lpstr>
      <vt:lpstr>3.22</vt:lpstr>
      <vt:lpstr>3.23</vt:lpstr>
      <vt:lpstr>3.24</vt:lpstr>
      <vt:lpstr>3.25</vt:lpstr>
      <vt:lpstr>3.26</vt:lpstr>
      <vt:lpstr>3.27</vt:lpstr>
      <vt:lpstr>3.28</vt:lpstr>
      <vt:lpstr>3.29</vt:lpstr>
      <vt:lpstr>3.30</vt:lpstr>
      <vt:lpstr>3.31</vt:lpstr>
      <vt:lpstr>3.32</vt:lpstr>
      <vt:lpstr>3.33</vt:lpstr>
      <vt:lpstr>3.34</vt:lpstr>
      <vt:lpstr>3.35</vt:lpstr>
      <vt:lpstr>3.36</vt:lpstr>
      <vt:lpstr>3.37</vt:lpstr>
      <vt:lpstr>3.38</vt:lpstr>
      <vt:lpstr>3.39</vt:lpstr>
      <vt:lpstr>3.40</vt:lpstr>
      <vt:lpstr>3.41</vt:lpstr>
      <vt:lpstr>3.42</vt:lpstr>
      <vt:lpstr>4.1</vt:lpstr>
      <vt:lpstr>4.2</vt:lpstr>
      <vt:lpstr>4.3</vt:lpstr>
      <vt:lpstr>4.4</vt:lpstr>
      <vt:lpstr>'1.1.1'!Área_de_impresión</vt:lpstr>
      <vt:lpstr>'1.1.2'!Área_de_impresión</vt:lpstr>
      <vt:lpstr>'1.1.3'!Área_de_impresión</vt:lpstr>
      <vt:lpstr>'1.1.4'!Área_de_impresión</vt:lpstr>
      <vt:lpstr>'1.1.5'!Área_de_impresión</vt:lpstr>
      <vt:lpstr>'1.2.1'!Área_de_impresión</vt:lpstr>
      <vt:lpstr>'1.2.2'!Área_de_impresión</vt:lpstr>
      <vt:lpstr>'1.2.3'!Área_de_impresión</vt:lpstr>
      <vt:lpstr>'1.2.4'!Área_de_impresión</vt:lpstr>
      <vt:lpstr>'1.2.5'!Área_de_impresión</vt:lpstr>
      <vt:lpstr>'1.2.6'!Área_de_impresión</vt:lpstr>
      <vt:lpstr>'2.1'!Área_de_impresión</vt:lpstr>
      <vt:lpstr>'2.2'!Área_de_impresión</vt:lpstr>
      <vt:lpstr>'2.4'!Área_de_impresión</vt:lpstr>
      <vt:lpstr>'3.10'!Área_de_impresión</vt:lpstr>
      <vt:lpstr>'3.11'!Área_de_impresión</vt:lpstr>
      <vt:lpstr>'3.12'!Área_de_impresión</vt:lpstr>
      <vt:lpstr>'3.13'!Área_de_impresión</vt:lpstr>
      <vt:lpstr>'3.14'!Área_de_impresión</vt:lpstr>
      <vt:lpstr>'3.15'!Área_de_impresión</vt:lpstr>
      <vt:lpstr>'3.16'!Área_de_impresión</vt:lpstr>
      <vt:lpstr>'3.18'!Área_de_impresión</vt:lpstr>
      <vt:lpstr>'3.19'!Área_de_impresión</vt:lpstr>
      <vt:lpstr>'3.2'!Área_de_impresión</vt:lpstr>
      <vt:lpstr>'3.20'!Área_de_impresión</vt:lpstr>
      <vt:lpstr>'3.21'!Área_de_impresión</vt:lpstr>
      <vt:lpstr>'3.22'!Área_de_impresión</vt:lpstr>
      <vt:lpstr>'3.24'!Área_de_impresión</vt:lpstr>
      <vt:lpstr>'3.25'!Área_de_impresión</vt:lpstr>
      <vt:lpstr>'3.3'!Área_de_impresión</vt:lpstr>
      <vt:lpstr>'3.34'!Área_de_impresión</vt:lpstr>
      <vt:lpstr>'3.35'!Área_de_impresión</vt:lpstr>
      <vt:lpstr>'3.36'!Área_de_impresión</vt:lpstr>
      <vt:lpstr>'3.4'!Área_de_impresión</vt:lpstr>
      <vt:lpstr>'3.5'!Área_de_impresión</vt:lpstr>
      <vt:lpstr>'3.6'!Área_de_impresión</vt:lpstr>
      <vt:lpstr>'3.7'!Área_de_impresión</vt:lpstr>
      <vt:lpstr>'3.8'!Área_de_impresión</vt:lpstr>
      <vt:lpstr>'3.9'!Área_de_impresión</vt:lpstr>
      <vt:lpstr>'4.1'!Área_de_impresión</vt:lpstr>
      <vt:lpstr>'4.2'!Área_de_impresión</vt:lpstr>
      <vt:lpstr>'4.3'!Área_de_impresión</vt:lpstr>
      <vt:lpstr>'4.4'!Área_de_impresión</vt:lpstr>
      <vt:lpstr>INDICE!Área_de_impresión</vt:lpstr>
      <vt:lpstr>'3.20'!Títulos_a_imprimir</vt:lpstr>
      <vt:lpstr>'3.3'!Títulos_a_imprimir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jcyunga</dc:creator>
  <cp:lastModifiedBy>INEC Soledad Carrera</cp:lastModifiedBy>
  <cp:lastPrinted>2016-10-31T14:53:05Z</cp:lastPrinted>
  <dcterms:created xsi:type="dcterms:W3CDTF">2012-12-21T16:15:43Z</dcterms:created>
  <dcterms:modified xsi:type="dcterms:W3CDTF">2016-11-01T16:12:23Z</dcterms:modified>
</cp:coreProperties>
</file>