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theme/themeOverride1.xml" ContentType="application/vnd.openxmlformats-officedocument.themeOverride+xml"/>
  <Override PartName="/xl/charts/chart10.xml" ContentType="application/vnd.openxmlformats-officedocument.drawingml.chart+xml"/>
  <Override PartName="/xl/theme/themeOverride2.xml" ContentType="application/vnd.openxmlformats-officedocument.themeOverrid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Respaldo Lily Criollo\2017\RAS_2016\Productos RAS 2016_repositorio\Documentos_RAS_2016\"/>
    </mc:Choice>
  </mc:AlternateContent>
  <bookViews>
    <workbookView xWindow="10410" yWindow="15" windowWidth="4950" windowHeight="7440" tabRatio="660"/>
  </bookViews>
  <sheets>
    <sheet name="INDICE" sheetId="253" r:id="rId1"/>
    <sheet name="Ficha técnica" sheetId="316" r:id="rId2"/>
    <sheet name="1.1.1" sheetId="318" r:id="rId3"/>
    <sheet name="1.1.2" sheetId="335" r:id="rId4"/>
    <sheet name="1.1.3" sheetId="254" r:id="rId5"/>
    <sheet name="1.1.4" sheetId="320" r:id="rId6"/>
    <sheet name="1.1.5" sheetId="334" r:id="rId7"/>
    <sheet name="1.2.1" sheetId="309" r:id="rId8"/>
    <sheet name="1.2.2" sheetId="315" r:id="rId9"/>
    <sheet name="1.2.3" sheetId="311" r:id="rId10"/>
    <sheet name="1.2.4" sheetId="312" r:id="rId11"/>
    <sheet name="1.2.5" sheetId="313" r:id="rId12"/>
    <sheet name="1.2.6" sheetId="314" r:id="rId13"/>
    <sheet name="2.1.1" sheetId="143" r:id="rId14"/>
    <sheet name="2.1.2" sheetId="146" r:id="rId15"/>
    <sheet name="2.1.3" sheetId="256" r:id="rId16"/>
    <sheet name="2.1.4" sheetId="148" r:id="rId17"/>
    <sheet name="3.1.1" sheetId="331" r:id="rId18"/>
    <sheet name="3.1.2" sheetId="1" r:id="rId19"/>
    <sheet name="3.1.3" sheetId="11" r:id="rId20"/>
    <sheet name="3.1.4" sheetId="17" r:id="rId21"/>
    <sheet name="3.1.5" sheetId="18" r:id="rId22"/>
    <sheet name="3.1.6" sheetId="19" r:id="rId23"/>
    <sheet name="3.1.7" sheetId="20" r:id="rId24"/>
    <sheet name="3.1.8" sheetId="345" r:id="rId25"/>
    <sheet name="3.1.9" sheetId="23" r:id="rId26"/>
    <sheet name="3.1.10" sheetId="24" r:id="rId27"/>
    <sheet name="3.1.11" sheetId="25" r:id="rId28"/>
    <sheet name="3.1.12" sheetId="26" r:id="rId29"/>
    <sheet name="3.1.13" sheetId="27" r:id="rId30"/>
    <sheet name="3.1.14" sheetId="28" r:id="rId31"/>
    <sheet name="3.1.15" sheetId="30" r:id="rId32"/>
    <sheet name="3.1.16" sheetId="31" r:id="rId33"/>
    <sheet name="3.1.17" sheetId="346" r:id="rId34"/>
    <sheet name="3.1.18" sheetId="332" r:id="rId35"/>
    <sheet name="3.1.19" sheetId="32" r:id="rId36"/>
    <sheet name="3.1.20" sheetId="323" r:id="rId37"/>
    <sheet name="3.1.21" sheetId="324" r:id="rId38"/>
    <sheet name="3.1.22" sheetId="342" r:id="rId39"/>
    <sheet name="3.1.23" sheetId="325" r:id="rId40"/>
    <sheet name="3.1.24" sheetId="329" r:id="rId41"/>
    <sheet name="3.1.25" sheetId="339" r:id="rId42"/>
    <sheet name="3.1.26" sheetId="344" r:id="rId43"/>
    <sheet name="3.1.27" sheetId="336" r:id="rId44"/>
    <sheet name="3.1.28" sheetId="340" r:id="rId45"/>
    <sheet name="3.1.29" sheetId="290" r:id="rId46"/>
    <sheet name="3.1.30" sheetId="292" r:id="rId47"/>
    <sheet name="3.1.31" sheetId="293" r:id="rId48"/>
    <sheet name="3.1.32" sheetId="294" r:id="rId49"/>
    <sheet name="3.1.33" sheetId="295" r:id="rId50"/>
    <sheet name="3.1.34" sheetId="296" r:id="rId51"/>
    <sheet name="3.1.35" sheetId="347" r:id="rId52"/>
    <sheet name="3.1.36" sheetId="298" r:id="rId53"/>
    <sheet name="3.1.37" sheetId="338" r:id="rId54"/>
    <sheet name="3.1.38" sheetId="300" r:id="rId55"/>
    <sheet name="3.1.39" sheetId="301" r:id="rId56"/>
    <sheet name="3.1.40" sheetId="302" r:id="rId57"/>
    <sheet name="3.1.41" sheetId="303" r:id="rId58"/>
    <sheet name="3.1.42" sheetId="304" r:id="rId59"/>
    <sheet name="3.1.43" sheetId="305" r:id="rId60"/>
    <sheet name="4.1.1" sheetId="132" r:id="rId61"/>
    <sheet name="4.1.2" sheetId="139" r:id="rId62"/>
    <sheet name="4.1.3" sheetId="134" r:id="rId63"/>
    <sheet name="4.1.4" sheetId="135" r:id="rId64"/>
  </sheets>
  <externalReferences>
    <externalReference r:id="rId65"/>
  </externalReferences>
  <definedNames>
    <definedName name="_xlnm.Print_Area" localSheetId="2">'1.1.1'!$A$7:$E$26</definedName>
    <definedName name="_xlnm.Print_Area" localSheetId="3">'1.1.2'!$A$7:$D$26</definedName>
    <definedName name="_xlnm.Print_Area" localSheetId="4">'1.1.3'!$A$6:$O$47</definedName>
    <definedName name="_xlnm.Print_Area" localSheetId="5">'1.1.4'!$A$7:$E$26</definedName>
    <definedName name="_xlnm.Print_Area" localSheetId="6">'1.1.5'!$A$7:$E$25</definedName>
    <definedName name="_xlnm.Print_Area" localSheetId="7">'1.2.1'!$A$6:$V$42</definedName>
    <definedName name="_xlnm.Print_Area" localSheetId="8">'1.2.2'!$A$6:$V$40</definedName>
    <definedName name="_xlnm.Print_Area" localSheetId="9">'1.2.3'!$A$6:$V$40</definedName>
    <definedName name="_xlnm.Print_Area" localSheetId="10">'1.2.4'!$A$6:$V$40</definedName>
    <definedName name="_xlnm.Print_Area" localSheetId="11">'1.2.5'!$A$6:$V$40</definedName>
    <definedName name="_xlnm.Print_Area" localSheetId="12">'1.2.6'!$A$6:$V$40</definedName>
    <definedName name="_xlnm.Print_Area" localSheetId="13">'2.1.1'!$A$6:$C$34</definedName>
    <definedName name="_xlnm.Print_Area" localSheetId="14">'2.1.2'!$A$6:$K$33</definedName>
    <definedName name="_xlnm.Print_Area" localSheetId="16">'2.1.4'!$A$6:$R$40</definedName>
    <definedName name="_xlnm.Print_Area" localSheetId="26">'3.1.10'!$A$6:$K$41</definedName>
    <definedName name="_xlnm.Print_Area" localSheetId="27">'3.1.11'!$A$6:$R$42</definedName>
    <definedName name="_xlnm.Print_Area" localSheetId="28">'3.1.12'!$A$6:$L$43</definedName>
    <definedName name="_xlnm.Print_Area" localSheetId="29">'3.1.13'!$A$6:$U$41</definedName>
    <definedName name="_xlnm.Print_Area" localSheetId="30">'3.1.14'!$A$6:$I$41</definedName>
    <definedName name="_xlnm.Print_Area" localSheetId="31">'3.1.15'!$A$5:$L$40</definedName>
    <definedName name="_xlnm.Print_Area" localSheetId="32">'3.1.16'!$A$5:$P$42</definedName>
    <definedName name="_xlnm.Print_Area" localSheetId="35">'3.1.19'!$A$5:$O$40</definedName>
    <definedName name="_xlnm.Print_Area" localSheetId="18">'3.1.2'!$A$6:$N$42</definedName>
    <definedName name="_xlnm.Print_Area" localSheetId="36">'3.1.20'!$A$5:$R$6</definedName>
    <definedName name="_xlnm.Print_Area" localSheetId="37">'3.1.21'!$A$5:$G$96</definedName>
    <definedName name="_xlnm.Print_Area" localSheetId="39">'3.1.23'!$A$5:$P$8</definedName>
    <definedName name="_xlnm.Print_Area" localSheetId="40">'3.1.24'!$A$5:$P$6</definedName>
    <definedName name="_xlnm.Print_Area" localSheetId="41">'3.1.25'!#REF!</definedName>
    <definedName name="_xlnm.Print_Area" localSheetId="42">'3.1.26'!#REF!</definedName>
    <definedName name="_xlnm.Print_Area" localSheetId="45">'3.1.29'!#REF!</definedName>
    <definedName name="_xlnm.Print_Area" localSheetId="19">'3.1.3'!#REF!</definedName>
    <definedName name="_xlnm.Print_Area" localSheetId="46">'3.1.30'!#REF!</definedName>
    <definedName name="_xlnm.Print_Area" localSheetId="47">'3.1.31'!#REF!</definedName>
    <definedName name="_xlnm.Print_Area" localSheetId="48">'3.1.32'!#REF!</definedName>
    <definedName name="_xlnm.Print_Area" localSheetId="49">'3.1.33'!#REF!</definedName>
    <definedName name="_xlnm.Print_Area" localSheetId="50">'3.1.34'!#REF!</definedName>
    <definedName name="_xlnm.Print_Area" localSheetId="51">'3.1.35'!$A$5:$M$43</definedName>
    <definedName name="_xlnm.Print_Area" localSheetId="52">'3.1.36'!$A$5:$M$43</definedName>
    <definedName name="_xlnm.Print_Area" localSheetId="53">'3.1.37'!$A$5:$H$37</definedName>
    <definedName name="_xlnm.Print_Area" localSheetId="54">'3.1.38'!#REF!</definedName>
    <definedName name="_xlnm.Print_Area" localSheetId="55">'3.1.39'!#REF!</definedName>
    <definedName name="_xlnm.Print_Area" localSheetId="20">'3.1.4'!$A$6:$L$41</definedName>
    <definedName name="_xlnm.Print_Area" localSheetId="56">'3.1.40'!#REF!</definedName>
    <definedName name="_xlnm.Print_Area" localSheetId="57">'3.1.41'!#REF!</definedName>
    <definedName name="_xlnm.Print_Area" localSheetId="58">'3.1.42'!#REF!</definedName>
    <definedName name="_xlnm.Print_Area" localSheetId="59">'3.1.43'!#REF!</definedName>
    <definedName name="_xlnm.Print_Area" localSheetId="21">'3.1.5'!$A$6:$F$41</definedName>
    <definedName name="_xlnm.Print_Area" localSheetId="22">'3.1.6'!$A$6:$F$41</definedName>
    <definedName name="_xlnm.Print_Area" localSheetId="23">'3.1.7'!$A$6:$R$42</definedName>
    <definedName name="_xlnm.Print_Area" localSheetId="24">'3.1.8'!$A$6:$M$40</definedName>
    <definedName name="_xlnm.Print_Area" localSheetId="25">'3.1.9'!$A$6:$L$42</definedName>
    <definedName name="_xlnm.Print_Area" localSheetId="60">'4.1.1'!$A$1:$O$41</definedName>
    <definedName name="_xlnm.Print_Area" localSheetId="61">'4.1.2'!$A$6:$P$41</definedName>
    <definedName name="_xlnm.Print_Area" localSheetId="62">'4.1.3'!$A$6:$P$41</definedName>
    <definedName name="_xlnm.Print_Area" localSheetId="63">'4.1.4'!$A$6:$P$44</definedName>
    <definedName name="_xlnm.Print_Area" localSheetId="0">INDICE!$A$1:$N$81</definedName>
    <definedName name="_xlnm.Print_Titles" localSheetId="37">'3.1.21'!$5:$7</definedName>
    <definedName name="_xlnm.Print_Titles" localSheetId="19">'3.1.3'!#REF!</definedName>
  </definedNames>
  <calcPr calcId="152511"/>
</workbook>
</file>

<file path=xl/calcChain.xml><?xml version="1.0" encoding="utf-8"?>
<calcChain xmlns="http://schemas.openxmlformats.org/spreadsheetml/2006/main">
  <c r="N9" i="1" l="1"/>
  <c r="L9" i="1"/>
  <c r="J9" i="1"/>
  <c r="H9" i="1"/>
  <c r="AH39" i="315" l="1"/>
  <c r="H38" i="1"/>
  <c r="AH39" i="313"/>
  <c r="L38" i="1"/>
  <c r="F38" i="1"/>
  <c r="J38" i="1"/>
  <c r="D38" i="1"/>
  <c r="I25" i="254" l="1"/>
  <c r="N9" i="254" l="1"/>
  <c r="N38" i="1" l="1"/>
  <c r="N37" i="1"/>
  <c r="L37" i="1"/>
  <c r="J37" i="1"/>
  <c r="H37" i="1"/>
  <c r="F37" i="1"/>
  <c r="D37" i="1"/>
  <c r="N36" i="1"/>
  <c r="L36" i="1"/>
  <c r="J36" i="1"/>
  <c r="H36" i="1"/>
  <c r="F36" i="1"/>
  <c r="D36" i="1"/>
  <c r="N35" i="1"/>
  <c r="L35" i="1"/>
  <c r="J35" i="1"/>
  <c r="H35" i="1"/>
  <c r="F35" i="1"/>
  <c r="D35" i="1"/>
  <c r="N34" i="1"/>
  <c r="L34" i="1"/>
  <c r="J34" i="1"/>
  <c r="H34" i="1"/>
  <c r="F34" i="1"/>
  <c r="D34" i="1"/>
  <c r="N33" i="1"/>
  <c r="L33" i="1"/>
  <c r="J33" i="1"/>
  <c r="H33" i="1"/>
  <c r="F33" i="1"/>
  <c r="D33" i="1"/>
  <c r="N32" i="1"/>
  <c r="L32" i="1"/>
  <c r="J32" i="1"/>
  <c r="H32" i="1"/>
  <c r="F32" i="1"/>
  <c r="D32" i="1"/>
  <c r="N31" i="1"/>
  <c r="L31" i="1"/>
  <c r="J31" i="1"/>
  <c r="H31" i="1"/>
  <c r="F31" i="1"/>
  <c r="D31" i="1"/>
  <c r="N30" i="1"/>
  <c r="L30" i="1"/>
  <c r="J30" i="1"/>
  <c r="H30" i="1"/>
  <c r="F30" i="1"/>
  <c r="D30" i="1"/>
  <c r="N29" i="1"/>
  <c r="L29" i="1"/>
  <c r="J29" i="1"/>
  <c r="H29" i="1"/>
  <c r="F29" i="1"/>
  <c r="D29" i="1"/>
  <c r="N28" i="1"/>
  <c r="L28" i="1"/>
  <c r="J28" i="1"/>
  <c r="H28" i="1"/>
  <c r="F28" i="1"/>
  <c r="D28" i="1"/>
  <c r="N27" i="1"/>
  <c r="L27" i="1"/>
  <c r="J27" i="1"/>
  <c r="H27" i="1"/>
  <c r="F27" i="1"/>
  <c r="D27" i="1"/>
  <c r="N26" i="1"/>
  <c r="L26" i="1"/>
  <c r="J26" i="1"/>
  <c r="H26" i="1"/>
  <c r="F26" i="1"/>
  <c r="D26" i="1"/>
  <c r="N25" i="1"/>
  <c r="L25" i="1"/>
  <c r="J25" i="1"/>
  <c r="H25" i="1"/>
  <c r="F25" i="1"/>
  <c r="D25" i="1"/>
  <c r="N24" i="1"/>
  <c r="L24" i="1"/>
  <c r="J24" i="1"/>
  <c r="H24" i="1"/>
  <c r="F24" i="1"/>
  <c r="D24" i="1"/>
  <c r="N23" i="1"/>
  <c r="L23" i="1"/>
  <c r="J23" i="1"/>
  <c r="H23" i="1"/>
  <c r="F23" i="1"/>
  <c r="D23" i="1"/>
  <c r="N22" i="1"/>
  <c r="L22" i="1"/>
  <c r="J22" i="1"/>
  <c r="H22" i="1"/>
  <c r="F22" i="1"/>
  <c r="D22" i="1"/>
  <c r="N21" i="1"/>
  <c r="L21" i="1"/>
  <c r="J21" i="1"/>
  <c r="H21" i="1"/>
  <c r="F21" i="1"/>
  <c r="D21" i="1"/>
  <c r="N20" i="1"/>
  <c r="L20" i="1"/>
  <c r="J20" i="1"/>
  <c r="H20" i="1"/>
  <c r="F20" i="1"/>
  <c r="D20" i="1"/>
  <c r="N19" i="1"/>
  <c r="L19" i="1"/>
  <c r="J19" i="1"/>
  <c r="H19" i="1"/>
  <c r="F19" i="1"/>
  <c r="D19" i="1"/>
  <c r="N18" i="1"/>
  <c r="L18" i="1"/>
  <c r="J18" i="1"/>
  <c r="H18" i="1"/>
  <c r="F18" i="1"/>
  <c r="D18" i="1"/>
  <c r="N17" i="1"/>
  <c r="L17" i="1"/>
  <c r="J17" i="1"/>
  <c r="H17" i="1"/>
  <c r="F17" i="1"/>
  <c r="D17" i="1"/>
  <c r="N16" i="1"/>
  <c r="L16" i="1"/>
  <c r="J16" i="1"/>
  <c r="H16" i="1"/>
  <c r="F16" i="1"/>
  <c r="D16" i="1"/>
  <c r="N15" i="1"/>
  <c r="L15" i="1"/>
  <c r="J15" i="1"/>
  <c r="H15" i="1"/>
  <c r="F15" i="1"/>
  <c r="D15" i="1"/>
  <c r="N14" i="1"/>
  <c r="L14" i="1"/>
  <c r="J14" i="1"/>
  <c r="H14" i="1"/>
  <c r="F14" i="1"/>
  <c r="D14" i="1"/>
  <c r="N13" i="1"/>
  <c r="L13" i="1"/>
  <c r="J13" i="1"/>
  <c r="H13" i="1"/>
  <c r="F13" i="1"/>
  <c r="D13" i="1"/>
  <c r="N12" i="1"/>
  <c r="L12" i="1"/>
  <c r="J12" i="1"/>
  <c r="H12" i="1"/>
  <c r="F12" i="1"/>
  <c r="D12" i="1"/>
  <c r="N11" i="1"/>
  <c r="L11" i="1"/>
  <c r="J11" i="1"/>
  <c r="H11" i="1"/>
  <c r="F11" i="1"/>
  <c r="D11" i="1"/>
  <c r="N10" i="1"/>
  <c r="L10" i="1"/>
  <c r="J10" i="1"/>
  <c r="H10" i="1"/>
  <c r="F10" i="1"/>
  <c r="D10" i="1"/>
  <c r="F9" i="1"/>
  <c r="D9" i="1"/>
  <c r="P11" i="290" l="1"/>
  <c r="P12" i="290"/>
  <c r="P13" i="290"/>
  <c r="P14" i="290"/>
  <c r="P15" i="290"/>
  <c r="P16" i="290"/>
  <c r="P17" i="290"/>
  <c r="P18" i="290"/>
  <c r="P19" i="290"/>
  <c r="P20" i="290"/>
  <c r="P21" i="290"/>
  <c r="P22" i="290"/>
  <c r="P23" i="290"/>
  <c r="P24" i="290"/>
  <c r="P25" i="290"/>
  <c r="P26" i="290"/>
  <c r="P27" i="290"/>
  <c r="P28" i="290"/>
  <c r="P29" i="290"/>
  <c r="P30" i="290"/>
  <c r="P31" i="290"/>
  <c r="P32" i="290"/>
  <c r="P33" i="290"/>
  <c r="P34" i="290"/>
  <c r="P35" i="290"/>
  <c r="P36" i="290"/>
  <c r="P37" i="290"/>
  <c r="P38" i="290"/>
  <c r="P39" i="290"/>
  <c r="P40" i="290"/>
  <c r="P10" i="290"/>
  <c r="C11" i="290"/>
  <c r="C12" i="290"/>
  <c r="C13" i="290"/>
  <c r="C14" i="290"/>
  <c r="C15" i="290"/>
  <c r="C16" i="290"/>
  <c r="C17" i="290"/>
  <c r="C18" i="290"/>
  <c r="C19" i="290"/>
  <c r="C20" i="290"/>
  <c r="C21" i="290"/>
  <c r="C22" i="290"/>
  <c r="C23" i="290"/>
  <c r="C24" i="290"/>
  <c r="C25" i="290"/>
  <c r="C26" i="290"/>
  <c r="C27" i="290"/>
  <c r="C28" i="290"/>
  <c r="C29" i="290"/>
  <c r="C30" i="290"/>
  <c r="C31" i="290"/>
  <c r="C32" i="290"/>
  <c r="C33" i="290"/>
  <c r="C34" i="290"/>
  <c r="C35" i="290"/>
  <c r="C36" i="290"/>
  <c r="C37" i="290"/>
  <c r="C38" i="290"/>
  <c r="C39" i="290"/>
  <c r="C40" i="290"/>
  <c r="C10" i="290"/>
  <c r="J9" i="254"/>
  <c r="B39" i="331" l="1"/>
  <c r="B38" i="331"/>
  <c r="B37" i="331"/>
  <c r="B32" i="331"/>
  <c r="B33" i="331"/>
  <c r="B34" i="331"/>
  <c r="B35" i="331"/>
  <c r="B36" i="331"/>
  <c r="B31" i="331"/>
  <c r="B30" i="331"/>
  <c r="B25" i="331"/>
  <c r="B26" i="331"/>
  <c r="B27" i="331"/>
  <c r="B28" i="331"/>
  <c r="B29" i="331"/>
  <c r="B24" i="331"/>
  <c r="B23" i="331"/>
  <c r="B13" i="331"/>
  <c r="B14" i="331"/>
  <c r="B15" i="331"/>
  <c r="B16" i="331"/>
  <c r="B17" i="331"/>
  <c r="B18" i="331"/>
  <c r="B19" i="331"/>
  <c r="B20" i="331"/>
  <c r="B21" i="331"/>
  <c r="B22" i="331"/>
  <c r="B12" i="331"/>
  <c r="B11" i="331"/>
  <c r="B10" i="331" l="1"/>
  <c r="B17" i="146" l="1"/>
  <c r="B12" i="146"/>
  <c r="D9" i="143"/>
  <c r="D10" i="143"/>
  <c r="D11" i="143"/>
  <c r="D12" i="143"/>
  <c r="D13" i="143"/>
  <c r="D14" i="143"/>
  <c r="AH39" i="314"/>
  <c r="AH38" i="314"/>
  <c r="AH37" i="314"/>
  <c r="AH36" i="314"/>
  <c r="AH35" i="314"/>
  <c r="AH34" i="314"/>
  <c r="AH33" i="314"/>
  <c r="AH32" i="314"/>
  <c r="AH31" i="314"/>
  <c r="AH30" i="314"/>
  <c r="AH29" i="314"/>
  <c r="AH28" i="314"/>
  <c r="AH27" i="314"/>
  <c r="AH26" i="314"/>
  <c r="AH25" i="314"/>
  <c r="AH24" i="314"/>
  <c r="AH23" i="314"/>
  <c r="AH22" i="314"/>
  <c r="AH21" i="314"/>
  <c r="AH20" i="314"/>
  <c r="AH19" i="314"/>
  <c r="AH18" i="314"/>
  <c r="AH17" i="314"/>
  <c r="AH16" i="314"/>
  <c r="AH15" i="314"/>
  <c r="AH14" i="314"/>
  <c r="AH13" i="314"/>
  <c r="AH12" i="314"/>
  <c r="AH11" i="314"/>
  <c r="AH10" i="314"/>
  <c r="AH38" i="313"/>
  <c r="AH37" i="313"/>
  <c r="AH36" i="313"/>
  <c r="AH35" i="313"/>
  <c r="AH34" i="313"/>
  <c r="AH33" i="313"/>
  <c r="AH32" i="313"/>
  <c r="AH31" i="313"/>
  <c r="AH30" i="313"/>
  <c r="AH29" i="313"/>
  <c r="AH28" i="313"/>
  <c r="AH27" i="313"/>
  <c r="AH26" i="313"/>
  <c r="AH25" i="313"/>
  <c r="AH24" i="313"/>
  <c r="AH23" i="313"/>
  <c r="AH22" i="313"/>
  <c r="AH21" i="313"/>
  <c r="AH20" i="313"/>
  <c r="AH19" i="313"/>
  <c r="AH18" i="313"/>
  <c r="AH17" i="313"/>
  <c r="AH16" i="313"/>
  <c r="AH15" i="313"/>
  <c r="AH14" i="313"/>
  <c r="AH13" i="313"/>
  <c r="AH12" i="313"/>
  <c r="AH11" i="313"/>
  <c r="AH10" i="313"/>
  <c r="AH39" i="312"/>
  <c r="AH38" i="312"/>
  <c r="AH37" i="312"/>
  <c r="AH36" i="312"/>
  <c r="AH35" i="312"/>
  <c r="AH34" i="312"/>
  <c r="AH33" i="312"/>
  <c r="AH32" i="312"/>
  <c r="AH31" i="312"/>
  <c r="AH30" i="312"/>
  <c r="AH29" i="312"/>
  <c r="AH28" i="312"/>
  <c r="AH27" i="312"/>
  <c r="AH26" i="312"/>
  <c r="AH25" i="312"/>
  <c r="AH24" i="312"/>
  <c r="AH23" i="312"/>
  <c r="AH22" i="312"/>
  <c r="AH21" i="312"/>
  <c r="AH20" i="312"/>
  <c r="AH19" i="312"/>
  <c r="AH18" i="312"/>
  <c r="AH17" i="312"/>
  <c r="AH16" i="312"/>
  <c r="AH15" i="312"/>
  <c r="AH14" i="312"/>
  <c r="AH13" i="312"/>
  <c r="AH12" i="312"/>
  <c r="AH11" i="312"/>
  <c r="AH10" i="312"/>
  <c r="AH39" i="311"/>
  <c r="AH38" i="311"/>
  <c r="AH37" i="311"/>
  <c r="AH36" i="311"/>
  <c r="AH35" i="311"/>
  <c r="AH34" i="311"/>
  <c r="AH33" i="311"/>
  <c r="AH32" i="311"/>
  <c r="AH31" i="311"/>
  <c r="AH30" i="311"/>
  <c r="AH29" i="311"/>
  <c r="AH28" i="311"/>
  <c r="AH27" i="311"/>
  <c r="AH26" i="311"/>
  <c r="AH25" i="311"/>
  <c r="AH24" i="311"/>
  <c r="AH23" i="311"/>
  <c r="AH22" i="311"/>
  <c r="AH21" i="311"/>
  <c r="AH20" i="311"/>
  <c r="AH19" i="311"/>
  <c r="AH18" i="311"/>
  <c r="AH17" i="311"/>
  <c r="AH16" i="311"/>
  <c r="AH15" i="311"/>
  <c r="AH14" i="311"/>
  <c r="AH13" i="311"/>
  <c r="AH12" i="311"/>
  <c r="AH11" i="311"/>
  <c r="AH10" i="311"/>
  <c r="AH38" i="315"/>
  <c r="AH37" i="315"/>
  <c r="AH36" i="315"/>
  <c r="AH35" i="315"/>
  <c r="AH34" i="315"/>
  <c r="AH33" i="315"/>
  <c r="AH32" i="315"/>
  <c r="AH31" i="315"/>
  <c r="AH30" i="315"/>
  <c r="AH29" i="315"/>
  <c r="AH28" i="315"/>
  <c r="AH27" i="315"/>
  <c r="AH26" i="315"/>
  <c r="AH25" i="315"/>
  <c r="AH24" i="315"/>
  <c r="AH23" i="315"/>
  <c r="AH22" i="315"/>
  <c r="AH21" i="315"/>
  <c r="AH20" i="315"/>
  <c r="AH19" i="315"/>
  <c r="AH18" i="315"/>
  <c r="AH17" i="315"/>
  <c r="AH16" i="315"/>
  <c r="AH15" i="315"/>
  <c r="AH14" i="315"/>
  <c r="AH13" i="315"/>
  <c r="AH12" i="315"/>
  <c r="AH11" i="315"/>
  <c r="AH10" i="315"/>
  <c r="AH11" i="309"/>
  <c r="AH12" i="309"/>
  <c r="AH13" i="309"/>
  <c r="AH14" i="309"/>
  <c r="AH15" i="309"/>
  <c r="AH16" i="309"/>
  <c r="AH17" i="309"/>
  <c r="AH18" i="309"/>
  <c r="AH19" i="309"/>
  <c r="AH20" i="309"/>
  <c r="AH21" i="309"/>
  <c r="AH22" i="309"/>
  <c r="AH23" i="309"/>
  <c r="AH24" i="309"/>
  <c r="AH25" i="309"/>
  <c r="AH26" i="309"/>
  <c r="AH27" i="309"/>
  <c r="AH28" i="309"/>
  <c r="AH29" i="309"/>
  <c r="AH30" i="309"/>
  <c r="AH31" i="309"/>
  <c r="AH32" i="309"/>
  <c r="AH33" i="309"/>
  <c r="AH34" i="309"/>
  <c r="AH35" i="309"/>
  <c r="AH36" i="309"/>
  <c r="AH37" i="309"/>
  <c r="AH38" i="309"/>
  <c r="AH39" i="309"/>
  <c r="AH10" i="309"/>
  <c r="AC10" i="309"/>
  <c r="J25" i="254" l="1"/>
  <c r="K25" i="254"/>
  <c r="L25" i="254"/>
  <c r="M25" i="254"/>
  <c r="N25" i="254"/>
  <c r="J24" i="254" l="1"/>
  <c r="AE39" i="315"/>
  <c r="AE38" i="315"/>
  <c r="AE37" i="315"/>
  <c r="AE36" i="315"/>
  <c r="AE35" i="315"/>
  <c r="AE34" i="315"/>
  <c r="AE33" i="315"/>
  <c r="AE32" i="315"/>
  <c r="AE31" i="315"/>
  <c r="AE30" i="315"/>
  <c r="AE29" i="315"/>
  <c r="AE28" i="315"/>
  <c r="AE27" i="315"/>
  <c r="AE26" i="315"/>
  <c r="AE25" i="315"/>
  <c r="AE24" i="315"/>
  <c r="AE23" i="315"/>
  <c r="AE22" i="315"/>
  <c r="AE21" i="315"/>
  <c r="AE20" i="315"/>
  <c r="AE19" i="315"/>
  <c r="AE18" i="315"/>
  <c r="AE17" i="315"/>
  <c r="AE16" i="315"/>
  <c r="AE15" i="315"/>
  <c r="AE14" i="315"/>
  <c r="AE13" i="315"/>
  <c r="AE12" i="315"/>
  <c r="AE11" i="315"/>
  <c r="B20" i="320" l="1"/>
  <c r="I9" i="254" l="1"/>
  <c r="P39" i="314" l="1"/>
  <c r="P38" i="314"/>
  <c r="P37" i="314"/>
  <c r="P36" i="314"/>
  <c r="P35" i="314"/>
  <c r="P34" i="314"/>
  <c r="P33" i="314"/>
  <c r="P32" i="314"/>
  <c r="P31" i="314"/>
  <c r="P30" i="314"/>
  <c r="P29" i="314"/>
  <c r="P28" i="314"/>
  <c r="P27" i="314"/>
  <c r="P26" i="314"/>
  <c r="P25" i="314"/>
  <c r="P24" i="314"/>
  <c r="P23" i="314"/>
  <c r="P22" i="314"/>
  <c r="P21" i="314"/>
  <c r="P20" i="314"/>
  <c r="P19" i="314"/>
  <c r="P18" i="314"/>
  <c r="P17" i="314"/>
  <c r="P16" i="314"/>
  <c r="P15" i="314"/>
  <c r="P14" i="314"/>
  <c r="P13" i="314"/>
  <c r="P12" i="314"/>
  <c r="P11" i="314"/>
  <c r="P10" i="314"/>
  <c r="P39" i="313"/>
  <c r="P38" i="313"/>
  <c r="P37" i="313"/>
  <c r="P36" i="313"/>
  <c r="P35" i="313"/>
  <c r="P34" i="313"/>
  <c r="P33" i="313"/>
  <c r="P32" i="313"/>
  <c r="P31" i="313"/>
  <c r="P30" i="313"/>
  <c r="P29" i="313"/>
  <c r="P28" i="313"/>
  <c r="P27" i="313"/>
  <c r="P26" i="313"/>
  <c r="P25" i="313"/>
  <c r="P24" i="313"/>
  <c r="P23" i="313"/>
  <c r="P22" i="313"/>
  <c r="P21" i="313"/>
  <c r="P20" i="313"/>
  <c r="P19" i="313"/>
  <c r="P18" i="313"/>
  <c r="P17" i="313"/>
  <c r="P16" i="313"/>
  <c r="P15" i="313"/>
  <c r="P14" i="313"/>
  <c r="P13" i="313"/>
  <c r="P12" i="313"/>
  <c r="P11" i="313"/>
  <c r="P10" i="313"/>
  <c r="P39" i="312"/>
  <c r="P38" i="312"/>
  <c r="P37" i="312"/>
  <c r="P36" i="312"/>
  <c r="P35" i="312"/>
  <c r="P34" i="312"/>
  <c r="P33" i="312"/>
  <c r="P32" i="312"/>
  <c r="P31" i="312"/>
  <c r="P30" i="312"/>
  <c r="P29" i="312"/>
  <c r="P28" i="312"/>
  <c r="P27" i="312"/>
  <c r="P26" i="312"/>
  <c r="P25" i="312"/>
  <c r="P24" i="312"/>
  <c r="P23" i="312"/>
  <c r="P22" i="312"/>
  <c r="P21" i="312"/>
  <c r="P20" i="312"/>
  <c r="P19" i="312"/>
  <c r="P18" i="312"/>
  <c r="P17" i="312"/>
  <c r="P16" i="312"/>
  <c r="P15" i="312"/>
  <c r="P14" i="312"/>
  <c r="P13" i="312"/>
  <c r="P12" i="312"/>
  <c r="P11" i="312"/>
  <c r="P10" i="312"/>
  <c r="P39" i="311"/>
  <c r="P38" i="311"/>
  <c r="P37" i="311"/>
  <c r="P36" i="311"/>
  <c r="P35" i="311"/>
  <c r="P34" i="311"/>
  <c r="P33" i="311"/>
  <c r="P32" i="311"/>
  <c r="P31" i="311"/>
  <c r="P30" i="311"/>
  <c r="P29" i="311"/>
  <c r="P28" i="311"/>
  <c r="P27" i="311"/>
  <c r="P26" i="311"/>
  <c r="P25" i="311"/>
  <c r="P24" i="311"/>
  <c r="P23" i="311"/>
  <c r="P22" i="311"/>
  <c r="P21" i="311"/>
  <c r="P20" i="311"/>
  <c r="P19" i="311"/>
  <c r="P18" i="311"/>
  <c r="P17" i="311"/>
  <c r="P16" i="311"/>
  <c r="P15" i="311"/>
  <c r="P14" i="311"/>
  <c r="P13" i="311"/>
  <c r="P12" i="311"/>
  <c r="P11" i="311"/>
  <c r="P10" i="311"/>
  <c r="P39" i="315"/>
  <c r="P38" i="315"/>
  <c r="P37" i="315"/>
  <c r="P36" i="315"/>
  <c r="P35" i="315"/>
  <c r="P34" i="315"/>
  <c r="P33" i="315"/>
  <c r="P32" i="315"/>
  <c r="P31" i="315"/>
  <c r="P30" i="315"/>
  <c r="P29" i="315"/>
  <c r="P28" i="315"/>
  <c r="P27" i="315"/>
  <c r="P26" i="315"/>
  <c r="P25" i="315"/>
  <c r="P24" i="315"/>
  <c r="P23" i="315"/>
  <c r="P22" i="315"/>
  <c r="P21" i="315"/>
  <c r="P20" i="315"/>
  <c r="P19" i="315"/>
  <c r="P18" i="315"/>
  <c r="P17" i="315"/>
  <c r="P16" i="315"/>
  <c r="P15" i="315"/>
  <c r="P14" i="315"/>
  <c r="P13" i="315"/>
  <c r="P12" i="315"/>
  <c r="P11" i="315"/>
  <c r="P10" i="315"/>
  <c r="W37" i="315"/>
  <c r="T37" i="315"/>
  <c r="Q37" i="315"/>
  <c r="K37" i="315"/>
  <c r="E37" i="315"/>
  <c r="B37" i="315"/>
  <c r="W30" i="315"/>
  <c r="T30" i="315"/>
  <c r="Q30" i="315"/>
  <c r="K30" i="315"/>
  <c r="H30" i="315"/>
  <c r="E30" i="315"/>
  <c r="B30" i="315"/>
  <c r="W23" i="315"/>
  <c r="T23" i="315"/>
  <c r="Q23" i="315"/>
  <c r="K23" i="315"/>
  <c r="H23" i="315"/>
  <c r="E23" i="315"/>
  <c r="B23" i="315"/>
  <c r="W11" i="315"/>
  <c r="T11" i="315"/>
  <c r="Q11" i="315"/>
  <c r="K11" i="315"/>
  <c r="H11" i="315"/>
  <c r="E11" i="315"/>
  <c r="B11" i="315"/>
  <c r="AC10" i="315"/>
  <c r="AE10" i="315" s="1"/>
  <c r="W37" i="314"/>
  <c r="T37" i="314"/>
  <c r="Q37" i="314"/>
  <c r="K37" i="314"/>
  <c r="E37" i="314"/>
  <c r="B37" i="314"/>
  <c r="W30" i="314"/>
  <c r="T30" i="314"/>
  <c r="Q30" i="314"/>
  <c r="K30" i="314"/>
  <c r="H30" i="314"/>
  <c r="E30" i="314"/>
  <c r="B30" i="314"/>
  <c r="W23" i="314"/>
  <c r="T23" i="314"/>
  <c r="Q23" i="314"/>
  <c r="K23" i="314"/>
  <c r="H23" i="314"/>
  <c r="E23" i="314"/>
  <c r="B23" i="314"/>
  <c r="W11" i="314"/>
  <c r="T11" i="314"/>
  <c r="Q11" i="314"/>
  <c r="K11" i="314"/>
  <c r="H11" i="314"/>
  <c r="E11" i="314"/>
  <c r="B11" i="314"/>
  <c r="AC10" i="314"/>
  <c r="W37" i="313"/>
  <c r="T37" i="313"/>
  <c r="Q37" i="313"/>
  <c r="K37" i="313"/>
  <c r="E37" i="313"/>
  <c r="B37" i="313"/>
  <c r="W30" i="313"/>
  <c r="T30" i="313"/>
  <c r="Q30" i="313"/>
  <c r="K30" i="313"/>
  <c r="H30" i="313"/>
  <c r="E30" i="313"/>
  <c r="B30" i="313"/>
  <c r="W23" i="313"/>
  <c r="T23" i="313"/>
  <c r="Q23" i="313"/>
  <c r="K23" i="313"/>
  <c r="H23" i="313"/>
  <c r="E23" i="313"/>
  <c r="B23" i="313"/>
  <c r="W11" i="313"/>
  <c r="T11" i="313"/>
  <c r="Q11" i="313"/>
  <c r="K11" i="313"/>
  <c r="H11" i="313"/>
  <c r="E11" i="313"/>
  <c r="B11" i="313"/>
  <c r="AC10" i="313"/>
  <c r="W37" i="312"/>
  <c r="T37" i="312"/>
  <c r="Q37" i="312"/>
  <c r="K37" i="312"/>
  <c r="E37" i="312"/>
  <c r="B37" i="312"/>
  <c r="W30" i="312"/>
  <c r="T30" i="312"/>
  <c r="Q30" i="312"/>
  <c r="K30" i="312"/>
  <c r="H30" i="312"/>
  <c r="E30" i="312"/>
  <c r="B30" i="312"/>
  <c r="W23" i="312"/>
  <c r="T23" i="312"/>
  <c r="Q23" i="312"/>
  <c r="K23" i="312"/>
  <c r="H23" i="312"/>
  <c r="E23" i="312"/>
  <c r="B23" i="312"/>
  <c r="W11" i="312"/>
  <c r="T11" i="312"/>
  <c r="Q11" i="312"/>
  <c r="K11" i="312"/>
  <c r="H11" i="312"/>
  <c r="E11" i="312"/>
  <c r="B11" i="312"/>
  <c r="AC10" i="312"/>
  <c r="W37" i="311"/>
  <c r="T37" i="311"/>
  <c r="Q37" i="311"/>
  <c r="K37" i="311"/>
  <c r="E37" i="311"/>
  <c r="B37" i="311"/>
  <c r="W30" i="311"/>
  <c r="T30" i="311"/>
  <c r="Q30" i="311"/>
  <c r="K30" i="311"/>
  <c r="H30" i="311"/>
  <c r="E30" i="311"/>
  <c r="B30" i="311"/>
  <c r="W23" i="311"/>
  <c r="T23" i="311"/>
  <c r="Q23" i="311"/>
  <c r="K23" i="311"/>
  <c r="H23" i="311"/>
  <c r="E23" i="311"/>
  <c r="B23" i="311"/>
  <c r="W11" i="311"/>
  <c r="T11" i="311"/>
  <c r="Q11" i="311"/>
  <c r="K11" i="311"/>
  <c r="H11" i="311"/>
  <c r="E11" i="311"/>
  <c r="B11" i="311"/>
  <c r="AC10" i="311"/>
  <c r="Y38" i="309"/>
  <c r="X37" i="309"/>
  <c r="W37" i="309"/>
  <c r="Y36" i="309"/>
  <c r="Y35" i="309"/>
  <c r="Y34" i="309"/>
  <c r="Y33" i="309"/>
  <c r="Y32" i="309"/>
  <c r="Y31" i="309"/>
  <c r="X30" i="309"/>
  <c r="W30" i="309"/>
  <c r="Y29" i="309"/>
  <c r="Y28" i="309"/>
  <c r="Y27" i="309"/>
  <c r="Y26" i="309"/>
  <c r="Y25" i="309"/>
  <c r="Y24" i="309"/>
  <c r="X23" i="309"/>
  <c r="W23" i="309"/>
  <c r="Y22" i="309"/>
  <c r="Y21" i="309"/>
  <c r="Y20" i="309"/>
  <c r="Y19" i="309"/>
  <c r="Y18" i="309"/>
  <c r="Y17" i="309"/>
  <c r="Y16" i="309"/>
  <c r="Y15" i="309"/>
  <c r="Y14" i="309"/>
  <c r="Y13" i="309"/>
  <c r="Y12" i="309"/>
  <c r="X11" i="309"/>
  <c r="W11" i="309"/>
  <c r="V39" i="309"/>
  <c r="V38" i="309"/>
  <c r="U37" i="309"/>
  <c r="T37" i="309"/>
  <c r="V36" i="309"/>
  <c r="V35" i="309"/>
  <c r="V34" i="309"/>
  <c r="V33" i="309"/>
  <c r="V32" i="309"/>
  <c r="V31" i="309"/>
  <c r="U30" i="309"/>
  <c r="T30" i="309"/>
  <c r="V29" i="309"/>
  <c r="V28" i="309"/>
  <c r="V27" i="309"/>
  <c r="V26" i="309"/>
  <c r="V25" i="309"/>
  <c r="V24" i="309"/>
  <c r="U23" i="309"/>
  <c r="T23" i="309"/>
  <c r="V22" i="309"/>
  <c r="V21" i="309"/>
  <c r="V20" i="309"/>
  <c r="V19" i="309"/>
  <c r="V18" i="309"/>
  <c r="V17" i="309"/>
  <c r="V16" i="309"/>
  <c r="V15" i="309"/>
  <c r="V14" i="309"/>
  <c r="V13" i="309"/>
  <c r="V12" i="309"/>
  <c r="U11" i="309"/>
  <c r="T11" i="309"/>
  <c r="S39" i="309"/>
  <c r="S38" i="309"/>
  <c r="R37" i="309"/>
  <c r="Q37" i="309"/>
  <c r="S36" i="309"/>
  <c r="S35" i="309"/>
  <c r="S34" i="309"/>
  <c r="S33" i="309"/>
  <c r="S32" i="309"/>
  <c r="S31" i="309"/>
  <c r="R30" i="309"/>
  <c r="Q30" i="309"/>
  <c r="S29" i="309"/>
  <c r="S28" i="309"/>
  <c r="S27" i="309"/>
  <c r="S26" i="309"/>
  <c r="S25" i="309"/>
  <c r="S24" i="309"/>
  <c r="R23" i="309"/>
  <c r="Q23" i="309"/>
  <c r="S22" i="309"/>
  <c r="S21" i="309"/>
  <c r="S20" i="309"/>
  <c r="S19" i="309"/>
  <c r="S18" i="309"/>
  <c r="S17" i="309"/>
  <c r="S16" i="309"/>
  <c r="S15" i="309"/>
  <c r="S14" i="309"/>
  <c r="S13" i="309"/>
  <c r="S12" i="309"/>
  <c r="R11" i="309"/>
  <c r="Q11" i="309"/>
  <c r="P39" i="309"/>
  <c r="P38" i="309"/>
  <c r="O37" i="309"/>
  <c r="P37" i="309" s="1"/>
  <c r="P36" i="309"/>
  <c r="P35" i="309"/>
  <c r="P34" i="309"/>
  <c r="P33" i="309"/>
  <c r="P32" i="309"/>
  <c r="P31" i="309"/>
  <c r="O30" i="309"/>
  <c r="P30" i="309" s="1"/>
  <c r="P29" i="309"/>
  <c r="P28" i="309"/>
  <c r="P27" i="309"/>
  <c r="P26" i="309"/>
  <c r="P25" i="309"/>
  <c r="P24" i="309"/>
  <c r="O23" i="309"/>
  <c r="P23" i="309" s="1"/>
  <c r="P22" i="309"/>
  <c r="P21" i="309"/>
  <c r="P20" i="309"/>
  <c r="P19" i="309"/>
  <c r="P18" i="309"/>
  <c r="P17" i="309"/>
  <c r="P16" i="309"/>
  <c r="P15" i="309"/>
  <c r="P14" i="309"/>
  <c r="P13" i="309"/>
  <c r="P12" i="309"/>
  <c r="O11" i="309"/>
  <c r="M39" i="309"/>
  <c r="M38" i="309"/>
  <c r="L37" i="309"/>
  <c r="K37" i="309"/>
  <c r="M36" i="309"/>
  <c r="M35" i="309"/>
  <c r="M34" i="309"/>
  <c r="M33" i="309"/>
  <c r="M32" i="309"/>
  <c r="M31" i="309"/>
  <c r="L30" i="309"/>
  <c r="K30" i="309"/>
  <c r="M29" i="309"/>
  <c r="M28" i="309"/>
  <c r="M27" i="309"/>
  <c r="M26" i="309"/>
  <c r="M25" i="309"/>
  <c r="M24" i="309"/>
  <c r="L23" i="309"/>
  <c r="K23" i="309"/>
  <c r="M22" i="309"/>
  <c r="M21" i="309"/>
  <c r="M20" i="309"/>
  <c r="M19" i="309"/>
  <c r="M18" i="309"/>
  <c r="M17" i="309"/>
  <c r="M16" i="309"/>
  <c r="M15" i="309"/>
  <c r="M14" i="309"/>
  <c r="M13" i="309"/>
  <c r="M12" i="309"/>
  <c r="L11" i="309"/>
  <c r="K11" i="309"/>
  <c r="J39" i="309"/>
  <c r="J38" i="309"/>
  <c r="I37" i="309"/>
  <c r="J37" i="309" s="1"/>
  <c r="J36" i="309"/>
  <c r="J35" i="309"/>
  <c r="J34" i="309"/>
  <c r="J33" i="309"/>
  <c r="J32" i="309"/>
  <c r="J31" i="309"/>
  <c r="I30" i="309"/>
  <c r="H30" i="309"/>
  <c r="J29" i="309"/>
  <c r="J28" i="309"/>
  <c r="J27" i="309"/>
  <c r="J26" i="309"/>
  <c r="J25" i="309"/>
  <c r="J24" i="309"/>
  <c r="I23" i="309"/>
  <c r="H23" i="309"/>
  <c r="J22" i="309"/>
  <c r="J21" i="309"/>
  <c r="J20" i="309"/>
  <c r="J19" i="309"/>
  <c r="J18" i="309"/>
  <c r="J17" i="309"/>
  <c r="J16" i="309"/>
  <c r="J15" i="309"/>
  <c r="J14" i="309"/>
  <c r="J13" i="309"/>
  <c r="J12" i="309"/>
  <c r="I11" i="309"/>
  <c r="H11" i="309"/>
  <c r="D39" i="309"/>
  <c r="D38" i="309"/>
  <c r="C37" i="309"/>
  <c r="B37" i="309"/>
  <c r="D36" i="309"/>
  <c r="D35" i="309"/>
  <c r="D34" i="309"/>
  <c r="D33" i="309"/>
  <c r="D32" i="309"/>
  <c r="D31" i="309"/>
  <c r="C30" i="309"/>
  <c r="B30" i="309"/>
  <c r="D29" i="309"/>
  <c r="D28" i="309"/>
  <c r="D27" i="309"/>
  <c r="D26" i="309"/>
  <c r="D25" i="309"/>
  <c r="D24" i="309"/>
  <c r="C23" i="309"/>
  <c r="B23" i="309"/>
  <c r="D22" i="309"/>
  <c r="D21" i="309"/>
  <c r="D20" i="309"/>
  <c r="D19" i="309"/>
  <c r="D18" i="309"/>
  <c r="D17" i="309"/>
  <c r="D16" i="309"/>
  <c r="D15" i="309"/>
  <c r="D14" i="309"/>
  <c r="D13" i="309"/>
  <c r="D12" i="309"/>
  <c r="C11" i="309"/>
  <c r="B11" i="309"/>
  <c r="G39" i="309"/>
  <c r="G38" i="309"/>
  <c r="F37" i="309"/>
  <c r="E37" i="309"/>
  <c r="G36" i="309"/>
  <c r="G35" i="309"/>
  <c r="G34" i="309"/>
  <c r="G33" i="309"/>
  <c r="G32" i="309"/>
  <c r="G31" i="309"/>
  <c r="F30" i="309"/>
  <c r="E30" i="309"/>
  <c r="G29" i="309"/>
  <c r="G28" i="309"/>
  <c r="G27" i="309"/>
  <c r="G26" i="309"/>
  <c r="G25" i="309"/>
  <c r="G24" i="309"/>
  <c r="F23" i="309"/>
  <c r="E23" i="309"/>
  <c r="G22" i="309"/>
  <c r="G21" i="309"/>
  <c r="G20" i="309"/>
  <c r="G19" i="309"/>
  <c r="G18" i="309"/>
  <c r="G17" i="309"/>
  <c r="G16" i="309"/>
  <c r="G15" i="309"/>
  <c r="G14" i="309"/>
  <c r="G13" i="309"/>
  <c r="G12" i="309"/>
  <c r="F11" i="309"/>
  <c r="E11" i="309"/>
  <c r="C20" i="146"/>
  <c r="C23" i="146"/>
  <c r="C16" i="146"/>
  <c r="A104" i="143"/>
  <c r="A103" i="143"/>
  <c r="A102" i="143"/>
  <c r="A101" i="143"/>
  <c r="A100" i="143"/>
  <c r="A99" i="143"/>
  <c r="A98" i="143"/>
  <c r="A97" i="143"/>
  <c r="A96" i="143"/>
  <c r="A95" i="143"/>
  <c r="A94" i="143"/>
  <c r="A93" i="143"/>
  <c r="A92" i="143"/>
  <c r="A91" i="143"/>
  <c r="A90" i="143"/>
  <c r="N24" i="254"/>
  <c r="M24" i="254"/>
  <c r="L24" i="254"/>
  <c r="K24" i="254"/>
  <c r="I24" i="254"/>
  <c r="N23" i="254"/>
  <c r="M23" i="254"/>
  <c r="L23" i="254"/>
  <c r="K23" i="254"/>
  <c r="J23" i="254"/>
  <c r="I23" i="254"/>
  <c r="N22" i="254"/>
  <c r="M22" i="254"/>
  <c r="L22" i="254"/>
  <c r="K22" i="254"/>
  <c r="J22" i="254"/>
  <c r="I22" i="254"/>
  <c r="N21" i="254"/>
  <c r="M21" i="254"/>
  <c r="L21" i="254"/>
  <c r="K21" i="254"/>
  <c r="J21" i="254"/>
  <c r="I21" i="254"/>
  <c r="N20" i="254"/>
  <c r="M20" i="254"/>
  <c r="L20" i="254"/>
  <c r="K20" i="254"/>
  <c r="J20" i="254"/>
  <c r="I20" i="254"/>
  <c r="N19" i="254"/>
  <c r="M19" i="254"/>
  <c r="L19" i="254"/>
  <c r="K19" i="254"/>
  <c r="J19" i="254"/>
  <c r="I19" i="254"/>
  <c r="N18" i="254"/>
  <c r="M18" i="254"/>
  <c r="L18" i="254"/>
  <c r="K18" i="254"/>
  <c r="J18" i="254"/>
  <c r="I18" i="254"/>
  <c r="N17" i="254"/>
  <c r="M17" i="254"/>
  <c r="L17" i="254"/>
  <c r="K17" i="254"/>
  <c r="J17" i="254"/>
  <c r="I17" i="254"/>
  <c r="N16" i="254"/>
  <c r="M16" i="254"/>
  <c r="L16" i="254"/>
  <c r="K16" i="254"/>
  <c r="J16" i="254"/>
  <c r="I16" i="254"/>
  <c r="N15" i="254"/>
  <c r="M15" i="254"/>
  <c r="L15" i="254"/>
  <c r="K15" i="254"/>
  <c r="J15" i="254"/>
  <c r="I15" i="254"/>
  <c r="N14" i="254"/>
  <c r="M14" i="254"/>
  <c r="L14" i="254"/>
  <c r="J14" i="254"/>
  <c r="I14" i="254"/>
  <c r="N13" i="254"/>
  <c r="M13" i="254"/>
  <c r="L13" i="254"/>
  <c r="J13" i="254"/>
  <c r="I13" i="254"/>
  <c r="N12" i="254"/>
  <c r="M12" i="254"/>
  <c r="L12" i="254"/>
  <c r="J12" i="254"/>
  <c r="I12" i="254"/>
  <c r="N11" i="254"/>
  <c r="M11" i="254"/>
  <c r="L11" i="254"/>
  <c r="J11" i="254"/>
  <c r="I11" i="254"/>
  <c r="N10" i="254"/>
  <c r="M10" i="254"/>
  <c r="L10" i="254"/>
  <c r="J10" i="254"/>
  <c r="I10" i="254"/>
  <c r="M9" i="254"/>
  <c r="L9" i="254"/>
  <c r="B9" i="146"/>
  <c r="C10" i="146" s="1"/>
  <c r="C19" i="146"/>
  <c r="C18" i="146"/>
  <c r="C21" i="146"/>
  <c r="C22" i="146"/>
  <c r="C14" i="146"/>
  <c r="J23" i="309" l="1"/>
  <c r="M23" i="309"/>
  <c r="O10" i="309"/>
  <c r="P10" i="309" s="1"/>
  <c r="C15" i="146"/>
  <c r="C10" i="309"/>
  <c r="V11" i="309"/>
  <c r="U10" i="309"/>
  <c r="V30" i="309"/>
  <c r="Y11" i="309"/>
  <c r="W10" i="309"/>
  <c r="Y30" i="309"/>
  <c r="Q10" i="309"/>
  <c r="T10" i="313"/>
  <c r="B10" i="313"/>
  <c r="G11" i="309"/>
  <c r="B10" i="309"/>
  <c r="M11" i="309"/>
  <c r="C13" i="146"/>
  <c r="S37" i="309"/>
  <c r="H10" i="311"/>
  <c r="H10" i="312"/>
  <c r="H10" i="315"/>
  <c r="K10" i="312"/>
  <c r="X10" i="309"/>
  <c r="J30" i="309"/>
  <c r="Q10" i="311"/>
  <c r="W10" i="311"/>
  <c r="G23" i="309"/>
  <c r="G37" i="309"/>
  <c r="D23" i="309"/>
  <c r="D30" i="309"/>
  <c r="L10" i="309"/>
  <c r="M37" i="309"/>
  <c r="Q10" i="312"/>
  <c r="H10" i="313"/>
  <c r="B10" i="315"/>
  <c r="I10" i="309"/>
  <c r="K10" i="313"/>
  <c r="T10" i="314"/>
  <c r="R10" i="309"/>
  <c r="S30" i="309"/>
  <c r="T10" i="309"/>
  <c r="B10" i="311"/>
  <c r="W10" i="313"/>
  <c r="Q10" i="313"/>
  <c r="Q10" i="314"/>
  <c r="B10" i="314"/>
  <c r="T10" i="315"/>
  <c r="F10" i="309"/>
  <c r="D11" i="309"/>
  <c r="Y37" i="309"/>
  <c r="B10" i="312"/>
  <c r="E10" i="314"/>
  <c r="W10" i="315"/>
  <c r="K10" i="315"/>
  <c r="P11" i="309"/>
  <c r="H10" i="309"/>
  <c r="T10" i="311"/>
  <c r="E10" i="312"/>
  <c r="W10" i="312"/>
  <c r="E10" i="313"/>
  <c r="H10" i="314"/>
  <c r="E10" i="315"/>
  <c r="G30" i="309"/>
  <c r="D37" i="309"/>
  <c r="K10" i="309"/>
  <c r="M30" i="309"/>
  <c r="S11" i="309"/>
  <c r="S23" i="309"/>
  <c r="V23" i="309"/>
  <c r="V37" i="309"/>
  <c r="K10" i="311"/>
  <c r="E10" i="311"/>
  <c r="T10" i="312"/>
  <c r="W10" i="314"/>
  <c r="K10" i="314"/>
  <c r="Q10" i="315"/>
  <c r="E10" i="309"/>
  <c r="Y23" i="309"/>
  <c r="C11" i="146"/>
  <c r="C9" i="146" s="1"/>
  <c r="J11" i="309"/>
  <c r="D10" i="309" l="1"/>
  <c r="C12" i="146"/>
  <c r="M10" i="309"/>
  <c r="G10" i="309"/>
  <c r="V10" i="309"/>
  <c r="Y10" i="309"/>
  <c r="S10" i="309"/>
  <c r="J10" i="309"/>
</calcChain>
</file>

<file path=xl/sharedStrings.xml><?xml version="1.0" encoding="utf-8"?>
<sst xmlns="http://schemas.openxmlformats.org/spreadsheetml/2006/main" count="3208" uniqueCount="921">
  <si>
    <t>Regiones
y
Provincias</t>
  </si>
  <si>
    <t>Médicos  3/</t>
  </si>
  <si>
    <t>Odontólogos</t>
  </si>
  <si>
    <t>Psicólogos</t>
  </si>
  <si>
    <t>Enfermeras</t>
  </si>
  <si>
    <t>Obstetrices</t>
  </si>
  <si>
    <t>Número</t>
  </si>
  <si>
    <t>Tasa 2/</t>
  </si>
  <si>
    <t>Región Sierra:</t>
  </si>
  <si>
    <t xml:space="preserve">Azuay </t>
  </si>
  <si>
    <t xml:space="preserve">Bolívar </t>
  </si>
  <si>
    <t xml:space="preserve">Cañar </t>
  </si>
  <si>
    <t xml:space="preserve">Carchi </t>
  </si>
  <si>
    <t xml:space="preserve">Cotopaxi </t>
  </si>
  <si>
    <t xml:space="preserve">Chimborazo </t>
  </si>
  <si>
    <t xml:space="preserve">Imbabura </t>
  </si>
  <si>
    <t xml:space="preserve">Loja </t>
  </si>
  <si>
    <t xml:space="preserve">Pichincha </t>
  </si>
  <si>
    <t xml:space="preserve">Tungurahua </t>
  </si>
  <si>
    <t xml:space="preserve">Santo Domingo de los Tsáchilas </t>
  </si>
  <si>
    <t>Región Costa:</t>
  </si>
  <si>
    <t xml:space="preserve">El Oro </t>
  </si>
  <si>
    <t xml:space="preserve">Esmeraldas </t>
  </si>
  <si>
    <t xml:space="preserve">Guayas </t>
  </si>
  <si>
    <t xml:space="preserve">Los Ríos </t>
  </si>
  <si>
    <t xml:space="preserve">Manabí </t>
  </si>
  <si>
    <t>Santa Elena</t>
  </si>
  <si>
    <t>Región Amazónica:</t>
  </si>
  <si>
    <t>Morona Santiago</t>
  </si>
  <si>
    <t>Napo</t>
  </si>
  <si>
    <t>Pastaza</t>
  </si>
  <si>
    <t>Zamora Chinchipe</t>
  </si>
  <si>
    <t>Sucumbíos</t>
  </si>
  <si>
    <t>Orellana</t>
  </si>
  <si>
    <t>Región Insular:</t>
  </si>
  <si>
    <t>-</t>
  </si>
  <si>
    <t>Galápagos</t>
  </si>
  <si>
    <t>Zonas no delimitadas:</t>
  </si>
  <si>
    <t>Municipios</t>
  </si>
  <si>
    <t>Ministerio de Salud Pública</t>
  </si>
  <si>
    <t>Otros 1/</t>
  </si>
  <si>
    <t>Clínica General</t>
  </si>
  <si>
    <t>Hospital de Especialidades</t>
  </si>
  <si>
    <t>Hospital General</t>
  </si>
  <si>
    <t>Hospital Básico</t>
  </si>
  <si>
    <t>Total</t>
  </si>
  <si>
    <t xml:space="preserve"> Regiones y Provincias </t>
  </si>
  <si>
    <t>Sector Privado</t>
  </si>
  <si>
    <t>Sector Público</t>
  </si>
  <si>
    <t>Región insular:</t>
  </si>
  <si>
    <t>Región amazónica:</t>
  </si>
  <si>
    <t>El Oro</t>
  </si>
  <si>
    <t>Región costa:</t>
  </si>
  <si>
    <t>Otros 2/</t>
  </si>
  <si>
    <t>Área rural</t>
  </si>
  <si>
    <t>Área urbana</t>
  </si>
  <si>
    <t>Región Insular</t>
  </si>
  <si>
    <t>Total 1/</t>
  </si>
  <si>
    <t>Odontólogos 1/</t>
  </si>
  <si>
    <t>Eventual o de llamada y menos de 4 horas diarias 2/</t>
  </si>
  <si>
    <t>Eventual o de llamada y menos de 4 horas 2/</t>
  </si>
  <si>
    <t>Tiempo</t>
  </si>
  <si>
    <t>Gastroenterólogos</t>
  </si>
  <si>
    <t>Neumólogos</t>
  </si>
  <si>
    <t>Nefrólogos</t>
  </si>
  <si>
    <t>Intensivistas</t>
  </si>
  <si>
    <t>Hematólogos</t>
  </si>
  <si>
    <t>Otorrinolaringólogos</t>
  </si>
  <si>
    <t>Oftalmólogos</t>
  </si>
  <si>
    <t>Psiquiatras</t>
  </si>
  <si>
    <t>Traumatólogos</t>
  </si>
  <si>
    <t>Neurólogos</t>
  </si>
  <si>
    <t>Cardiólogos</t>
  </si>
  <si>
    <t>Anestesiólogos</t>
  </si>
  <si>
    <t>Otros 3/</t>
  </si>
  <si>
    <t>Radiólogos</t>
  </si>
  <si>
    <t>Laboratorio 2/</t>
  </si>
  <si>
    <t>Epidemiólogos</t>
  </si>
  <si>
    <t>Neonatólogos</t>
  </si>
  <si>
    <t>Diabetólogos</t>
  </si>
  <si>
    <t>Alergólogos</t>
  </si>
  <si>
    <t>Endocrinólogos</t>
  </si>
  <si>
    <t>Infectólogos</t>
  </si>
  <si>
    <t>Dermatólogos</t>
  </si>
  <si>
    <t>Urólogos</t>
  </si>
  <si>
    <t>Oncólogos</t>
  </si>
  <si>
    <t>Geriatras</t>
  </si>
  <si>
    <t>Otros</t>
  </si>
  <si>
    <t>Ortodoncistas</t>
  </si>
  <si>
    <t>Periodoncistas</t>
  </si>
  <si>
    <t>Endodoncistas</t>
  </si>
  <si>
    <t>Odontopediátras</t>
  </si>
  <si>
    <t>Implantólogos</t>
  </si>
  <si>
    <t>Especialización</t>
  </si>
  <si>
    <t>Nutricionistas</t>
  </si>
  <si>
    <t>Fisioterapia</t>
  </si>
  <si>
    <t>Radiología</t>
  </si>
  <si>
    <t>Laboratorio</t>
  </si>
  <si>
    <t>Farmacia</t>
  </si>
  <si>
    <t>Camilleros</t>
  </si>
  <si>
    <t>Mantenimiento</t>
  </si>
  <si>
    <t>Limpieza</t>
  </si>
  <si>
    <t>Personal de servicio</t>
  </si>
  <si>
    <t>Administrativo</t>
  </si>
  <si>
    <t>Succionador</t>
  </si>
  <si>
    <t>Respirador</t>
  </si>
  <si>
    <t>Electrocauterio</t>
  </si>
  <si>
    <t>Electrobisturí</t>
  </si>
  <si>
    <t>Monitores</t>
  </si>
  <si>
    <t>Mamógrafos</t>
  </si>
  <si>
    <t>Ecógrafos</t>
  </si>
  <si>
    <t>Tomógrafos</t>
  </si>
  <si>
    <t>Imagenología</t>
  </si>
  <si>
    <t>Litotritor</t>
  </si>
  <si>
    <t>Electroshock</t>
  </si>
  <si>
    <t>Gammacámara</t>
  </si>
  <si>
    <t>Electromiógrafo</t>
  </si>
  <si>
    <t>Audiómetro</t>
  </si>
  <si>
    <t>Colonoscopio</t>
  </si>
  <si>
    <t>Endoscopio</t>
  </si>
  <si>
    <t>Ergonómetro</t>
  </si>
  <si>
    <t>Angiógrafo</t>
  </si>
  <si>
    <t>Ecocardiógrafo</t>
  </si>
  <si>
    <t>Ambulancias</t>
  </si>
  <si>
    <t>Clínico</t>
  </si>
  <si>
    <t>Botiquín</t>
  </si>
  <si>
    <t>65 y más años</t>
  </si>
  <si>
    <t>10 - 14 años</t>
  </si>
  <si>
    <t>Menos de 1 mes</t>
  </si>
  <si>
    <t>Edad no especificada</t>
  </si>
  <si>
    <t>Emergencia (número de atenciones)</t>
  </si>
  <si>
    <t>Morbilidad</t>
  </si>
  <si>
    <t>Psicólogo</t>
  </si>
  <si>
    <t>Obstetriz</t>
  </si>
  <si>
    <t>Médico</t>
  </si>
  <si>
    <t>Subtotal</t>
  </si>
  <si>
    <t>Menores de 1 año</t>
  </si>
  <si>
    <t>Mamario</t>
  </si>
  <si>
    <t>Vasectomía</t>
  </si>
  <si>
    <t>Implantes</t>
  </si>
  <si>
    <t>Preservativos</t>
  </si>
  <si>
    <t>Inyectable</t>
  </si>
  <si>
    <t>Niños</t>
  </si>
  <si>
    <t>Parto</t>
  </si>
  <si>
    <t>Mujeres</t>
  </si>
  <si>
    <t>Adultos</t>
  </si>
  <si>
    <t>Adolescentes</t>
  </si>
  <si>
    <t>Planificación familiar</t>
  </si>
  <si>
    <t>Certificados médicos</t>
  </si>
  <si>
    <t>Detección oportuna del cáncer</t>
  </si>
  <si>
    <t>Total primeras consultas 3/</t>
  </si>
  <si>
    <t>Gestágenos orales</t>
  </si>
  <si>
    <t>Dispositivo intrauterino diu</t>
  </si>
  <si>
    <t>Subsecuentes</t>
  </si>
  <si>
    <t>Primeras</t>
  </si>
  <si>
    <t>Manabí</t>
  </si>
  <si>
    <t>Los Ríos</t>
  </si>
  <si>
    <t>Guayas</t>
  </si>
  <si>
    <t>Esmeraldas</t>
  </si>
  <si>
    <t>Santo Domingo de los Tsáchilas</t>
  </si>
  <si>
    <t>Tungurahua</t>
  </si>
  <si>
    <t>Pichincha</t>
  </si>
  <si>
    <t>Loja</t>
  </si>
  <si>
    <t>Imbabura</t>
  </si>
  <si>
    <t>Chimborazo</t>
  </si>
  <si>
    <t>Cotopaxi</t>
  </si>
  <si>
    <t>Carchi</t>
  </si>
  <si>
    <t>Cañar</t>
  </si>
  <si>
    <t>Bolívar</t>
  </si>
  <si>
    <t>Azuay</t>
  </si>
  <si>
    <t>Embarazadas</t>
  </si>
  <si>
    <t>5 - 14 años no programados</t>
  </si>
  <si>
    <t>15 - 19 años</t>
  </si>
  <si>
    <t>10 - 14 años programados</t>
  </si>
  <si>
    <t>5 - 9 años programados</t>
  </si>
  <si>
    <t>1 - 4 años</t>
  </si>
  <si>
    <t>Total 2/</t>
  </si>
  <si>
    <t>Profilaxis</t>
  </si>
  <si>
    <t>Periodoncias</t>
  </si>
  <si>
    <t>Exodoncias</t>
  </si>
  <si>
    <t>Endodoncias</t>
  </si>
  <si>
    <t>Restauración</t>
  </si>
  <si>
    <t>Obturación</t>
  </si>
  <si>
    <t xml:space="preserve"> Regiones y Provincias   </t>
  </si>
  <si>
    <t>2/ Incluye: Exámenes Histopatológicos y Medicina Oral</t>
  </si>
  <si>
    <t>1/ Incluye: Obturación Provisional,  No. de Ionómeros y No. de Piezas Restauradas</t>
  </si>
  <si>
    <t>Sellantes</t>
  </si>
  <si>
    <t>Prevención</t>
  </si>
  <si>
    <t>Autopsias</t>
  </si>
  <si>
    <t>Citológicos</t>
  </si>
  <si>
    <t>Hematológicos</t>
  </si>
  <si>
    <t>Mamografías</t>
  </si>
  <si>
    <t>Ecografías</t>
  </si>
  <si>
    <t>Tomografías</t>
  </si>
  <si>
    <t>Radiografías</t>
  </si>
  <si>
    <t>Exámenes de Imagenología</t>
  </si>
  <si>
    <t xml:space="preserve"> Regiones y Provincias  </t>
  </si>
  <si>
    <t>Audiometrías</t>
  </si>
  <si>
    <t>Endoscopías</t>
  </si>
  <si>
    <t>Ergonometrías</t>
  </si>
  <si>
    <t>Espirometrías</t>
  </si>
  <si>
    <t>Angiografías</t>
  </si>
  <si>
    <t>Pruebas de Diagnóstico</t>
  </si>
  <si>
    <t>Termoterapia</t>
  </si>
  <si>
    <t>Parafina</t>
  </si>
  <si>
    <t>Hidroterapia</t>
  </si>
  <si>
    <t>Electroterapia</t>
  </si>
  <si>
    <t>Inefectivas</t>
  </si>
  <si>
    <t>Efectivas</t>
  </si>
  <si>
    <t>Visitas Domiciliarias</t>
  </si>
  <si>
    <t>Entrevistas</t>
  </si>
  <si>
    <t>Otras</t>
  </si>
  <si>
    <t>Viviendas</t>
  </si>
  <si>
    <t>Años</t>
  </si>
  <si>
    <t>Insular</t>
  </si>
  <si>
    <t>Amazónica</t>
  </si>
  <si>
    <t>Costa</t>
  </si>
  <si>
    <t>Sierra</t>
  </si>
  <si>
    <t>Total País</t>
  </si>
  <si>
    <t>Hospital Especializado:</t>
  </si>
  <si>
    <t xml:space="preserve">%  </t>
  </si>
  <si>
    <t>Sector y Clase</t>
  </si>
  <si>
    <t xml:space="preserve"> </t>
  </si>
  <si>
    <t>Médicos</t>
  </si>
  <si>
    <t>Pediatras</t>
  </si>
  <si>
    <t>INDICE</t>
  </si>
  <si>
    <t>Hospital básico</t>
  </si>
  <si>
    <t>Establecimientos con internación</t>
  </si>
  <si>
    <t>Establecimientos sin internación</t>
  </si>
  <si>
    <t>2/ Tasas por 10.000 habitantes</t>
  </si>
  <si>
    <t>Con internación</t>
  </si>
  <si>
    <t>Sin internación</t>
  </si>
  <si>
    <t>Equipo de esterilización</t>
  </si>
  <si>
    <t>Regiones naturales</t>
  </si>
  <si>
    <t>Centro de salud</t>
  </si>
  <si>
    <t>Subcentro de salud</t>
  </si>
  <si>
    <t>Puesto de salud</t>
  </si>
  <si>
    <t>Consejos provinciales</t>
  </si>
  <si>
    <t>Generales y por especialidades</t>
  </si>
  <si>
    <t>Esterilizador en seco</t>
  </si>
  <si>
    <t>Vehículos de transporte</t>
  </si>
  <si>
    <t>Equipos odontológicos</t>
  </si>
  <si>
    <t>Total consultas 1/</t>
  </si>
  <si>
    <t>Actividades de enfermería</t>
  </si>
  <si>
    <t>Actividades de morbilidad 1/</t>
  </si>
  <si>
    <t>Actividades de prevención 1/</t>
  </si>
  <si>
    <t>Número de radiografías dentales</t>
  </si>
  <si>
    <t>Número de certificados odontológicos</t>
  </si>
  <si>
    <t>Recetas despachadas en farmacia</t>
  </si>
  <si>
    <t>Gestiones intra institucionales</t>
  </si>
  <si>
    <t>Gestiones extra institucionales</t>
  </si>
  <si>
    <t>Servicio social en la comunidad</t>
  </si>
  <si>
    <t>Establecimientos públicos en general</t>
  </si>
  <si>
    <t>Establecimientos de expendio de alimentos</t>
  </si>
  <si>
    <t>Establecimientos educacionales</t>
  </si>
  <si>
    <t>Personal sanitario de apoyo</t>
  </si>
  <si>
    <t>Ambientes físicos</t>
  </si>
  <si>
    <t>Equipos de cirugía, obstetricia y cuidados especiales</t>
  </si>
  <si>
    <t>Diagnóstico</t>
  </si>
  <si>
    <t>Equipos de tratamiento</t>
  </si>
  <si>
    <t>Tratamiento de fisioterapia</t>
  </si>
  <si>
    <t>Pruebas de diagnostico con radioisótopos</t>
  </si>
  <si>
    <t>Otros tratamientos</t>
  </si>
  <si>
    <t>1.1</t>
  </si>
  <si>
    <t>1.1.1</t>
  </si>
  <si>
    <t>1.1.2</t>
  </si>
  <si>
    <t>Número de profesionales médicos 2/</t>
  </si>
  <si>
    <t>Tasa de profesionales médicos 3/</t>
  </si>
  <si>
    <t>2/ Incluye médicos  que trabajan en tiempo ocasional o de llamada</t>
  </si>
  <si>
    <t xml:space="preserve">3/ Tasas por 10.000 habitantes </t>
  </si>
  <si>
    <t>Hospital general</t>
  </si>
  <si>
    <t>Hospital de especialidades</t>
  </si>
  <si>
    <t>Clínica general</t>
  </si>
  <si>
    <t>Clínica especializada aguda</t>
  </si>
  <si>
    <t>Otras clínicas especializadas</t>
  </si>
  <si>
    <t>Consultorio General</t>
  </si>
  <si>
    <t>Centro de especialidades</t>
  </si>
  <si>
    <t>Centro clínico-quirúrgico ambulatorio (hospital del día)</t>
  </si>
  <si>
    <t>Centros especializados</t>
  </si>
  <si>
    <t>Sector público:</t>
  </si>
  <si>
    <t>Sector privado:</t>
  </si>
  <si>
    <t xml:space="preserve"> Regiones y provincias</t>
  </si>
  <si>
    <t xml:space="preserve">Región sierra: </t>
  </si>
  <si>
    <t xml:space="preserve">Región costa: </t>
  </si>
  <si>
    <t>Médicos generales</t>
  </si>
  <si>
    <t>Odontólogos generales</t>
  </si>
  <si>
    <t>Odontólogos rurales</t>
  </si>
  <si>
    <t>Bioquímicos y químicos farmacéuticos</t>
  </si>
  <si>
    <t>Trabajadoras sociales</t>
  </si>
  <si>
    <t>Total médicos</t>
  </si>
  <si>
    <t>Total personal</t>
  </si>
  <si>
    <t>Personal de apoyo sanitario 3/</t>
  </si>
  <si>
    <t>Administrativo y estadística</t>
  </si>
  <si>
    <t>De servicio 4/</t>
  </si>
  <si>
    <t>Médicos postgradistas, residentes y rurales 1/</t>
  </si>
  <si>
    <t>Médicos especialistas y generales</t>
  </si>
  <si>
    <t>Total médicos 1/</t>
  </si>
  <si>
    <t>Cirujanos generales</t>
  </si>
  <si>
    <t>Cirujanos plásticos</t>
  </si>
  <si>
    <t>Medicina interna internistas</t>
  </si>
  <si>
    <t>Ginecólogos / obstetras</t>
  </si>
  <si>
    <t>De salud pública</t>
  </si>
  <si>
    <t>De salud familiar y comunitaria</t>
  </si>
  <si>
    <t>1/ Se excluye a médicos postgradistas, residentes y rurales, por cuanto no son de especialidad
2/ Incluye: patólogo clínico, anatomo patólogo y citólogo
3/ Incluye: venereólogos, acupunturistas, deportólogos, proctólogos, genetistas, terapistas del dolor, etc.</t>
  </si>
  <si>
    <t>Cirujanos maxilofaciales</t>
  </si>
  <si>
    <t>Rehabilitadores orales</t>
  </si>
  <si>
    <t>Exodoncistas</t>
  </si>
  <si>
    <t>Educadores para la salud</t>
  </si>
  <si>
    <t>Ingenieros sanitarios</t>
  </si>
  <si>
    <t>Ingenieros ambientales</t>
  </si>
  <si>
    <t>Otros profesionales  1/</t>
  </si>
  <si>
    <t>En fisioterapia</t>
  </si>
  <si>
    <t>En anestesiología</t>
  </si>
  <si>
    <t>En laboratorio clínico</t>
  </si>
  <si>
    <t>En radiología</t>
  </si>
  <si>
    <t>En saneamiento ambiental</t>
  </si>
  <si>
    <t>En alimentos</t>
  </si>
  <si>
    <t>Mecánico dental</t>
  </si>
  <si>
    <t>Tecnólogo de atención primaria de salud (TAPS)</t>
  </si>
  <si>
    <t>Con certificado</t>
  </si>
  <si>
    <t>Sin certificado</t>
  </si>
  <si>
    <t>Auxiliares de odontología</t>
  </si>
  <si>
    <t>Asistentes dentales</t>
  </si>
  <si>
    <t>Otros auxiliares 1/</t>
  </si>
  <si>
    <t>Estadística y registros médicos</t>
  </si>
  <si>
    <t>Alimentación y dietética</t>
  </si>
  <si>
    <t>Lavandería, ropería y costura</t>
  </si>
  <si>
    <t>Conserjes, choferes y guardianes</t>
  </si>
  <si>
    <t>Salas de operaciones</t>
  </si>
  <si>
    <t>Salas de cuidados intensivos</t>
  </si>
  <si>
    <t>Salas de cuidados intermedios</t>
  </si>
  <si>
    <t>Salas de parto</t>
  </si>
  <si>
    <t>Mesas de operaciones</t>
  </si>
  <si>
    <t>Equipos de anestesia</t>
  </si>
  <si>
    <t>Lámpara  cielítica</t>
  </si>
  <si>
    <t>Coche de paro</t>
  </si>
  <si>
    <t>Equipo de fibrilación</t>
  </si>
  <si>
    <t>Torre de laparoscopía</t>
  </si>
  <si>
    <t>Equipo de láser</t>
  </si>
  <si>
    <t>Mesas ginecológicas</t>
  </si>
  <si>
    <t>Cunas, termocunas y/o incubadoras 1/</t>
  </si>
  <si>
    <t>Electroencefalógrafo</t>
  </si>
  <si>
    <t>Electrocardiógrafo</t>
  </si>
  <si>
    <t>Ecógrafo doppler color</t>
  </si>
  <si>
    <t>Equipo de diálisis</t>
  </si>
  <si>
    <t>Auto claves</t>
  </si>
  <si>
    <t>Equipo odontológico</t>
  </si>
  <si>
    <t>Compresor de odontología</t>
  </si>
  <si>
    <t>Esterilizador y/o autoclave</t>
  </si>
  <si>
    <t>Ultrasonido (cavitrón)</t>
  </si>
  <si>
    <t>Taburete giratorio dental</t>
  </si>
  <si>
    <t>Equipo de operatoria dental</t>
  </si>
  <si>
    <t>Negatoscopio</t>
  </si>
  <si>
    <t>Equipo instrumental de cirugía menor dental</t>
  </si>
  <si>
    <t>Equipo instrumental de diagnóstico dental</t>
  </si>
  <si>
    <t>Equipo instrumental de profilaxis dental</t>
  </si>
  <si>
    <t>Set de desechos</t>
  </si>
  <si>
    <t>Fregadero mas escurridor</t>
  </si>
  <si>
    <t>Equipo de RX de odontología</t>
  </si>
  <si>
    <t>20 - 35 años</t>
  </si>
  <si>
    <t>36 - 49 años</t>
  </si>
  <si>
    <t>50 - 64 años</t>
  </si>
  <si>
    <t>5 - 9 años</t>
  </si>
  <si>
    <t>65 años y más</t>
  </si>
  <si>
    <t>Salpingectomía</t>
  </si>
  <si>
    <t>Cérvicouterino</t>
  </si>
  <si>
    <t>Próstata</t>
  </si>
  <si>
    <t>Pulmonar</t>
  </si>
  <si>
    <t>Gástrico</t>
  </si>
  <si>
    <t>Hepático</t>
  </si>
  <si>
    <t>Colorrectal</t>
  </si>
  <si>
    <t>Piel</t>
  </si>
  <si>
    <t>Prenatal 10 - 19 años</t>
  </si>
  <si>
    <t>Prenatal 20 - 49 años</t>
  </si>
  <si>
    <t>Grupos programáticos</t>
  </si>
  <si>
    <t>Mujeres 10 - 19 años</t>
  </si>
  <si>
    <t>Post-parto 10 - 19 años</t>
  </si>
  <si>
    <t>Mujeres 20 - 49 años</t>
  </si>
  <si>
    <t>Post-parto 20 - 49 años</t>
  </si>
  <si>
    <t>Cirugía menor</t>
  </si>
  <si>
    <t>Ortodoncia / ortopedia</t>
  </si>
  <si>
    <t>Aplicación de flúor</t>
  </si>
  <si>
    <t xml:space="preserve"> - Consejos provinciales</t>
  </si>
  <si>
    <t xml:space="preserve"> - Universidades y politécnicas públicas</t>
  </si>
  <si>
    <t xml:space="preserve"> Sector y entidad </t>
  </si>
  <si>
    <t>Exámenes de laboratorio</t>
  </si>
  <si>
    <t>Anatomía patológica</t>
  </si>
  <si>
    <t>Flebotomía</t>
  </si>
  <si>
    <t>Inmunología</t>
  </si>
  <si>
    <t>Uroanálisis</t>
  </si>
  <si>
    <t>Coproanálisis</t>
  </si>
  <si>
    <t>Microbiología</t>
  </si>
  <si>
    <t>Hormonas</t>
  </si>
  <si>
    <t>Tuberculosis</t>
  </si>
  <si>
    <t>Biología Molecular</t>
  </si>
  <si>
    <t>Toxicología</t>
  </si>
  <si>
    <t>Genética</t>
  </si>
  <si>
    <t>1/Incluye: especial de orina, pruebas reumáticas, reacciones de aglutinación, factor de coagulación, cristalografía, etc.
2/Incluye: coagulaciones, formolizaciones, piocia , genética, inmunofluorecencia</t>
  </si>
  <si>
    <t>Dosimetría ósea</t>
  </si>
  <si>
    <t xml:space="preserve">Resonancia magnética nuclear intervencionista </t>
  </si>
  <si>
    <t>Ecografía doppler color</t>
  </si>
  <si>
    <t>Electromiogramas</t>
  </si>
  <si>
    <t>Compresas químicas</t>
  </si>
  <si>
    <t>Tratamientos de diálisis</t>
  </si>
  <si>
    <t>Gammagrafía tiroidea</t>
  </si>
  <si>
    <t>Gammagrafía ósea</t>
  </si>
  <si>
    <t>Gammagrafía renal</t>
  </si>
  <si>
    <t>Gammagrafía otros órganos 2/</t>
  </si>
  <si>
    <t>Terapia de lenguaje</t>
  </si>
  <si>
    <t>Terapia respiratoria</t>
  </si>
  <si>
    <t>Terapia ocupacional</t>
  </si>
  <si>
    <t>3.1</t>
  </si>
  <si>
    <t>Número de establecimientos de salud con y sin internación por provincia.</t>
  </si>
  <si>
    <t>Número de establecimientos de salud del sector público y privado por regiones.</t>
  </si>
  <si>
    <t>Zonas no delimitadas</t>
  </si>
  <si>
    <t>Clínica Especializada</t>
  </si>
  <si>
    <t>Tasa de médicos, odontólogos por provincia.</t>
  </si>
  <si>
    <t>Tasa de obstetrices, auxiliares de enfermería por provincia.</t>
  </si>
  <si>
    <t>Región sierra:</t>
  </si>
  <si>
    <t>8 Horas diarias</t>
  </si>
  <si>
    <t>6 Horas diarias</t>
  </si>
  <si>
    <t>4 Horas diarias</t>
  </si>
  <si>
    <t>1/ Incluye: odontólogos, odontólogos especialistas y odontólogos rurales
2/ En tiempo eventual o de llamada y menos de 4 horas diarias, se considera a los profesionales que prestan sus servicios eventualmente o de llamada
y menos de 4 horas diarias en diferentes establecimientos de salud, que puedan constar en otros establecimientos a tiempo completo o parcial</t>
  </si>
  <si>
    <t>1/ Incluye: obstetrices, enfermeras, bioquímicos, químicos farmacéuticos, nutricionistas, psicólogos, educadores para la salud,
ingenieros sanitarios, trabajadora social, ingenieros ambientales y otros (psicólogos industriales, relacionadores públicos, etc.)
2/ En tiempo eventual o de llamada y menos de 4 horas diarias, se considera a los profesionales que prestan sus servicios eventualmente o de llamada
y menos de 4 horas diarias en diferentes establecimientos de salud, que puedan constar en otros establecimientos a tiempo completo o parcial</t>
  </si>
  <si>
    <t>Servicio técnico</t>
  </si>
  <si>
    <t>Total personal:</t>
  </si>
  <si>
    <t>1/ Incluye cunas de calor radiante, termocunas, incubadoras normales, incubadoras de transporte
2/ Incluye marcapasos, etc.</t>
  </si>
  <si>
    <t>Rayos x fijo</t>
  </si>
  <si>
    <t>Rayos x portátil</t>
  </si>
  <si>
    <t>Fluoroscopios</t>
  </si>
  <si>
    <t>Resonancia magnética</t>
  </si>
  <si>
    <t>1 - 11 meses</t>
  </si>
  <si>
    <t xml:space="preserve"> 5  -  9 años</t>
  </si>
  <si>
    <t xml:space="preserve"> Regiones, provincias y área</t>
  </si>
  <si>
    <t>1/ Médicos que no son especialistas
2/ En tiempo eventual o de llamada y menos de 4 horas diarias, se considera a los profesionales que prestan sus servicios eventualmente o de llamada
y menos de 4 horas diarias en diferentes establecimientos de salud, que puedan constar en otros establecimientos a tiempo completo o parcial</t>
  </si>
  <si>
    <t>1/  Incluye: psicólogos industriales, relacionadores públicos y otros.</t>
  </si>
  <si>
    <t>1/  Incluye: tecnólogos en diálisis, oftalmología, electroencefalografía, etc.</t>
  </si>
  <si>
    <t>Promotores de salud en la comunidad</t>
  </si>
  <si>
    <t>1/  Incluye: jardineros, etc.</t>
  </si>
  <si>
    <t>1/ Incluye: negatoscopios, tv con intensificador de imágenes, etc.</t>
  </si>
  <si>
    <t>1/ Laboratorio de genética y otros laboratorios especializados.</t>
  </si>
  <si>
    <t>Regiones provincias y área</t>
  </si>
  <si>
    <t>1/ Se excluyen las consultas realizadas en los establecimientos del seguro social: propios, anexos y seguro social campesino</t>
  </si>
  <si>
    <t>Total Nacional</t>
  </si>
  <si>
    <t>Fuente: Registro Estadístico de Recursos y actividades de salud 2015</t>
  </si>
  <si>
    <t>Proyecciones de población 1/</t>
  </si>
  <si>
    <t>Otros Establecimientos sin internación</t>
  </si>
  <si>
    <t>1.2</t>
  </si>
  <si>
    <t>2.1</t>
  </si>
  <si>
    <t>1.2.1</t>
  </si>
  <si>
    <t>1.2.2</t>
  </si>
  <si>
    <t>1.2.3</t>
  </si>
  <si>
    <t>1.2.4</t>
  </si>
  <si>
    <t>1.2.5</t>
  </si>
  <si>
    <t>1.2.6</t>
  </si>
  <si>
    <t xml:space="preserve"> - Ministerio de salud pública</t>
  </si>
  <si>
    <t xml:space="preserve"> - Ministerio de defensa nacional</t>
  </si>
  <si>
    <t xml:space="preserve"> - Ministerio de educación</t>
  </si>
  <si>
    <t xml:space="preserve"> - Municipios</t>
  </si>
  <si>
    <t xml:space="preserve"> - Cruz roja ecuatoriana</t>
  </si>
  <si>
    <t>Región sierra</t>
  </si>
  <si>
    <t>Región costa</t>
  </si>
  <si>
    <t>Región amazónica</t>
  </si>
  <si>
    <t>Proyección poblacional 1/</t>
  </si>
  <si>
    <t xml:space="preserve">2/ Tasas por 10.000 habitantes. </t>
  </si>
  <si>
    <t>2/ Incluye: colposcopio, crioterapia, gastrofibro, broncoscopio, rectoscopio y otros</t>
  </si>
  <si>
    <t xml:space="preserve">Computador completo pc/computador portátil </t>
  </si>
  <si>
    <t>Total Nacional:</t>
  </si>
  <si>
    <t>1/ Se excluyen las consultas realizadas por los establecimientos del seguro social: propios, anexos y seguro social campesino
2/ Corresponde a los establecimientos que solo tienen el total de consultas de morbilidad y no disponen datos desagregados por grupos programáticos</t>
  </si>
  <si>
    <t>1/ Se excluyen las consultas realizadas por los establecimientos del seguro social: propios, anexos y seguro social campesino
2/ Corresponde a los establecimientos que solo tienen el total de primeras consultas de prevención y no disponen datos desagregados por grupos programáticos</t>
  </si>
  <si>
    <t>1/ Se excluyen las consultas realizadas por los establecimientos del seguro social: propios, anexos y seguro social campesino
2/ Corresponde a los establecimientos que solo tienen el total de consultas subsecuentes de prevención y no disponen datos desagregados por grupos programáticos</t>
  </si>
  <si>
    <t>1/ Se excluyen las consultas realizadas por los establecimientos del seguro social: propios, anexos y seguro social campesino</t>
  </si>
  <si>
    <t>Electroencefalogramas</t>
  </si>
  <si>
    <t>Ecocardiogramas</t>
  </si>
  <si>
    <t>Colonoscopías</t>
  </si>
  <si>
    <t>Ejercicio terapéuticos</t>
  </si>
  <si>
    <t>1/ Incluye: ultrasonoterapia, onda corta, infrarrojos, etc.
2/ Incluye: tratamientos a base de hierro, sodio, fósforo.</t>
  </si>
  <si>
    <t xml:space="preserve"> Regiones y provincias  </t>
  </si>
  <si>
    <t>Sector Privado con fines de lucro</t>
  </si>
  <si>
    <t>Sector Privado sin fines de lucro</t>
  </si>
  <si>
    <t>2008*</t>
  </si>
  <si>
    <t>ASPECTOS METODOLÓGICOS</t>
  </si>
  <si>
    <t>OBJETIVOS DE LA INVESTIGACIÓN:</t>
  </si>
  <si>
    <t xml:space="preserve"> UNIDAD DE INVESTIGACIÓN:</t>
  </si>
  <si>
    <t>UNIVERSO DE LA INVESTIGACIÓN:</t>
  </si>
  <si>
    <t>FRECUENCIA DE LA INVESTIGACIÓN:</t>
  </si>
  <si>
    <t>La investigación y publicación de la Estadística de Recursos y Actividades de Salud es de periodicidad anual.</t>
  </si>
  <si>
    <t>RECOLECCIÓN DE LA INFORMACIÓN:</t>
  </si>
  <si>
    <t>CONTENIDO DE LOS TEMAS INVESTIGADOS EN EL FORMULARIO:</t>
  </si>
  <si>
    <t xml:space="preserve">Identificación del establecimiento </t>
  </si>
  <si>
    <t>Datos generales del establecimiento como son: identificación y clasificación, (clase, tipo, entidad y sector), nombre, ubicación geográfica, tiempo de funcionamiento, sector y entidad del que dependen.</t>
  </si>
  <si>
    <t xml:space="preserve">Personal ocupado </t>
  </si>
  <si>
    <t>En esta sección se recaba información del personal que trabaja en el establecimiento de salud, clasificado en médicos de acuerdo a su especialidad, otros profesionales con título universitario, licenciados y/o tecnólogos de salud, auxiliares de enfermería, otros auxiliares de la salud, personal administrativo, personal sanitario de apoyo y otros.</t>
  </si>
  <si>
    <t xml:space="preserve">Actividades que realiza el establecimiento </t>
  </si>
  <si>
    <t>Se investiga las actividades que desarrolla y los servicios que presta el establecimiento de salud en temas como: consultas de morbilidad y prevención, visitas domiciliarias, actividades y servicios de estomatología, determinaciones de laboratorio, servicios de imagenología y diagnóstico, tratamientos, cirugías, recetas despachadas, actividades de trabajo social, actividades de vigilancia sanitaria.</t>
  </si>
  <si>
    <t xml:space="preserve">Equipos disponibles </t>
  </si>
  <si>
    <t>Recursos con que cuenta el establecimiento para atención al usuario, como: equipos de imagenología, diagnóstico, tratamiento, cirugía, obstetricia, salas de operación, cuidados intensivos, cuidados intermedios, parto, laboratorios y farmacia o botiquín.</t>
  </si>
  <si>
    <t xml:space="preserve">PRINCIPALES DEFINICIONES: </t>
  </si>
  <si>
    <r>
      <t>Hospital básico</t>
    </r>
    <r>
      <rPr>
        <sz val="11"/>
        <color theme="1"/>
        <rFont val="Calibri"/>
        <family val="2"/>
        <scheme val="minor"/>
      </rPr>
      <t>.- Unidad de salud que brinda atención ambulatoria, emergencia y hospitalización de corta estancia en: medicina general, ginecoobstetricia, pediátrica y cirugía de emergencia; forma parte y es el eje del sistema de referencia y contrareferencia de los servicios de primer nivel y se ubica generalmente en cabeceras cantonales.</t>
    </r>
  </si>
  <si>
    <r>
      <t>Hospital general</t>
    </r>
    <r>
      <rPr>
        <sz val="11"/>
        <color theme="1"/>
        <rFont val="Calibri"/>
        <family val="2"/>
        <scheme val="minor"/>
      </rPr>
      <t>.- Unidad operativa que provee atención de salud ambulatoria e internación en las cuatro especialidades básicas y algunas subespecialidades de la medicina, resuelve las referencias recibidas de las unidades de menor complejidad y las contrarefiere; y realiza docencia e investigación. Corresponde al segundo nivel de prestación de servicios y está ubicado en las capitales de provincia y cabeceras cantonales de mayor concentración poblacional.</t>
    </r>
  </si>
  <si>
    <r>
      <t>Hospital especializado</t>
    </r>
    <r>
      <rPr>
        <sz val="11"/>
        <color theme="1"/>
        <rFont val="Calibri"/>
        <family val="2"/>
        <scheme val="minor"/>
      </rPr>
      <t>.- Unidad operativa que brinda atención de salud ambulatoria de especialidad, de referencia y hospitalización en una especialidad o subespecialidad o que atiende a un grupo de edad específico; atiende a la población local o nacional mediante el sistema de referencia y contrareferencia y puede ser de tipo agudo o crónico. Corresponde al tercer nivel de atención, realizan docencia e investigación en salud y está localizado en ciudades consideradas de mayor desarrollo y concentración poblacional. Son de tipo agudo los establecimientos que cubren una especialidad, cuya atención demandan los enfermos internados, con un promedio de permanencia no mayor de 30 días de estada y, crónico, los establecimientos que cubren una especialidad, cuya atención demandan los enfermos internados, con un promedio de permanencia mayor a 30 días.</t>
    </r>
  </si>
  <si>
    <r>
      <t>Hospital de especialidades</t>
    </r>
    <r>
      <rPr>
        <sz val="11"/>
        <color theme="1"/>
        <rFont val="Calibri"/>
        <family val="2"/>
        <scheme val="minor"/>
      </rPr>
      <t>.- Es la unidad de salud de referencia de la más alta complejidad, destinada a brindar atención especializada de emergencias, recuperación y rehabilitación a los usuarios de las diferentes especialidades y subespecialidades médicas; es un establecimiento de pacientes agudos y atiende a toda la población del país a través de la referencia y contrareferencia. En ésta categoría se encuentran por ejemplo los hospitales Eugenio Espejo en Quito y León Becerra en Guayaquil.</t>
    </r>
  </si>
  <si>
    <t>Corresponden al tercer nivel de prestación de servicios, desarrollan actividades de docencia e investigación en salud y están ubicados en las ciudades consideradas como polos de desarrollo y de mayor concentración poblacional.</t>
  </si>
  <si>
    <t>Existen tanto en el sector público como privado. Los que corresponden al campo privado disponen de servicios de diagnóstico clínico, patológico e imagenología, farmacia interna con stock de medicamentos e insumos médicos y odontológicos.</t>
  </si>
  <si>
    <r>
      <t>Clínica general</t>
    </r>
    <r>
      <rPr>
        <sz val="11"/>
        <color theme="1"/>
        <rFont val="Calibri"/>
        <family val="2"/>
        <scheme val="minor"/>
      </rPr>
      <t>.- Unidad de salud que brinda atención de salud ambulatoria y de hospitalización en las especialidades básicas de la medicina o algunas subespecialidades, dispone de servicios de consulta externa, emergencia, odontología, internación, centro quirúrgico u obstétrico, farmacia interna con stock básico de medicamentos e insumos médicos y auxiliares de diagnóstico.</t>
    </r>
  </si>
  <si>
    <r>
      <t>Clínica especializada.</t>
    </r>
    <r>
      <rPr>
        <sz val="11"/>
        <color theme="1"/>
        <rFont val="Calibri"/>
        <family val="2"/>
        <scheme val="minor"/>
      </rPr>
      <t>- Unidad que brinda atención de salud ambulatoria y hospitalización en una de las especialidades de la medicina y subespecialidades de la misma, o que atiende a grupos de edad específicos; dispone de servicios de diagnóstico clínico patológicos e imagenología, farmacia interna con stock de medicamentos e insumos médicos y odontológicos. Corresponde al tercer nivel de atención con servicios especializados brindados por médicos especialistas.</t>
    </r>
  </si>
  <si>
    <r>
      <t>Puesto de salud</t>
    </r>
    <r>
      <rPr>
        <sz val="11"/>
        <color theme="1"/>
        <rFont val="Calibri"/>
        <family val="2"/>
        <scheme val="minor"/>
      </rPr>
      <t>.- Es una unidad de salud que realiza actividades básicas de fomento, promoción y prevención de la salud, primeros auxilios, acciones básicas de saneamiento ambiental y actividades con participación de la comunidad, mantiene relaciones de dependencia técnica y administrativa e informa sus actividades al subcentro de salud de la parroquia a la que pertenece.</t>
    </r>
  </si>
  <si>
    <t>Es atendido por un auxiliar de enfermería y está ubicado en parroquias rurales, anejos o recintos.</t>
  </si>
  <si>
    <r>
      <t>Subcentro de salud.-</t>
    </r>
    <r>
      <rPr>
        <sz val="11"/>
        <color theme="1"/>
        <rFont val="Calibri"/>
        <family val="2"/>
        <scheme val="minor"/>
      </rPr>
      <t xml:space="preserve"> Es una unidad operativa que realiza actividades básicas de fomento, prevención, promoción y recuperación de la salud, incluyendo atención del parto normal de emergencia y atención odontológica. En ciertos casos, promueve acciones básicas de saneamiento ambiental y actividades de participación comunitaria. Es atendido por un equipo básico conformado por médico, odontólogo, enfermera y auxiliar de enfermería; está ubicado en cabeceras parroquiales, principalmente.</t>
    </r>
  </si>
  <si>
    <r>
      <t>Otros establecimientos sin internación.-</t>
    </r>
    <r>
      <rPr>
        <sz val="11"/>
        <color theme="1"/>
        <rFont val="Calibri"/>
        <family val="2"/>
        <scheme val="minor"/>
      </rPr>
      <t xml:space="preserve"> Incluye a todos los demás establecimientos de salud no descritos como son: Cruz Roja, Instituto Nacional de la Niñez y la Familia (INFA), centros de planificación familiar; Aprofe (Asociación Pro Bienestar de la Familia Ecuatoriana) y Cemoplaf (Centro Médico de Orientación y Planificación Familiar), clínicas y brigadas móviles, etc.</t>
    </r>
  </si>
  <si>
    <r>
      <t>Consulta ambulatoria</t>
    </r>
    <r>
      <rPr>
        <sz val="11"/>
        <color theme="1"/>
        <rFont val="Calibri"/>
        <family val="2"/>
        <scheme val="minor"/>
      </rPr>
      <t>.- Consulta brindada a un paciente que acude al establecimiento de salud por sus propios medios a recibir atención médica.</t>
    </r>
  </si>
  <si>
    <r>
      <t>Consulta médica.-</t>
    </r>
    <r>
      <rPr>
        <sz val="11"/>
        <color theme="1"/>
        <rFont val="Calibri"/>
        <family val="2"/>
        <scheme val="minor"/>
      </rPr>
      <t xml:space="preserve"> Es un conjunto de acciones básicamente médicas, destinadas a formular el diagnóstico, pronóstico y tratamiento del estado de salud de una persona.</t>
    </r>
  </si>
  <si>
    <r>
      <t>Primera consulta</t>
    </r>
    <r>
      <rPr>
        <sz val="11"/>
        <color theme="1"/>
        <rFont val="Calibri"/>
        <family val="2"/>
        <scheme val="minor"/>
      </rPr>
      <t>.- Es la consulta brindada a un paciente por primera vez, por una determinada enfermedad o acción de salud y en un determinado servicio. En el caso de que el paciente concurra al mismo servicio o a otro, por otra enfermedad o acción de salud, se computará nuevamente como consulta de primera vez. Consulta subsecuente.- Es la consulta subsiguiente a la primera otorgada a una persona, por una determinada enfermedad, en el año de información.</t>
    </r>
  </si>
  <si>
    <r>
      <t>Morbilidad.</t>
    </r>
    <r>
      <rPr>
        <sz val="11"/>
        <color theme="1"/>
        <rFont val="Calibri"/>
        <family val="2"/>
        <scheme val="minor"/>
      </rPr>
      <t>- Es la frecuencia de las enfermedades en una población. “… sirve para señalar la cantidad de personas o individuos considerados enfermos o víctimas de una enfermedad en un espacio y tiempo determinados”.</t>
    </r>
  </si>
  <si>
    <r>
      <t>Consulta externa de morbilidad</t>
    </r>
    <r>
      <rPr>
        <sz val="11"/>
        <color theme="1"/>
        <rFont val="Calibri"/>
        <family val="2"/>
        <scheme val="minor"/>
      </rPr>
      <t>.- Es la acción brindada por un profesional a las personas en relación a un cuadro patológico dado, producido por la demanda espontánea o programada en un establecimiento de salud.</t>
    </r>
  </si>
  <si>
    <r>
      <t>Primera consulta de morbilidad</t>
    </r>
    <r>
      <rPr>
        <sz val="11"/>
        <color theme="1"/>
        <rFont val="Calibri"/>
        <family val="2"/>
        <scheme val="minor"/>
      </rPr>
      <t>.- Es la atención brindada por un profesional a un paciente por primera vez ante una enfermedad con diagnóstico presuntivo o definitivo. Cada nuevo episodio de una patología o una nueva patología, corresponderá a una consulta de primera vez.</t>
    </r>
  </si>
  <si>
    <r>
      <t>Consulta subsecuente de morbilidad</t>
    </r>
    <r>
      <rPr>
        <sz val="11"/>
        <color theme="1"/>
        <rFont val="Calibri"/>
        <family val="2"/>
        <scheme val="minor"/>
      </rPr>
      <t>.- Es la consulta o consultas posteriores a la primera consulta de un mismo estado patológico o episodio hasta que concluya.</t>
    </r>
  </si>
  <si>
    <r>
      <t>Visita domiciliaria</t>
    </r>
    <r>
      <rPr>
        <sz val="11"/>
        <color theme="1"/>
        <rFont val="Calibri"/>
        <family val="2"/>
        <scheme val="minor"/>
      </rPr>
      <t>.- Es la actividad de trabajo de campo por medio de la cual se visita el domicilio, con fines de educación sanitaria, control de tratamiento, seguimiento del caso, etc.</t>
    </r>
  </si>
  <si>
    <t>El procesamiento de la información comprende 6 etapas:</t>
  </si>
  <si>
    <t>1.- Crítica de la información</t>
  </si>
  <si>
    <t>2.- Codificación de la información</t>
  </si>
  <si>
    <t>5.- Generación de tabulados</t>
  </si>
  <si>
    <t>6.- Elaboración y publicación del Anuario de Recursos y Actividades de Salud (RAS).</t>
  </si>
  <si>
    <t xml:space="preserve">1.- Crítica de la información </t>
  </si>
  <si>
    <t xml:space="preserve">2.- Codificación de la información </t>
  </si>
  <si>
    <t>5. Tabulación</t>
  </si>
  <si>
    <t>Con la información validada, y en base al plan de tabulación, se construyen cuadros con información estadística a través del paquete estadístico SPSS (Statitistical Package for Social Sciencies). En los cuadros que se han elaborado también encontramos los indicadores más frecuentes que se calculan en el Anuario de Recursos y Actividades de Salud que son los siguientes:</t>
  </si>
  <si>
    <r>
      <t>1.</t>
    </r>
    <r>
      <rPr>
        <b/>
        <sz val="7"/>
        <color indexed="8"/>
        <rFont val="Times New Roman"/>
        <family val="1"/>
      </rPr>
      <t xml:space="preserve">       </t>
    </r>
    <r>
      <rPr>
        <b/>
        <sz val="11"/>
        <color indexed="8"/>
        <rFont val="Calibri"/>
        <family val="2"/>
      </rPr>
      <t>Tasa de médicos:</t>
    </r>
  </si>
  <si>
    <t xml:space="preserve"> Este anuario se elabora mediante el formato establecido para dicho año.</t>
  </si>
  <si>
    <r>
      <t>2.</t>
    </r>
    <r>
      <rPr>
        <b/>
        <sz val="7"/>
        <color indexed="8"/>
        <rFont val="Times New Roman"/>
        <family val="1"/>
      </rPr>
      <t xml:space="preserve">       </t>
    </r>
    <r>
      <rPr>
        <b/>
        <sz val="11"/>
        <color indexed="8"/>
        <rFont val="Calibri"/>
        <family val="2"/>
      </rPr>
      <t>Tasa de odontólogos:</t>
    </r>
  </si>
  <si>
    <t>Fórmula de cálculo</t>
  </si>
  <si>
    <r>
      <t>6.</t>
    </r>
    <r>
      <rPr>
        <b/>
        <sz val="7"/>
        <color indexed="8"/>
        <rFont val="Times New Roman"/>
        <family val="1"/>
      </rPr>
      <t xml:space="preserve">       </t>
    </r>
    <r>
      <rPr>
        <b/>
        <sz val="11"/>
        <color indexed="8"/>
        <rFont val="Calibri"/>
        <family val="2"/>
      </rPr>
      <t xml:space="preserve"> Elaboración y publicación del Anuario de Recursos y Actividades de Salud</t>
    </r>
  </si>
  <si>
    <r>
      <t>5.</t>
    </r>
    <r>
      <rPr>
        <b/>
        <sz val="7"/>
        <color indexed="8"/>
        <rFont val="Times New Roman"/>
        <family val="1"/>
      </rPr>
      <t xml:space="preserve">       </t>
    </r>
    <r>
      <rPr>
        <b/>
        <sz val="11"/>
        <color indexed="8"/>
        <rFont val="Calibri"/>
        <family val="2"/>
      </rPr>
      <t>Tasa de auxiliares de enfermería Fórmula de cálculo:</t>
    </r>
  </si>
  <si>
    <r>
      <t>4.</t>
    </r>
    <r>
      <rPr>
        <b/>
        <sz val="7"/>
        <color indexed="8"/>
        <rFont val="Times New Roman"/>
        <family val="1"/>
      </rPr>
      <t xml:space="preserve">       </t>
    </r>
    <r>
      <rPr>
        <b/>
        <sz val="11"/>
        <color indexed="8"/>
        <rFont val="Calibri"/>
        <family val="2"/>
      </rPr>
      <t>Tasa de obstetrices Fórmula de cálculo:</t>
    </r>
  </si>
  <si>
    <r>
      <t>3.</t>
    </r>
    <r>
      <rPr>
        <b/>
        <sz val="7"/>
        <color indexed="8"/>
        <rFont val="Times New Roman"/>
        <family val="1"/>
      </rPr>
      <t xml:space="preserve">       </t>
    </r>
    <r>
      <rPr>
        <b/>
        <sz val="11"/>
        <color indexed="8"/>
        <rFont val="Calibri"/>
        <family val="2"/>
      </rPr>
      <t>Tasa de enfermeras Fórmula de cálculo:</t>
    </r>
  </si>
  <si>
    <t xml:space="preserve">PROCESAMIENTO DEL REGISTRO ESTADÍSTICO DE RECURSOS Y ACTIVIDADES DE SALUD: </t>
  </si>
  <si>
    <t>Se verifica la consistencia y completitud de los datos contenidos en cada uno de los capítulos de los informes para asegurar la calidad y confiabilidad de la información. Los informes estadísticos de RAS son criticados en las Coordinaciones Zonales del INEC, a través del manual de crítica y codificación. Cuando la información está incompleta o se han detectado inconsistencias, personal de las Direcciones Regionales del Instituto Nacional de Estadística y Censos se encarga de solicitar la aclaración, con el propósito de completar o corregir los datos. Este proceso se lo hace vía telefónica o a través de visitas personales a las oficinas.</t>
  </si>
  <si>
    <t xml:space="preserve"> Los gráficos con sus respectivos análisis y cuadros son sometidos a revisión y análisis para su aprobación y posteriormente para su publicación en la web.</t>
  </si>
  <si>
    <t>1.1.3</t>
  </si>
  <si>
    <t>Provincias y regiones</t>
  </si>
  <si>
    <t>Región insular</t>
  </si>
  <si>
    <t>Total república:</t>
  </si>
  <si>
    <t>Total nacional</t>
  </si>
  <si>
    <t xml:space="preserve">Ministerio de Justicia, Derechos Humanos y Cultos </t>
  </si>
  <si>
    <t>Ministerio de Defensa Nacional</t>
  </si>
  <si>
    <t>Ministerio de Educación</t>
  </si>
  <si>
    <t>Otros ministerios</t>
  </si>
  <si>
    <t xml:space="preserve">Otros públicos </t>
  </si>
  <si>
    <t xml:space="preserve">Universidades y politécnicas </t>
  </si>
  <si>
    <t>Cruz Roja Ecuatoriana</t>
  </si>
  <si>
    <t>Privados con fines de lucro</t>
  </si>
  <si>
    <t>Junta Beneficencia de Guayaquil</t>
  </si>
  <si>
    <t xml:space="preserve">Sociedad de Lucha Contra el Cáncer </t>
  </si>
  <si>
    <t>Privados sin fines de lucro</t>
  </si>
  <si>
    <t xml:space="preserve">1Universidades y politécnicas </t>
  </si>
  <si>
    <t>Total  Nacional</t>
  </si>
  <si>
    <t>Sector público</t>
  </si>
  <si>
    <t xml:space="preserve">Sector privado con fines de lucro </t>
  </si>
  <si>
    <t xml:space="preserve">Sector privado sin fines de lucro </t>
  </si>
  <si>
    <t>4.- Validación de la información</t>
  </si>
  <si>
    <r>
      <t>4. Validación de la información</t>
    </r>
    <r>
      <rPr>
        <sz val="11"/>
        <color theme="1"/>
        <rFont val="Calibri"/>
        <family val="2"/>
        <scheme val="minor"/>
      </rPr>
      <t xml:space="preserve"> </t>
    </r>
  </si>
  <si>
    <t>La información ingresada se valida a través de sistemas informáticos, que contienen parámetros de consistencia. Al igual que en la fase de crítica, se busca detectar posibles errores de consistencia y valores atípicos, que deben de ser analizados de manera coherente. Cuando se determina que la información está incompleta, o se han detectado inconsistencias, personal de las Direcciones Regionales del Instituto Nacional de Estadística y Censos, se encarga de solicitar la aclaración, con el propósito de completar o corregir los datos, este proceso se lo hace vía teléfono o a través de visitas personales a los establecimientos de salud.</t>
  </si>
  <si>
    <r>
      <t>Dispensario médico.</t>
    </r>
    <r>
      <rPr>
        <sz val="11"/>
        <color theme="1"/>
        <rFont val="Calibri"/>
        <family val="2"/>
        <scheme val="minor"/>
      </rPr>
      <t>- Es una unidad de salud de tipo ambulatorio que brinda atención médica curativa. En algunos dispensarios tienen médico, odontólogo y enfermera.</t>
    </r>
  </si>
  <si>
    <r>
      <t>Salas de cuidados intensivos.-</t>
    </r>
    <r>
      <rPr>
        <sz val="11"/>
        <color theme="1"/>
        <rFont val="Calibri"/>
        <family val="2"/>
        <scheme val="minor"/>
      </rPr>
      <t xml:space="preserve"> Son salas provistas con equipos de alta tecnología como equipos nucleares y personal para control permanente de un paciente en estado crítico.  Entre ellos debe tener mínimo: Monitor; Equipo de fibrilación; Respirador; Succionador; Coche de paro o Coche de cardioreanimación.</t>
    </r>
  </si>
  <si>
    <r>
      <t xml:space="preserve">Estomatología.- </t>
    </r>
    <r>
      <rPr>
        <sz val="11"/>
        <color theme="1"/>
        <rFont val="Calibri"/>
        <family val="2"/>
        <scheme val="minor"/>
      </rPr>
      <t>Parte de la medicina que se ocupa de la anatomía, la fisiología y las enfermedades de la boca y sus estructuras, como los dientes, la lengua, los labios, entre otras.</t>
    </r>
  </si>
  <si>
    <t>Serie No. 1.1.1</t>
  </si>
  <si>
    <t>* Psicólogos</t>
  </si>
  <si>
    <t>Inspectores sanitarios</t>
  </si>
  <si>
    <t>Empleados sanitarios</t>
  </si>
  <si>
    <t>Total consultas</t>
  </si>
  <si>
    <t xml:space="preserve">Subtotal </t>
  </si>
  <si>
    <t xml:space="preserve">subsecuentes </t>
  </si>
  <si>
    <t xml:space="preserve">Primeras </t>
  </si>
  <si>
    <t xml:space="preserve">Subsecuentes </t>
  </si>
  <si>
    <t>Con internación hospitalaria</t>
  </si>
  <si>
    <t>Sin internación hospitalaria</t>
  </si>
  <si>
    <t>Consultas de morbilidad 1/</t>
  </si>
  <si>
    <t>1/ excluye las consultas del IESS, Seguro Social Campesino y anexos al IESS.</t>
  </si>
  <si>
    <t>Consultas de prevención 1/</t>
  </si>
  <si>
    <t>Consultas de estomatología 1/</t>
  </si>
  <si>
    <t>Consultas de morbilidad (primeras y subsecuentes) por grupos de edad</t>
  </si>
  <si>
    <t>Morbilidad (primeras y subsecuentes)</t>
  </si>
  <si>
    <t xml:space="preserve">1/ Excluye: las consultas realizadas en los establecimientos del seguro social: propios, anexos y seguro social campesino
</t>
  </si>
  <si>
    <t>Total consultas subsecuentes</t>
  </si>
  <si>
    <t xml:space="preserve"> - Ministerio de justicia, derechos humanos y cultos</t>
  </si>
  <si>
    <t xml:space="preserve"> - Otros ministerios</t>
  </si>
  <si>
    <t xml:space="preserve"> - Otros públicos</t>
  </si>
  <si>
    <t>Sin fines de lucro</t>
  </si>
  <si>
    <t>Con fines de lucro</t>
  </si>
  <si>
    <t>1/ Excluye: las consultas realizadas en los establecimientos del seguro social: propios, anexos y seguro social campesino</t>
  </si>
  <si>
    <t>Serie No. 1.1.4</t>
  </si>
  <si>
    <t>1.1.4</t>
  </si>
  <si>
    <r>
      <rPr>
        <b/>
        <sz val="11"/>
        <color theme="1"/>
        <rFont val="Calibri"/>
        <family val="2"/>
        <scheme val="minor"/>
      </rPr>
      <t>Establecimientos con internación hospitalaria</t>
    </r>
    <r>
      <rPr>
        <sz val="11"/>
        <color theme="1"/>
        <rFont val="Calibri"/>
        <family val="2"/>
        <scheme val="minor"/>
      </rPr>
      <t>, son aquellos establecimientos que atienden las 24 horas y tienen el servicio de hospitalización a los pacientes.</t>
    </r>
  </si>
  <si>
    <t>1.1.5</t>
  </si>
  <si>
    <t>Serie No. 1.1.5</t>
  </si>
  <si>
    <t>Serie No. 1.1.2</t>
  </si>
  <si>
    <t>Urbana</t>
  </si>
  <si>
    <t>Rural</t>
  </si>
  <si>
    <t>1/ Incluye médicos  que trabajan en tiempo ocasional o de llamada</t>
  </si>
  <si>
    <t>Número y Tasa de médicos, odontólogos, psicólogos (desde el año 2006), enfermeras,  obstetrices, auxiliares de enfermería. Período 2000 - 2016.</t>
  </si>
  <si>
    <t xml:space="preserve">1/ La proyección de población de los años 2000-2016, corresponde a las estimaciones en base al Censo de Población 2010. </t>
  </si>
  <si>
    <t>Fuente: Registro Estadístico de Recursos y actividades de salud 2000 - 2016</t>
  </si>
  <si>
    <t>Fuente: Registro Estadístico de Recursos y actividades de salud 2016</t>
  </si>
  <si>
    <t>Zonas No Delimitadas</t>
  </si>
  <si>
    <t xml:space="preserve">1/ La proyección de población de los años 2006-2016, corresponde a las estimaciones en base al Censo de Población 2010. </t>
  </si>
  <si>
    <t>Fuente: Registro Estadístico de Recursos y actividades de salud 2006 - 2016</t>
  </si>
  <si>
    <t>Nutriólogos*</t>
  </si>
  <si>
    <t>Reumatólogos*</t>
  </si>
  <si>
    <t>Cardiotorácicos*</t>
  </si>
  <si>
    <t>Cirugía Vascular*</t>
  </si>
  <si>
    <t>Neurocirujanos*</t>
  </si>
  <si>
    <t>Fisiatras*</t>
  </si>
  <si>
    <t>Total personal sanitario de apoyo</t>
  </si>
  <si>
    <t>Saneamiento Ambiental*</t>
  </si>
  <si>
    <t xml:space="preserve">1/ Incluye: auxiliares de esterilización, de equipos médicos y de terapia, etc.
(*) En el año 2016 se incluye la categoría de Saneamiento Ambiental en el Personal Sanitario de Apoyo.
</t>
  </si>
  <si>
    <t>Coche de 
cardio-reanimación</t>
  </si>
  <si>
    <t>Otros equipos (Vehículos)</t>
  </si>
  <si>
    <t xml:space="preserve">Fuente: Registro Estadístico de Recursos y actividades de salud 2016 </t>
  </si>
  <si>
    <t>Total Consultas</t>
  </si>
  <si>
    <t>Auxiliares de Enfermería</t>
  </si>
  <si>
    <t>Total Emergencia</t>
  </si>
  <si>
    <t>1/ El total de consultas de los establecimientos de salud del IESS, Seguro Social Campesino y anexos al IESS.
2/ Corresponden al número de ingresos e intervenciones quirúrgicas ocasionados por la atención de emergencia</t>
  </si>
  <si>
    <t>Instituto Ecuatoriano de Seguridad Social</t>
  </si>
  <si>
    <t>Anexos al Seguro Social</t>
  </si>
  <si>
    <t>Seguro Social Campesino</t>
  </si>
  <si>
    <t>Hospital especializado agudo</t>
  </si>
  <si>
    <t>Hospital especializado crónico</t>
  </si>
  <si>
    <t>Clínica especializada crónica (psiquiatría)</t>
  </si>
  <si>
    <t>1/ Se incluyen las visitas domiciliarias realizadas en los Establecimientos del Seguro Social: Propios, Anexos y Seguro Social Campesino
2/ Se incluyen: Cruz Roja, Planificación Familiar, Clínicas y Brigadas Móviles, etc.</t>
  </si>
  <si>
    <t>Establecimientos del IESS General - Anexos al IESS y Seguro Social Campesino</t>
  </si>
  <si>
    <t>Establecimientos de Salud del MSP - Otros Públicos y Particulares</t>
  </si>
  <si>
    <t>Subtotal Visitas</t>
  </si>
  <si>
    <t xml:space="preserve">Total Visitas 1/ </t>
  </si>
  <si>
    <t>Número de Radiografías Dentales</t>
  </si>
  <si>
    <t>Número de Certificados Odontológicos</t>
  </si>
  <si>
    <t>Cirugía Menor</t>
  </si>
  <si>
    <t>Ortodoncia / Ortopedia</t>
  </si>
  <si>
    <t>Total Prevención</t>
  </si>
  <si>
    <t>Total Morbilidad</t>
  </si>
  <si>
    <t>Total de consultas</t>
  </si>
  <si>
    <t>Total Establecimientos*</t>
  </si>
  <si>
    <t>Nota:  El total (*) de establecimientos incluye:
1/ Incluye: cruz roja, planificación familiar, instituto nacional de la niñez y la familia (innfa), clínicas y brigadas móviles, etc.
2/ Incluye: establecimientos de salud de: la policía nacional, cárceles, penitenciarías, centros de detención, etc.
3/ Incluye: ministerio de inclusión social y económica, ministerio de obras públicas y otros.
4/ Incluye: sociedad protectora de la infancia, instituto nacional de la niñez y la familia (innfa), etc.
5/ Incluye: ongs, fundaciones y pastorales, aprofe, cemoplaf, universidades y escuelas politécnicas privadas sin fines de lucro, etc.
6/ Incluye: los establecimientos con fines de lucro, además de las universidades y escuelas politécnicas privadas con fines de lucro.</t>
  </si>
  <si>
    <t>Ministerio de Defensa Nacional 2/</t>
  </si>
  <si>
    <t>Otros ministerios 3/</t>
  </si>
  <si>
    <t>Subtotal 6/</t>
  </si>
  <si>
    <t>Otros públicos  4/</t>
  </si>
  <si>
    <t>Subtotal 5/</t>
  </si>
  <si>
    <t>Grupo de edad</t>
  </si>
  <si>
    <t>Número de establecimientos de salud por tipo de internación, según provincias. Año 2016.</t>
  </si>
  <si>
    <t>CUADROS ESTADÍSTICOS RECURSOS Y ACTIVIDADES DE SALUD CON INFORMACIÓN 2016</t>
  </si>
  <si>
    <t>Personal que trabaja en establecimientos de salud, según regiones, provincias y área. Año 2016.</t>
  </si>
  <si>
    <t>Licenciados y/o tecnólogos que trabajan en establecimientos de salud, según regiones y provincias. Año 2016.</t>
  </si>
  <si>
    <t>Equipo de imagenología, diagnóstico y tratamiento que disponen los establecimientos de salud, según regiones y provincias. Año 2016.</t>
  </si>
  <si>
    <t>Determinaciones de laboratorio, exámenes anatomía patológica y recetas despachadas en las farmacias de los establecimientos de salud, según regiones y provincias.  Año 2016.</t>
  </si>
  <si>
    <t>Total Nacional 1/</t>
  </si>
  <si>
    <t>Primeras consultas de prevención y gineco-obstétricas, realizadas en los establecimientos de salud del IESS General, Seguro Social Campesino y Anexos al IESS, por sector y entidad, según grupos de edad. Año 2016.</t>
  </si>
  <si>
    <t>Consultas subsecuentes de prevención y gineco-obstétricas, realizadas en los establecimientos de salud del IESS General, Seguro Social Campesino y Anexos al IESS, por sector y entidad, según grupos edad. Año 2016.</t>
  </si>
  <si>
    <t>Consultas de morbilidad y prevención de estomatología realizadas por los establecimientos del IESS, Anexos al IESS y Seguro Social Campesino por entidad, según regiones y provincias.  Año 2016.</t>
  </si>
  <si>
    <t>Anuario de Recursos y Actividades de Salud 2016</t>
  </si>
  <si>
    <t>1.</t>
  </si>
  <si>
    <t>SERIES HISTÓRICAS</t>
  </si>
  <si>
    <t>GRÁFICOS</t>
  </si>
  <si>
    <t>GRÁFICOS DE RECURSOS Y ACTIVIDADES DE SALUD</t>
  </si>
  <si>
    <t>2.1.1</t>
  </si>
  <si>
    <t>2.1.2</t>
  </si>
  <si>
    <t>2.1.3</t>
  </si>
  <si>
    <t>2.1.4</t>
  </si>
  <si>
    <t>2.</t>
  </si>
  <si>
    <t>3.</t>
  </si>
  <si>
    <t>CUADROS ESTADÍSTICOS</t>
  </si>
  <si>
    <t>3.1.1</t>
  </si>
  <si>
    <t>3.1.2</t>
  </si>
  <si>
    <t>3.1.3</t>
  </si>
  <si>
    <t>3.1.4</t>
  </si>
  <si>
    <t>3.1.5</t>
  </si>
  <si>
    <t>3.1.6</t>
  </si>
  <si>
    <t>3.1.7</t>
  </si>
  <si>
    <t>3.1.8</t>
  </si>
  <si>
    <t>3.1.9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</si>
  <si>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</si>
  <si>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</si>
  <si>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</si>
  <si>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</si>
  <si>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</si>
  <si>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</si>
  <si>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</si>
  <si>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</si>
  <si>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</si>
  <si>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</si>
  <si>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</si>
  <si>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</si>
  <si>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</si>
  <si>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</si>
  <si>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</si>
  <si>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</si>
  <si>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</si>
  <si>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</si>
  <si>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</si>
  <si>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</si>
  <si>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</si>
  <si>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</si>
  <si>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</si>
  <si>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</si>
  <si>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</si>
  <si>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</si>
  <si>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</si>
  <si>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</si>
  <si>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</si>
  <si>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</si>
  <si>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</si>
  <si>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</si>
  <si>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</si>
  <si>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</si>
  <si>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MAPAS TEMÁTICOS</t>
  </si>
  <si>
    <t>ANUARIO DE ESTADÍSTICAS DE SALUD: RECURSOS Y ACTIVIDADES DE SALUD - RAS 2016</t>
  </si>
  <si>
    <t>Sector</t>
  </si>
  <si>
    <t>Total establecimientos</t>
  </si>
  <si>
    <t>Número de establecimientos de salud por área.
Período 2000 - 2016.</t>
  </si>
  <si>
    <t>Área</t>
  </si>
  <si>
    <t>Serie No. 1.1.3</t>
  </si>
  <si>
    <t>Número y Tasa de médicos, odontólogos, psicólogos, enfermeras,  obstetrices, auxiliares de enfermería.
Período 2000 - 2016.</t>
  </si>
  <si>
    <t>Total de profesionales médicos 1/</t>
  </si>
  <si>
    <t>Público</t>
  </si>
  <si>
    <t>Privado con fines de lucro</t>
  </si>
  <si>
    <t>Privado sin fines de lucro</t>
  </si>
  <si>
    <t>Número de médicos por sector de investigación.
Período 2000 - 2016.</t>
  </si>
  <si>
    <t>Ambientes físicos que dispone el establecimiento de salud.  
Periodo 2000 - 2016</t>
  </si>
  <si>
    <t>Serie No. 1.2.1</t>
  </si>
  <si>
    <t>Número y tasa de Médicos que trabajan en los establecimientos de salud por años, según regiones y provincias. 
Período 2006 - 2016</t>
  </si>
  <si>
    <t>Serie No. 1.2.2</t>
  </si>
  <si>
    <t>Número y tasa de odontólogos que trabajan en los establecimientos de salud por años, según regiones y provincias. 
Período 2006 - 2016</t>
  </si>
  <si>
    <t>Serie No. 1.2.3</t>
  </si>
  <si>
    <t>Número y tasa de psicólogos que trabajan en los establecimientos de salud por años, según regiones y provincias. 
Período 2006 - 2016</t>
  </si>
  <si>
    <t>Número de médicos por sector de investigación. Período 2000 - 2016.</t>
  </si>
  <si>
    <t>Ambientes físicos que dispone el establecimiento de salud. Período 2000 - 2016.</t>
  </si>
  <si>
    <t>Serie No. 1.2.4</t>
  </si>
  <si>
    <t>Número y tasa de enfermeras que trabajan en los establecimientos de salud por años, según regiones y provincias. 
Período 2006 - 2016</t>
  </si>
  <si>
    <t>Serie No. 1.2.5</t>
  </si>
  <si>
    <t>Número y tasa de obstetrices que trabajan en los establecimientos de salud por años, según regiones y provincias. 
Período 2006 - 2016</t>
  </si>
  <si>
    <t>Serie No. 1.2.6</t>
  </si>
  <si>
    <t>Número y tasa de auxiliares de enfermería que trabajan en los establecimientos de salud por años, según regiones y provincias. 
Período 2006 - 2016</t>
  </si>
  <si>
    <t>Gráfico No. 2.1.1</t>
  </si>
  <si>
    <t>Tipo de establecimientos</t>
  </si>
  <si>
    <t>Número de establecimientos de salud por tipo, según región natural.
Año  2016.</t>
  </si>
  <si>
    <t>Número de establecimientos de salud por tipo, según región natural. Años  2016.</t>
  </si>
  <si>
    <t>Gráfico No. 2.1.2</t>
  </si>
  <si>
    <t>Gráfico No. 2.1.3</t>
  </si>
  <si>
    <t>Sector/Clase</t>
  </si>
  <si>
    <t>Número de establecimientos de salud con internación hospitalaria, según sector de investigación y clase.
 Año  2016.</t>
  </si>
  <si>
    <t>Número de establecimientos de salud sin internación hospitalaria, según sector de investigación y clase.
 Año  2016.</t>
  </si>
  <si>
    <t>Número de establecimientos de salud con internación hospitalaria, según sector de investigación y clase. Año 2016.</t>
  </si>
  <si>
    <t>Número de establecimientos de salud sin internación hospitalaria, según sector de investigación y clase. Año 2016.</t>
  </si>
  <si>
    <t>Gráfico No. 2.1.4</t>
  </si>
  <si>
    <t>Número de establecimientos de salud por tipo, según provincias.
 Año 2016.</t>
  </si>
  <si>
    <t>Número de  establecimientos de salud por sector y tipo, según regiones y provincias. 
Año 2016.</t>
  </si>
  <si>
    <t>Cuadro No. 3.1.1</t>
  </si>
  <si>
    <t>Número de establecimientos de salud por sector de investigación y tipo, según regiones y provincias. Año 2016.</t>
  </si>
  <si>
    <t>Tipo</t>
  </si>
  <si>
    <t>Número de establecimientos de salud por sector y tipo
Periodo 2000 - 2016</t>
  </si>
  <si>
    <t>(*) Desde el año 2008 se recoge la información referente a las salas de cuidados intensivos e intermedios.</t>
  </si>
  <si>
    <t>1/ Los datos de la proyección poblacional para el período 2006 - 2016, corresponde a las estimaciones en base al Censo de Población 2010 por cada provincia .</t>
  </si>
  <si>
    <t>Cuadro No. 3.1.3</t>
  </si>
  <si>
    <t>Personal que trabaja en establecimientos de salud, según regiones y provincias y área. 
Año 2016.</t>
  </si>
  <si>
    <t>Generales</t>
  </si>
  <si>
    <t>Especialistas</t>
  </si>
  <si>
    <t>Postgradistas</t>
  </si>
  <si>
    <t>Residentes</t>
  </si>
  <si>
    <t>Rurales</t>
  </si>
  <si>
    <t>Licenciados y/o tecnólogos 5/</t>
  </si>
  <si>
    <t>De enfermería 6/</t>
  </si>
  <si>
    <t>De servicio técnico</t>
  </si>
  <si>
    <t xml:space="preserve"> Cuadro No. 3.1.2</t>
  </si>
  <si>
    <t>Cuadro No. 3.1.4</t>
  </si>
  <si>
    <t>Cuadro No. 3.1.7
Médicos generales y por especialidades, que trabajan en establecimientos de salud, según regiones y provincias. 
Año 2016.</t>
  </si>
  <si>
    <r>
      <t>(</t>
    </r>
    <r>
      <rPr>
        <sz val="10"/>
        <color indexed="8"/>
        <rFont val="Calibri"/>
        <family val="2"/>
      </rPr>
      <t>*</t>
    </r>
    <r>
      <rPr>
        <sz val="8"/>
        <color indexed="8"/>
        <rFont val="Calibri"/>
        <family val="2"/>
      </rPr>
      <t>) Para el año 2016 se recoge la información de otros especialistas como Nutriólogos, Reumatólogos, Cardiotoráxicos, Cirugía Vasculas, Neurocirujanos y Fisiatras.</t>
    </r>
  </si>
  <si>
    <t>Cuadro No. 3.1.8
Odontólogos que trabajan en establecimientos de salud, por especialización, según regiones y provincias. 
Año 2016.</t>
  </si>
  <si>
    <t>Cuadro No. 3.1.9
Otros profesionales que trabajan en establecimientos de salud, por especialización, según regiones y provincias. 
Año 2016.</t>
  </si>
  <si>
    <t>Cuadro No. 3.1.10
Licenciados y/o tecnólogos que trabajan en establecimientos de salud, según regiones y provincias. 
Año 2016.</t>
  </si>
  <si>
    <t>Cuadro No. 3.1.11
Auxiliares de enfermería, personal de servicio técnico y personal sanitario de apoyo que trabajan en los establecimientos de salud, según regiones y provincias. 
Año 2016.</t>
  </si>
  <si>
    <t>Cuadro No. 3.1.13
Ambientes físicos y equipos de cirugía, obstetricia y cuidados especiales que disponen los establecimientos de salud, según regiones y provincias. 
Año 2016.</t>
  </si>
  <si>
    <t>Cuadro No. 3.1.14
Equipo de imagenología, diagnóstico y tratamiento que disponen los establecimientos de salud, según regiones y provincias. 
Año 2016.</t>
  </si>
  <si>
    <t>Cuadro No. 3.1.15
Farmacia, botiquín, laboratorio, equipos de esterilización y otros equipos que disponen los establecimientos de salud, según regiones y provincias. 
Año 2016.</t>
  </si>
  <si>
    <t>Consultas de morbilidad</t>
  </si>
  <si>
    <t>Consultas de prevención</t>
  </si>
  <si>
    <t>Consultas de estomatología</t>
  </si>
  <si>
    <t>Cuadro No. 3.1.27
Primeras consultas de prevención y gineco-obstétricas realizadas en los establecimientos de salud del IESS General, Seguro Social Campesino y Anexos al IESS por sector y entidad, según grupos de edad. 
Año 2016.</t>
  </si>
  <si>
    <t>Total nacional 1/</t>
  </si>
  <si>
    <t>Total primeras consultas 2/</t>
  </si>
  <si>
    <t>1/ El total nacional de consultas incluye las atenciones a parto que se realizaron en el establecimiento de salud.</t>
  </si>
  <si>
    <t xml:space="preserve">2/ El total de consultas de los establecimientos de salud que no tuvieron desglose por método.
</t>
  </si>
  <si>
    <t>Cuadro No. 3.1.28
Consultas subsecuentes de prevención y gineco-obstétricas realizadas en los establecimientos de salud del IESS General, Seguro Social Campesino y Anexos al IESS por sector y entidad, según grupos edad. 
Año 2016.</t>
  </si>
  <si>
    <t xml:space="preserve">Total consultas </t>
  </si>
  <si>
    <t>Total república: 1/</t>
  </si>
  <si>
    <t>Cuadro No. 3.1.38
Determinaciones de laboratorio, exámenes anatomía patológica y recetas despachadas en las farmacias de los establecimientos de salud, según regiones y provincias. 
Año 2016.</t>
  </si>
  <si>
    <t>Mapa No. 4.1.1
Número de establecimientos de salud con y sin internación por provincia.
Año 2016.</t>
  </si>
  <si>
    <t>Mapa No. 4.1.3
Tasa de médicos y odontólogos por provincia.
Año 2016.</t>
  </si>
  <si>
    <t>Mapa No. 4.1.2
Número de establecimientos de salud por sectores, provincias y región natural.
Año 2016.</t>
  </si>
  <si>
    <t>Mapa No. 4.1.4
Tasa de auxiliares de enfermería y obstetrices por provincia.
Año 2016.</t>
  </si>
  <si>
    <t>Número y tasa de Médicos, Odontólogos, Enfermeras, Obstetrices, Psicólogos, Auxiliares de Enfermería que trabajan en establecimientos de salud, según regiones y provincias. Año 2016.</t>
  </si>
  <si>
    <t>4.1.1</t>
  </si>
  <si>
    <t>4.1.2</t>
  </si>
  <si>
    <t>4.1.3</t>
  </si>
  <si>
    <t>4.1.4</t>
  </si>
  <si>
    <t>3. Ingreso de la información</t>
  </si>
  <si>
    <t>En esta fase se definen los códigos para cada categoría de respuesta. Para el caso de las variables de ubicación geográfica se utiliza la División Política Administrativa 2015.</t>
  </si>
  <si>
    <r>
      <t>Centro de salud</t>
    </r>
    <r>
      <rPr>
        <sz val="11"/>
        <color theme="1"/>
        <rFont val="Calibri"/>
        <family val="2"/>
        <scheme val="minor"/>
      </rPr>
      <t>.- Es la unidad operativa que brinda servicios integrados e integrales de fomento, promoción, prevención, recuperación de la salud y atención odontológica. Dispone de servicios auxiliares de diagnóstico como laboratorio clínico y opcionalmente imagenología, promueve acciones de saneamiento ambiental y participación social. Algunos centros poseen camas de observación para la atención del parto normal y rehidratación, otros cumplen funciones de control sanitario. Está ubicado preferentemente en cabeceras provinciales y cantonales.</t>
    </r>
  </si>
  <si>
    <r>
      <t>Consulta de morbilidad</t>
    </r>
    <r>
      <rPr>
        <sz val="11"/>
        <color theme="1"/>
        <rFont val="Calibri"/>
        <family val="2"/>
        <scheme val="minor"/>
      </rPr>
      <t>.- Consultas realizadas por médico, psicólogo y Obstetriz a los/las pacientes con relación a un cuadro patológico.</t>
    </r>
  </si>
  <si>
    <r>
      <rPr>
        <b/>
        <sz val="11"/>
        <color theme="1"/>
        <rFont val="Calibri"/>
        <family val="2"/>
        <scheme val="minor"/>
      </rPr>
      <t xml:space="preserve">Establecimientos de Salud: </t>
    </r>
    <r>
      <rPr>
        <sz val="11"/>
        <color theme="1"/>
        <rFont val="Calibri"/>
        <family val="2"/>
        <scheme val="minor"/>
      </rPr>
      <t>son aquellos que están destinados a brindar prestaciones de salud, de promoción, de prevención, de recuperación, rehabilitación y atención sanitaria en situaciones de emergencia/urgencia en forma ambulatoria, en el sitio de ocurrencia , domiciliaria o internamiento, son clasificados de acuerdo a la capacidad resolutiva, niveles de atención y complejidad. Pudiendo ser fijos o móviles.</t>
    </r>
  </si>
  <si>
    <t>3.- Ingreso de la información</t>
  </si>
  <si>
    <t>Para este proceso se crea un aplicativo de carga masiva de formularios digitales del RAS 2016. Este sistema permite la subida de los archivo en formato EXCEL para luego generar una base lineara que será descargada en formato SPSS. Con esto se elimina la digitación y se optimiza el tiempo de procesamiento.</t>
  </si>
  <si>
    <r>
      <rPr>
        <b/>
        <sz val="8"/>
        <color theme="1"/>
        <rFont val="Calibri"/>
        <family val="2"/>
        <scheme val="minor"/>
      </rPr>
      <t>Nota.</t>
    </r>
    <r>
      <rPr>
        <sz val="8"/>
        <color theme="1"/>
        <rFont val="Calibri"/>
        <family val="2"/>
        <scheme val="minor"/>
      </rPr>
      <t xml:space="preserve"> La tasa de médicos se homologa la fórmula de cálculo en el año 2015 por la Comisión de Salud, en la  que se incluye médicos postgradistas, rurales, residentes y se pondera en relación a las horas de trabajo. Ver resolución de la Comisión Interinstitucional de Estadísticas de Salud - CIES 002-2015.</t>
    </r>
  </si>
  <si>
    <r>
      <t>(</t>
    </r>
    <r>
      <rPr>
        <sz val="12"/>
        <color theme="1"/>
        <rFont val="Calibri"/>
        <family val="2"/>
        <scheme val="minor"/>
      </rPr>
      <t>*</t>
    </r>
    <r>
      <rPr>
        <sz val="8"/>
        <color theme="1"/>
        <rFont val="Calibri"/>
        <family val="2"/>
        <scheme val="minor"/>
      </rPr>
      <t>) A partir del año 2006 se recoge la información de Psicólogos.</t>
    </r>
  </si>
  <si>
    <t>Histopatológico</t>
  </si>
  <si>
    <t>1/ Pescaderas eléctricas, esterilizadoras, ultrasonido, etc.</t>
  </si>
  <si>
    <t>Pruebas de diagnóstico realizadas en los establecimientos de salud, según regiones y provincias.  Año 2016.</t>
  </si>
  <si>
    <t>Cuadro No. 3.1.40
Pruebas de diagnóstico realizadas en los establecimientos de salud, según regiones y provincias. 
Año 2016.</t>
  </si>
  <si>
    <t>MAPAS TEMÁTICOS RECURSOS Y ACTIVIDADES DE SALUD CON INFORMACIÓN 2016</t>
  </si>
  <si>
    <t>Consultas y actividades (Prevención) de estomatología realizadas por los establecimientos del IESS General, Anexos al IESS y Seguro Social Campesino, según  regiones y provincias. Año 2016.</t>
  </si>
  <si>
    <t>Equipos odontológicos que disponen los servicios de estomatología de los establecimientos de salud, según regiones y provincias. Año 2016.</t>
  </si>
  <si>
    <t>Cuadro No. 3.1.16
Equipos odontológicos que disponen los servicios de estomatología de los establecimientos de salud, según regiones y provincias. 
Año 2016.</t>
  </si>
  <si>
    <t>Cuadro No. 3.1.19
Consultas de morbilidad (primeras y subsecuentes) y de emergencia realizadas en los establecimientos de salud por grupos de edad, según regiones y provincias. 
Año 2016.</t>
  </si>
  <si>
    <t>Cuadro No. 3.1.31
Primeras consultas de prevención de estomatología realizadas por los establecimientos de salud por grupos de edad, según regiones y provincias. 
Año 2016.</t>
  </si>
  <si>
    <t>Cuadro No. 3.1.32
Consultas subsecuentes de prevención de estomatología realizadas por los establecimientos de salud por grupos de edad, según regiones y provincias.  
Año 2016.</t>
  </si>
  <si>
    <t>Cuadro No. 3.1.34
Actividades de estomatología, radiografías dentales y certificados odontológicos realizadas por los establecimientos de salud, según sector y entidad. 
Año 2016.</t>
  </si>
  <si>
    <t>Cuadro No. 3.1.39
Exámenes de imagenología realizados en los establecimientos de salud, según regiones y provincias. 
Año 2016.</t>
  </si>
  <si>
    <t>Cuadro No. 3.1.41
Tratamientos de fisioterapia, diálisis, radioisótopos y otros tratamientos realizados en los establecimientos de salud, según regiones y provincias. 
Año 2016.</t>
  </si>
  <si>
    <t>Cuadro No. 3.42
Actividades de trabajo social realizadas por los establecimientos de salud, según regiones y provincias. 
Año 2016.</t>
  </si>
  <si>
    <t>Cuadro No. 3.43
Actividades de vigilancia sanitaria realizadas por los establecimientos de salud, según regiones y provincias. 
Año 2016.</t>
  </si>
  <si>
    <t>Electrocardiogramas</t>
  </si>
  <si>
    <t>Química Sanguínea</t>
  </si>
  <si>
    <t>Serología</t>
  </si>
  <si>
    <t>Histopatológicos</t>
  </si>
  <si>
    <t>Cuadro  No. 3.1.37
Consultas y actividades (Prevención) de estomatología realizadas por los establecimientos del  IESS General, Anexos al IESS y Seguro Social Campesino, según regiones y provincias. 
Año 2016.</t>
  </si>
  <si>
    <t>Aplicación de Flúor</t>
  </si>
  <si>
    <t>Dispensario médico (Policlínico)</t>
  </si>
  <si>
    <t>Consultorio de especialidad(es) clínico-quirúrgico</t>
  </si>
  <si>
    <t>1/ Corresponde a las consultas de todos los establecimientos de salud incluido IESS General, Anexos al IESS y Seguro Social Campesino</t>
  </si>
  <si>
    <t>Espirómetro</t>
  </si>
  <si>
    <t>En histopatología</t>
  </si>
  <si>
    <t>1/ Incluye: Odontólogos Generales, Especialistas y Rurales
2/ Incluye: Bioquímicos, Químico Farmacéuticos, Nutricionistas, Psicólogos, Educadores para la Salud, Ingenieros Sanitarios, Trabajadora Social, Ingenieros Ambientales y otros(Psicólogos Industriales, Relacionadores Públicos, etc.)
3/ Incluye: Inspector Sanitario, Empleado Sanitario y Promotores de la Salud en la Comunidad.
4/ Incluye: Personal de alimentación y dietética, de lavandería, ropería y costura, de limpieza, conserjes, chóferes y guardias, de mantenimiento, camilleros y otros.
5/ Incluye: Mecánico Dental.
6/ Incluye: Otros auxiliares, Asistentes Dentales, Auxiliar de Odontología.</t>
  </si>
  <si>
    <t>3/La tasa de médicos se homologa la fórmula de cálculo en el año 2014 por la Comisión de Salud, en la  que se incluye médicos postgradistas, rurales, residentes y se pondera en relación a las horas de trabajo. Ver resolución de la Comisión Interinstitucional de Estadísticas de Salud - CIES 003-2015.</t>
  </si>
  <si>
    <t>2/ Tasas por 10.000 habitantes. La tasa de médicos se homologa la fórmula de cálculo en el año 2015 por la Comisión de Salud, en la  que se incluye médicos postgradistas, rurales, residentes y se pondera en relación a las horas de trabajo. Ver resolución de la Comisión Interinstitucional de Estadísticas de Salud - CIES 003-2015.</t>
  </si>
  <si>
    <t>Para médicos se homologa la fórmula de cálculo en el año 2015 por la Comisión de Salud, en la  que se incluye médicos postgradistas, rurales, residentes y se pondera en relación a las horas de trabajo. Ver resolución de la Comisión Interinstitucional de Estadísticas de Salud - CIES 002-2015.</t>
  </si>
  <si>
    <t>Personal médico que trabajan en establecimientos de salud por tiempo, según regiones y provincias. Año 2016.</t>
  </si>
  <si>
    <t>Odontólogos  que trabajan en establecimientos de salud por tiempo, según regiones y provincias. Año 2016.</t>
  </si>
  <si>
    <t>Otros profesionales que trabajan en establecimientos de salud por tiempo, según regiones y provincias. Año 2016.</t>
  </si>
  <si>
    <t>Médicos generales y por especialidades que trabajan en establecimientos de salud, según regiones y provincias. Año 2016.</t>
  </si>
  <si>
    <t>Odontólogos que trabajan en establecimientos de salud por especialización, según regiones y provincias. Año 2016.</t>
  </si>
  <si>
    <t>Otros profesionales de la salud que trabajan en establecimientos de salud por especialización, según regiones y provincias. Año 2016.</t>
  </si>
  <si>
    <t>Ambientes físicos y equipos de cirugía, obstetricia y cuidados especiales que disponen los establecimientos de salud, según regiones y provincias. Año 2016.</t>
  </si>
  <si>
    <t>Farmacia, botiquín, laboratorios, equipos de esterilización y otros equipos que disponen los establecimientos de salud, según regiones y provincias. Año 2016.</t>
  </si>
  <si>
    <t>Consultas de morbilidad (primeras y subsecuentes) y de emergencia realizadas en los establecimientos de salud, por grupos de edad, según regiones y provincias. Año 2016.</t>
  </si>
  <si>
    <t>Consultas de morbilidad (primeras y subsecuentes) realizadas en los establecimientos de salud por sector y entidad, según regiones y provincias. Año 2016.</t>
  </si>
  <si>
    <t>Consultas de prevención de los establecimientos de salud, según regiones y provincias. Año 2016.</t>
  </si>
  <si>
    <t>Consultas de morbilidad (primeras y subsecuentes) y de emergencia, realizadas en los establecimientos de salud del IESS General, Seguro Social Campesino y Anexos al IESS por grupos de edad, según regiones y provincias. Año 2016.</t>
  </si>
  <si>
    <t>Cuadro No. 3.1.26
Consultas de morbilidad (primeras y subsecuentes) y de emergencia realizadas en los establecimientos de salud del IESS General, Seguro Social Campesino y Anexos al IESS por grupos de edad, según regiones y provincias. 
Año 2016.</t>
  </si>
  <si>
    <t>Visitas domiciliarias de médico, obstetriz y enfermera realizadas por los establecimientos de salud por tipo y clase de establecimiento, según regiones y provincias. Año 2016</t>
  </si>
  <si>
    <t>Actividades de estomatología, radiografías dentales y certificados odontológicos realizadas por los establecimientos de salud, según sector y entidad.  Año 2016.</t>
  </si>
  <si>
    <t>Actividades de estomatología, radiografías dentales y certificados odontológicos realizadas por los establecimientos de salud del Seguro Social General, Anexos IESS y Seguro Campesino, según regiones, provincias. Año 2016.</t>
  </si>
  <si>
    <t>Exámenes de imagenología realizados en los establecimientos de salud, según regiones y provincias. Año 2016.</t>
  </si>
  <si>
    <t>Tratamientos de fisioterapia, diálisis, radioisótopos y otros tratamientos realizados en los establecimientos de salud, según regiones y provincias.  Año 2016.</t>
  </si>
  <si>
    <t>Actividades de trabajo social realizadas por los establecimientos de salud, según regiones y provincias.  Año 2016.</t>
  </si>
  <si>
    <t>Actividades de vigilancia sanitaria realizadas por los establecimientos de salud, según regiones y provincias.  Año 2016.</t>
  </si>
  <si>
    <t>SERIES HISTÓRICAS DE RECURSOS Y ACTIVIDADES DE SALUD A NIVEL NACIONAL</t>
  </si>
  <si>
    <t>Auxiliares de: enfermería, personal de servicio técnicos y personal sanitario de apoyo que trabajan en los establecimientos de salud, según regiones y provincias. Año 2016.</t>
  </si>
  <si>
    <t>Personal de estadística, administrativo y de servicio que trabaja en establecimientos de salud, según regiones y provincias. Año 2016.</t>
  </si>
  <si>
    <t xml:space="preserve">Número y tasa de Médicos, Odontólogos, Enfermeras, Obstetrices, Psicólogos, Auxiliares de Enfermería que trabajan en establecimientos de salud, según regiones y provincias.
Año 2016.                                                                                                                                                                                                                                                                                                                                       </t>
  </si>
  <si>
    <t>Cuadro No. 3.1.6
Otros profesionales que trabajan en establecimientos de salud por tiempo, según regiones y provincias. 
Año 2016.</t>
  </si>
  <si>
    <t>Cuadro No. 3.1.5
Odontólogos  que trabajan en establecimientos de salud por tiempo, según regiones y provincias. 
Año 2016.</t>
  </si>
  <si>
    <t>Personal médico que trabajan en establecimientos de salud por tiempo, según regiones y provincias. 
Año 2016.</t>
  </si>
  <si>
    <t>Cuadro No. 3.1.12
Personal de estadística, administrativo y de servicio que trabaja en establecimientos de salud, según regiones y provincias. 
Año 2016.</t>
  </si>
  <si>
    <t>Consultas de morbilidad, prevención y estomatología de los establecimientos de salud, según regiones y provincias (Incluye IESS General, Seguro Social Campesino y Anexos al IESS). Año 2016.</t>
  </si>
  <si>
    <t>Cuadro No. 3.1.17
Consultas de morbilidad, prevención y estomatología de los establecimientos de salud, según regiones y provincias (Incluye IESS General, Seguro Social Campesino y Anexos al IESS).
 Año 2016.</t>
  </si>
  <si>
    <t>Cuadro No. 3.1.18
Consultas de morbilidad, prevención y estomatología de los establecimientos de salud, según regiones y provincias 
Año 2016.</t>
  </si>
  <si>
    <t>Consultas de morbilidad, prevención y estomatología de los establecimientos de salud  según regiones y provincias. Año 2016.</t>
  </si>
  <si>
    <t>Cuadro No. 3.1.20
Consultas de morbilidad (primeras y subsecuentes) realizadas en los establecimientos de salud por sector y entidad, según regiones y provincias. 
Año 2016.</t>
  </si>
  <si>
    <t>Cuadro No. 3.1.21
Consultas de morbilidad y de emergencia realizadas por médico, obstetriz, psicólogo y actividades de enfermería,  
en los establecimientos de salud, según regiones, provincias y área. 
Año 2016.</t>
  </si>
  <si>
    <t>Consultas de morbilidad y de emergencia realizadas por médico, obstetriz, psicólogo y actividades de enfermería en los establecimientos de salud, según regiones, provincias y área. Año 2016.</t>
  </si>
  <si>
    <t>Cuadro No. 3.25
Consultas de morbilidad, prevención y estomatología de los establecimientos de salud del IESS General, Seguro Social Campesino y Anexos al IESS, según regiones y provincias.
Año 2016.</t>
  </si>
  <si>
    <t xml:space="preserve">Consultas de morbilidad, prevención y estomatología de los establecimientos de salud del IESS General, Seguro Social Campesino y Anexos al IESS, según regiones y provincias. Año 2016. </t>
  </si>
  <si>
    <t>Cuadro No. 3.1.29
Visitas domiciliarias de médico, obstetriz y enfermera realizadas por los establecimientos de salud por tipo y clase de establecimiento, según regiones y provincias. 
Año 2016.</t>
  </si>
  <si>
    <t>Cuadro No. 3.1.30
Consultas de morbilidad de estomatología realizadas por los establecimientos de salud por grupos de edad, según regiones y provincias. 
Año 2016.</t>
  </si>
  <si>
    <t>Consultas de morbilidad de estomatología realizadas por los establecimientos de salud por grupos de edad, según regiones y provincias.  Año 2016.</t>
  </si>
  <si>
    <t>Primeras consultas de prevención de estomatología realizadas por los establecimientos de salud por grupos de edad, según regiones y provincias.  Año 2016.</t>
  </si>
  <si>
    <t>Consultas subsecuentes de prevención de estomatología realizadas por los establecimientos de salud por grupos de edad, según regiones y provincias.   Año 2016.</t>
  </si>
  <si>
    <t>Actividades de estomatología, radiografías dentales y certificados odontológicos realizadas por los establecimientos de salud según regiones y provincias. Año 2016.</t>
  </si>
  <si>
    <t>Cuadro No. 3.35
Consultas de morbilidad y prevención de estomatología realizadas por los establecimientos del IESS, Anexos al IESS y Seguro Social Campesino por entidad, según regiones y provincias.
Año 2016.</t>
  </si>
  <si>
    <t>Cuadro No. 3.1.33
Actividades de estomatología, radiografías dentales y certificados odontológicos realizadas por los establecimientos de salud, según regiones y provincias. 
Año 2016.</t>
  </si>
  <si>
    <t>Cuadro 3.1.36
Actividades de estomatología, radiografías dentales y certificados odontológicos realizadas por los establecimientos de salud del Seguro Social General, Anexos IESS y Seguro Campesino, según regiones y provincias.
Año 2016.</t>
  </si>
  <si>
    <t>SERIES HISTÓRICAS DE RECURSOS Y ACTIVIDADES DE SALUD A NIVEL DE PROVINCIA, PERÍODO 2006 - 2016</t>
  </si>
  <si>
    <t>Subtotal 2/</t>
  </si>
  <si>
    <t>2/ Como parte de las consultas de morbilidad y prevención se incluyen las actividades de enfermería.</t>
  </si>
  <si>
    <t>Emergencia (número de atenciones) 3/</t>
  </si>
  <si>
    <t>1/ Se excluyen las consultas realizadas en los establecimientos del seguro social: propios, anexos y seguro social campesino
2/ Como parte de las consultas de morbilidad y prevención se incluyen las actividades de enfermería.
3/ Corresponden al número de ingresos e intervenciones quirúrgicas ocasionados por la atención de emergencia</t>
  </si>
  <si>
    <t>1/ Excluye: las consultas realizadas en los establecimientos del seguro social: propios, anexos y seguro social campesino e incluye activiades de enfermería.
2/ Incluye: establecimientos de salud de: la policía nacional, cárceles, penitenciarías, centros de detención, etc.
3/ Incluye: ministerio de inclusión social y económica, ministerio de obras públicas, otros
4/ Incluye: sociedad protectora de la infancia, instituto nacional de la niñez y la familia (innfa), etc.
5/ Incluye: los establecimientos con fines de lucro, además de los establecimientos de universidades y politécnicas con fines de lucro
6/ Incluye: ongs, fundaciones y pastorales, aprofe, cemoplaf, universidades y politécnicas sin fines de lucro, etc.
*Solca</t>
  </si>
  <si>
    <t>2/ El total nacional de consultas incluye las atenciones a parto que se realizaron en el establecimiento de salud y las actividades de enfermería.</t>
  </si>
  <si>
    <t>Cuadro No. 3.1.22
Consultas de prevención de los establecimientos de salud, según regiones y provincias.
Año 2016.</t>
  </si>
  <si>
    <t>Cuadro No. 3.1.23
Primeras consultas de prevención y gineco-obstétricas realizadas en los establecimientos de salud por sector y entidad, según grupos de edad. 
Año 2016.</t>
  </si>
  <si>
    <t>Cuadro No. 3.1.24
Consultas subsecuentes de prevención y gineco-obstétricas realizadas en los establecimientos de salud por sector y entidad, según grupos edad. 
Año 2016.</t>
  </si>
  <si>
    <t>Primeras consultas de prevención y gineco-obstétricas realizadas en los establecimientos de salud por sector y entidad, según grupos de edad. Año 2016.</t>
  </si>
  <si>
    <t>Consultas subsecuentes de prevención y gineco-obstétricas realizadas en los establecimientos de salud por sector y entidad, según grupos edad. Año 2016.</t>
  </si>
  <si>
    <t>Subtotal 1/</t>
  </si>
  <si>
    <t>1/ Incluye las actividades de enfermería.</t>
  </si>
  <si>
    <t>Número de establecimientos de salud por área. Período 2000  - 2016.</t>
  </si>
  <si>
    <t>Número de establecimientos de salud por sector. Período 2000 - 2016.</t>
  </si>
  <si>
    <t xml:space="preserve">Número y tasa de Médicos que trabajan en los establecimientos de salud por años, según regiones y provincias. Período 2006 - 2016. </t>
  </si>
  <si>
    <t>Número y tasa de odontólogos que trabajan en los establecimientos de salud por años, según regiones y provincias. Período 2006 - 2016.</t>
  </si>
  <si>
    <t>Número y tasa de psicólogos que trabajan en los establecimientos de salud por años, según regiones y provincias. Período 2006 - 2016.</t>
  </si>
  <si>
    <t>Número y tasa de enfermeras que trabajan en los establecimientos de salud por años, según regiones y provincias. Período 2006 - 2016.</t>
  </si>
  <si>
    <t>Número de obstetrices que trabajan en establecimientos de salud y tasas según regiones y provincias. Período 2006 - 2016.</t>
  </si>
  <si>
    <t>Número de auxiliares de enfermería, que trabajan en establecimientos de salud y tasas según regiones y provincias. Período 2006 - 2016.</t>
  </si>
  <si>
    <t>NOTA IMPORTANTE:</t>
  </si>
  <si>
    <t>Prevención Primeras</t>
  </si>
  <si>
    <t>Prevención Subsecuentes</t>
  </si>
  <si>
    <t>La información proviene de registros administrativos y la proporcionan los establecimientos de salud, a través del formulario Estadístico Anual de Recursos y Actividades de Salud, que es recolectado de forma anual. Para este año de investigación la información fue recolectada por Ministerio de Salud Pública, Seguro Social Campesino, Instituto Ecuatoriano de Seguridad Social y para el resto de establecimientos de salud públicos y privados lo recolecta el INEC.
Se incluye los establecimientos de salud que en el 2015 estuvieron cerrados temporalmente por no contar con los permisos de funcionamiento o estaban en remodelación, por lo tanto al momento del levantamiento de la información no se registraron. Los cuales fueron reactivados para el año 2016.</t>
  </si>
  <si>
    <t>Generar y difundir información estadística de calidad que permita conocer los recursos que dispone los establecimientos de salud como el talento humano, equipos, instalaciones y las actividades que realizan en temas de morbilidad ambulatoria, prevención y estomatología.</t>
  </si>
  <si>
    <t xml:space="preserve"> La unidad de investigación son los establecimientos de salud</t>
  </si>
  <si>
    <t>Establecimientos de salud públicos y privado con internación y sin internación hospitalaria del país. Los establecimientos privados pueden ser: con fines o sin fines de lucro. Excuye los servicios de apoyo</t>
  </si>
  <si>
    <r>
      <t>Establecimientos sin internación,</t>
    </r>
    <r>
      <rPr>
        <sz val="11"/>
        <color theme="1"/>
        <rFont val="Calibri"/>
        <family val="2"/>
        <scheme val="minor"/>
      </rPr>
      <t xml:space="preserve"> son aquellos establecimientos que no tienen el servicio de hospitalización (no cuentan con camas censables).</t>
    </r>
  </si>
  <si>
    <t xml:space="preserve">Nota: A partir del 2015 el MSP, categoriza a la Junta de Beneficencia y a SOLCA como establecimientos del sector privado sin fines de lucro (años anteriores se los registraba dentro del sector  público). Con el propósito de contar con cifras comparables en el tiempo, el INEC ha actualizado los datos por sector, de acuerdo a lo establecido por el MSP.  </t>
  </si>
  <si>
    <t>En el año 2016 se registraron 176 establecimientos más en relación al año 2015, de los cuales 40 son nuevos (5 corresponden al sector público y 35 al sector privado) y 136 corresponden a establecimientos reactivados; así también 56 establecimientos cerraron (29 públicos y 27 privados), por lo tanto el aumento es de 120 establecimientos. Cabe mencionar que 61 establecimientos de salud fueron recategorizados pasando de la categoría "sin internación hospitalaria" a "con internación hospitalaria".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</si>
</sst>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3" formatCode="_(* #,##0.00_);_(* \(#,##0.00\);_(* &quot;-&quot;??_);_(@_)"/>
    <numFmt numFmtId="164" formatCode="_-* #,##0.00\ _€_-;\-* #,##0.00\ _€_-;_-* &quot;-&quot;??\ _€_-;_-@_-"/>
    <numFmt numFmtId="165" formatCode="_(* #,##0_);_(* \(#,##0\);_(* &quot;-&quot;??_);_(@_)"/>
    <numFmt numFmtId="166" formatCode="###0"/>
    <numFmt numFmtId="167" formatCode="_ * #,##0.00_ ;_ * \-#,##0.00_ ;_ * &quot;-&quot;??_ ;_ @_ "/>
    <numFmt numFmtId="168" formatCode="0.0"/>
    <numFmt numFmtId="169" formatCode="0.0_)"/>
    <numFmt numFmtId="170" formatCode="0.00000"/>
    <numFmt numFmtId="171" formatCode="#,##0.0;\-#,##0.0"/>
    <numFmt numFmtId="172" formatCode="0.000"/>
    <numFmt numFmtId="173" formatCode="_(* #,##0.00_);_(* \(#,##0.00\);_(* &quot;-&quot;?_);_(@_)"/>
    <numFmt numFmtId="174" formatCode="General_)"/>
    <numFmt numFmtId="175" formatCode="0.0%"/>
    <numFmt numFmtId="176" formatCode="###0.00"/>
    <numFmt numFmtId="177" formatCode="_(* #,##0.0_);_(* \(#,##0.0\);_(* &quot;-&quot;??_);_(@_)"/>
  </numFmts>
  <fonts count="87">
    <font>
      <sz val="11"/>
      <color theme="1"/>
      <name val="Calibri"/>
      <family val="2"/>
      <scheme val="minor"/>
    </font>
    <font>
      <sz val="10"/>
      <name val="Arial"/>
      <family val="2"/>
    </font>
    <font>
      <sz val="10"/>
      <name val="Calibri"/>
      <family val="2"/>
    </font>
    <font>
      <b/>
      <sz val="10"/>
      <name val="Calibri"/>
      <family val="2"/>
    </font>
    <font>
      <b/>
      <sz val="10"/>
      <color indexed="8"/>
      <name val="Calibri"/>
      <family val="2"/>
    </font>
    <font>
      <sz val="10"/>
      <color indexed="8"/>
      <name val="Calibri"/>
      <family val="2"/>
    </font>
    <font>
      <b/>
      <sz val="11"/>
      <name val="Calibri"/>
      <family val="2"/>
    </font>
    <font>
      <sz val="10"/>
      <name val="Arial"/>
      <family val="2"/>
    </font>
    <font>
      <sz val="8"/>
      <name val="Calibri"/>
      <family val="2"/>
    </font>
    <font>
      <sz val="8"/>
      <color indexed="8"/>
      <name val="Calibri"/>
      <family val="2"/>
    </font>
    <font>
      <b/>
      <sz val="10"/>
      <color indexed="8"/>
      <name val="Calibri"/>
      <family val="2"/>
    </font>
    <font>
      <sz val="11"/>
      <name val="Calibri"/>
      <family val="2"/>
    </font>
    <font>
      <sz val="9"/>
      <color indexed="8"/>
      <name val="Calibri"/>
      <family val="2"/>
    </font>
    <font>
      <b/>
      <sz val="8"/>
      <name val="Calibri"/>
      <family val="2"/>
    </font>
    <font>
      <sz val="10"/>
      <name val="Courier"/>
      <family val="3"/>
    </font>
    <font>
      <sz val="10"/>
      <name val="Times New Roman"/>
      <family val="1"/>
    </font>
    <font>
      <sz val="9"/>
      <color indexed="8"/>
      <name val="Arial"/>
      <family val="2"/>
    </font>
    <font>
      <sz val="10"/>
      <name val="Times New Roman"/>
      <family val="1"/>
    </font>
    <font>
      <sz val="10"/>
      <name val="Arial"/>
      <family val="2"/>
    </font>
    <font>
      <b/>
      <sz val="11"/>
      <color indexed="9"/>
      <name val="Calibri"/>
      <family val="2"/>
    </font>
    <font>
      <b/>
      <sz val="9"/>
      <color indexed="8"/>
      <name val="Calibri"/>
      <family val="2"/>
    </font>
    <font>
      <sz val="9"/>
      <color indexed="8"/>
      <name val="Calibri"/>
      <family val="2"/>
    </font>
    <font>
      <sz val="8"/>
      <color indexed="8"/>
      <name val="Calibri"/>
      <family val="2"/>
    </font>
    <font>
      <sz val="10"/>
      <color indexed="8"/>
      <name val="Calibri"/>
      <family val="2"/>
    </font>
    <font>
      <b/>
      <sz val="11"/>
      <color indexed="8"/>
      <name val="Calibri"/>
      <family val="2"/>
    </font>
    <font>
      <b/>
      <sz val="14"/>
      <color indexed="9"/>
      <name val="Calibri"/>
      <family val="2"/>
    </font>
    <font>
      <sz val="10"/>
      <color indexed="8"/>
      <name val="Arial"/>
      <family val="2"/>
    </font>
    <font>
      <b/>
      <sz val="10"/>
      <color indexed="8"/>
      <name val="Arial"/>
      <family val="2"/>
    </font>
    <font>
      <sz val="8"/>
      <name val="Arial"/>
      <family val="2"/>
    </font>
    <font>
      <b/>
      <sz val="14"/>
      <name val="Arial"/>
      <family val="2"/>
    </font>
    <font>
      <b/>
      <sz val="22"/>
      <name val="Cambria"/>
      <family val="1"/>
    </font>
    <font>
      <b/>
      <sz val="7"/>
      <color indexed="8"/>
      <name val="Times New Roman"/>
      <family val="1"/>
    </font>
    <font>
      <sz val="10"/>
      <name val="Arial"/>
      <family val="2"/>
    </font>
    <font>
      <b/>
      <sz val="9"/>
      <color indexed="8"/>
      <name val="Arial"/>
      <family val="2"/>
    </font>
    <font>
      <sz val="11"/>
      <color theme="1"/>
      <name val="Calibri"/>
      <family val="2"/>
      <scheme val="minor"/>
    </font>
    <font>
      <u/>
      <sz val="11"/>
      <color theme="10"/>
      <name val="Calibri"/>
      <family val="2"/>
    </font>
    <font>
      <sz val="11"/>
      <color theme="1"/>
      <name val="Aharoni"/>
      <family val="2"/>
    </font>
    <font>
      <sz val="12"/>
      <color theme="1"/>
      <name val="Arial"/>
      <family val="2"/>
    </font>
    <font>
      <b/>
      <sz val="11"/>
      <color theme="1"/>
      <name val="Calibri"/>
      <family val="2"/>
      <scheme val="minor"/>
    </font>
    <font>
      <b/>
      <sz val="10"/>
      <color rgb="FF000000"/>
      <name val="Calibri"/>
      <family val="2"/>
    </font>
    <font>
      <sz val="10"/>
      <name val="Calibri"/>
      <family val="2"/>
      <scheme val="minor"/>
    </font>
    <font>
      <b/>
      <sz val="10"/>
      <name val="Calibri"/>
      <family val="2"/>
      <scheme val="minor"/>
    </font>
    <font>
      <sz val="10"/>
      <color indexed="8"/>
      <name val="Calibri"/>
      <family val="2"/>
      <scheme val="minor"/>
    </font>
    <font>
      <sz val="11"/>
      <name val="Calibri"/>
      <family val="2"/>
      <scheme val="minor"/>
    </font>
    <font>
      <b/>
      <sz val="12"/>
      <name val="Calibri"/>
      <family val="2"/>
      <scheme val="minor"/>
    </font>
    <font>
      <b/>
      <sz val="11"/>
      <name val="Calibri"/>
      <family val="2"/>
      <scheme val="minor"/>
    </font>
    <font>
      <b/>
      <sz val="11"/>
      <color indexed="8"/>
      <name val="Calibri"/>
      <family val="2"/>
      <scheme val="minor"/>
    </font>
    <font>
      <sz val="8"/>
      <color theme="1"/>
      <name val="Calibri"/>
      <family val="2"/>
      <scheme val="minor"/>
    </font>
    <font>
      <i/>
      <sz val="10"/>
      <name val="Calibri"/>
      <family val="2"/>
      <scheme val="minor"/>
    </font>
    <font>
      <b/>
      <i/>
      <sz val="10"/>
      <name val="Calibri"/>
      <family val="2"/>
      <scheme val="minor"/>
    </font>
    <font>
      <sz val="9"/>
      <name val="Calibri"/>
      <family val="2"/>
      <scheme val="minor"/>
    </font>
    <font>
      <sz val="10"/>
      <color theme="1"/>
      <name val="Calibri"/>
      <family val="2"/>
      <scheme val="minor"/>
    </font>
    <font>
      <sz val="9"/>
      <color rgb="FF000000"/>
      <name val="Arial"/>
      <family val="2"/>
    </font>
    <font>
      <b/>
      <sz val="11"/>
      <color theme="1"/>
      <name val="Calibri"/>
      <family val="2"/>
    </font>
    <font>
      <sz val="11"/>
      <color theme="1"/>
      <name val="Calibri"/>
      <family val="2"/>
    </font>
    <font>
      <b/>
      <sz val="10"/>
      <color indexed="8"/>
      <name val="Calibri"/>
      <family val="2"/>
      <scheme val="minor"/>
    </font>
    <font>
      <sz val="10"/>
      <color rgb="FF000000"/>
      <name val="Calibri"/>
      <family val="2"/>
    </font>
    <font>
      <b/>
      <sz val="10"/>
      <color theme="0"/>
      <name val="Calibri"/>
      <family val="2"/>
      <scheme val="minor"/>
    </font>
    <font>
      <b/>
      <sz val="10"/>
      <color theme="0"/>
      <name val="Calibri"/>
      <family val="2"/>
    </font>
    <font>
      <sz val="8"/>
      <color indexed="8"/>
      <name val="Calibri"/>
      <family val="2"/>
      <scheme val="minor"/>
    </font>
    <font>
      <sz val="8"/>
      <color theme="1"/>
      <name val="Arial"/>
      <family val="2"/>
    </font>
    <font>
      <b/>
      <sz val="10"/>
      <color theme="0"/>
      <name val="Arial"/>
      <family val="2"/>
    </font>
    <font>
      <sz val="10"/>
      <color theme="1"/>
      <name val="Arial"/>
      <family val="2"/>
    </font>
    <font>
      <b/>
      <u/>
      <sz val="10"/>
      <name val="Calibri"/>
      <family val="2"/>
      <scheme val="minor"/>
    </font>
    <font>
      <b/>
      <u/>
      <sz val="10"/>
      <color theme="1"/>
      <name val="Calibri"/>
      <family val="2"/>
      <scheme val="minor"/>
    </font>
    <font>
      <b/>
      <sz val="10"/>
      <color theme="1"/>
      <name val="Calibri"/>
      <family val="2"/>
      <scheme val="minor"/>
    </font>
    <font>
      <sz val="8"/>
      <color rgb="FF000000"/>
      <name val="Arial"/>
      <family val="2"/>
    </font>
    <font>
      <sz val="8"/>
      <name val="Calibri"/>
      <family val="2"/>
      <scheme val="minor"/>
    </font>
    <font>
      <sz val="10"/>
      <color rgb="FF000000"/>
      <name val="Calibri"/>
      <family val="2"/>
      <scheme val="minor"/>
    </font>
    <font>
      <sz val="11"/>
      <color theme="1"/>
      <name val="Cambria Math"/>
      <family val="1"/>
    </font>
    <font>
      <b/>
      <sz val="12"/>
      <color theme="1"/>
      <name val="Calibri"/>
      <family val="2"/>
      <scheme val="minor"/>
    </font>
    <font>
      <b/>
      <sz val="11"/>
      <color rgb="FF000000"/>
      <name val="Calibri"/>
      <family val="2"/>
      <scheme val="minor"/>
    </font>
    <font>
      <sz val="11"/>
      <color rgb="FF000000"/>
      <name val="Calibri"/>
      <family val="2"/>
      <scheme val="minor"/>
    </font>
    <font>
      <b/>
      <sz val="10"/>
      <color rgb="FF000000"/>
      <name val="Calibri"/>
      <family val="2"/>
      <scheme val="minor"/>
    </font>
    <font>
      <b/>
      <sz val="9"/>
      <color theme="0"/>
      <name val="Arial"/>
      <family val="2"/>
    </font>
    <font>
      <sz val="8"/>
      <color rgb="FF000000"/>
      <name val="Calibri"/>
      <family val="2"/>
      <scheme val="minor"/>
    </font>
    <font>
      <sz val="8"/>
      <color rgb="FF000000"/>
      <name val="Calibri"/>
      <family val="2"/>
    </font>
    <font>
      <b/>
      <sz val="10"/>
      <color theme="1"/>
      <name val="Calibri"/>
      <family val="2"/>
    </font>
    <font>
      <b/>
      <sz val="10"/>
      <color theme="1"/>
      <name val="Arial"/>
      <family val="2"/>
    </font>
    <font>
      <u/>
      <sz val="10"/>
      <color theme="10"/>
      <name val="Arial"/>
      <family val="2"/>
    </font>
    <font>
      <sz val="8"/>
      <color theme="1"/>
      <name val="Calibri"/>
      <family val="2"/>
    </font>
    <font>
      <sz val="10"/>
      <color theme="1"/>
      <name val="Calibri"/>
      <family val="2"/>
    </font>
    <font>
      <b/>
      <sz val="11"/>
      <color theme="0"/>
      <name val="Calibri"/>
      <family val="2"/>
      <scheme val="minor"/>
    </font>
    <font>
      <sz val="12"/>
      <color theme="1"/>
      <name val="Calibri"/>
      <family val="2"/>
      <scheme val="minor"/>
    </font>
    <font>
      <b/>
      <sz val="11"/>
      <color theme="0"/>
      <name val="Calibri"/>
      <family val="2"/>
    </font>
    <font>
      <b/>
      <sz val="8"/>
      <color theme="1"/>
      <name val="Calibri"/>
      <family val="2"/>
      <scheme val="minor"/>
    </font>
    <font>
      <b/>
      <sz val="12"/>
      <name val="Calibri"/>
      <family val="2"/>
    </font>
  </fonts>
  <fills count="9">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44546A"/>
        <bgColor rgb="FF000000"/>
      </patternFill>
    </fill>
    <fill>
      <patternFill patternType="solid">
        <fgColor rgb="FF44546A"/>
        <bgColor indexed="64"/>
      </patternFill>
    </fill>
    <fill>
      <patternFill patternType="solid">
        <fgColor rgb="FF404F64"/>
        <bgColor indexed="64"/>
      </patternFill>
    </fill>
    <fill>
      <patternFill patternType="solid">
        <fgColor theme="0"/>
        <bgColor rgb="FF000000"/>
      </patternFill>
    </fill>
    <fill>
      <patternFill patternType="solid">
        <fgColor theme="4" tint="0.59999389629810485"/>
        <bgColor indexed="64"/>
      </patternFill>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theme="0"/>
      </left>
      <right style="thin">
        <color theme="0"/>
      </right>
      <top style="thin">
        <color theme="0"/>
      </top>
      <bottom/>
      <diagonal/>
    </border>
    <border>
      <left style="thin">
        <color indexed="64"/>
      </left>
      <right/>
      <top/>
      <bottom/>
      <diagonal/>
    </border>
    <border>
      <left style="thin">
        <color indexed="8"/>
      </left>
      <right style="thin">
        <color indexed="8"/>
      </right>
      <top/>
      <bottom/>
      <diagonal/>
    </border>
  </borders>
  <cellStyleXfs count="152">
    <xf numFmtId="0" fontId="0" fillId="0" borderId="0"/>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43" fontId="34"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7" fillId="0" borderId="0"/>
    <xf numFmtId="0" fontId="1" fillId="0" borderId="0"/>
    <xf numFmtId="174" fontId="14" fillId="0" borderId="0"/>
    <xf numFmtId="0" fontId="34" fillId="0" borderId="0"/>
    <xf numFmtId="0" fontId="15" fillId="0" borderId="0"/>
    <xf numFmtId="0" fontId="17" fillId="0" borderId="0"/>
    <xf numFmtId="0" fontId="15" fillId="0" borderId="0"/>
    <xf numFmtId="0" fontId="1" fillId="0" borderId="0"/>
    <xf numFmtId="0" fontId="34" fillId="0" borderId="0"/>
    <xf numFmtId="0" fontId="1" fillId="0" borderId="0" applyNumberFormat="0" applyFill="0" applyBorder="0" applyAlignment="0" applyProtection="0"/>
    <xf numFmtId="0" fontId="34" fillId="0" borderId="0"/>
    <xf numFmtId="0" fontId="1" fillId="0" borderId="0"/>
    <xf numFmtId="0" fontId="36" fillId="0" borderId="0"/>
    <xf numFmtId="0" fontId="1" fillId="0" borderId="0"/>
    <xf numFmtId="0" fontId="18" fillId="0" borderId="0"/>
    <xf numFmtId="0" fontId="1" fillId="0" borderId="0"/>
    <xf numFmtId="0" fontId="34" fillId="0" borderId="0"/>
    <xf numFmtId="0" fontId="1" fillId="0" borderId="0"/>
    <xf numFmtId="0" fontId="37"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13" fontId="1" fillId="0" borderId="0" applyFont="0" applyFill="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9" fontId="34" fillId="0" borderId="0" applyFont="0" applyFill="0" applyBorder="0" applyAlignment="0" applyProtection="0"/>
  </cellStyleXfs>
  <cellXfs count="861">
    <xf numFmtId="0" fontId="0" fillId="0" borderId="0" xfId="0"/>
    <xf numFmtId="0" fontId="40" fillId="0" borderId="0" xfId="14" applyFont="1"/>
    <xf numFmtId="0" fontId="40" fillId="0" borderId="0" xfId="14" applyFont="1" applyAlignment="1">
      <alignment vertical="center"/>
    </xf>
    <xf numFmtId="0" fontId="41" fillId="0" borderId="0" xfId="14" applyFont="1" applyAlignment="1">
      <alignment vertical="center"/>
    </xf>
    <xf numFmtId="0" fontId="40" fillId="0" borderId="0" xfId="14" applyFont="1" applyFill="1" applyAlignment="1">
      <alignment vertical="center"/>
    </xf>
    <xf numFmtId="0" fontId="40" fillId="0" borderId="0" xfId="14" applyFont="1" applyBorder="1"/>
    <xf numFmtId="0" fontId="41" fillId="0" borderId="0" xfId="14" applyFont="1" applyBorder="1"/>
    <xf numFmtId="0" fontId="40" fillId="0" borderId="0" xfId="14" applyFont="1" applyFill="1" applyBorder="1"/>
    <xf numFmtId="0" fontId="40" fillId="0" borderId="0" xfId="14" applyFont="1" applyFill="1"/>
    <xf numFmtId="166" fontId="42" fillId="0" borderId="0" xfId="14" applyNumberFormat="1" applyFont="1" applyFill="1" applyBorder="1" applyAlignment="1">
      <alignment horizontal="right" vertical="center"/>
    </xf>
    <xf numFmtId="0" fontId="43" fillId="0" borderId="0" xfId="14" applyFont="1" applyAlignment="1">
      <alignment vertical="center"/>
    </xf>
    <xf numFmtId="0" fontId="44" fillId="0" borderId="0" xfId="14" applyFont="1" applyAlignment="1">
      <alignment vertical="center"/>
    </xf>
    <xf numFmtId="0" fontId="41" fillId="0" borderId="0" xfId="14" applyFont="1" applyBorder="1" applyAlignment="1">
      <alignment vertical="center"/>
    </xf>
    <xf numFmtId="0" fontId="45" fillId="0" borderId="0" xfId="14" applyFont="1" applyAlignment="1">
      <alignment vertical="center"/>
    </xf>
    <xf numFmtId="0" fontId="40" fillId="0" borderId="0" xfId="14" applyFont="1" applyAlignment="1">
      <alignment horizontal="right"/>
    </xf>
    <xf numFmtId="0" fontId="45" fillId="0" borderId="0" xfId="14" applyFont="1"/>
    <xf numFmtId="0" fontId="43" fillId="0" borderId="0" xfId="14" applyFont="1"/>
    <xf numFmtId="0" fontId="43" fillId="0" borderId="0" xfId="14" applyFont="1" applyBorder="1" applyAlignment="1">
      <alignment horizontal="center" vertical="center"/>
    </xf>
    <xf numFmtId="0" fontId="46" fillId="0" borderId="0" xfId="14" applyFont="1" applyBorder="1" applyAlignment="1">
      <alignment horizontal="center" vertical="center" wrapText="1"/>
    </xf>
    <xf numFmtId="0" fontId="45" fillId="0" borderId="0" xfId="14" applyFont="1" applyBorder="1" applyAlignment="1">
      <alignment vertical="center"/>
    </xf>
    <xf numFmtId="0" fontId="46" fillId="0" borderId="0" xfId="14" applyFont="1" applyFill="1" applyBorder="1" applyAlignment="1">
      <alignment horizontal="center" vertical="center" wrapText="1"/>
    </xf>
    <xf numFmtId="41" fontId="42" fillId="0" borderId="0" xfId="14" applyNumberFormat="1" applyFont="1" applyFill="1" applyBorder="1" applyAlignment="1">
      <alignment horizontal="right" vertical="top"/>
    </xf>
    <xf numFmtId="0" fontId="47" fillId="0" borderId="0" xfId="0" applyFont="1"/>
    <xf numFmtId="0" fontId="0" fillId="0" borderId="0" xfId="0" applyFill="1"/>
    <xf numFmtId="0" fontId="2" fillId="0" borderId="0" xfId="27" applyFont="1" applyFill="1" applyBorder="1" applyAlignment="1">
      <alignment horizontal="right" vertical="center"/>
    </xf>
    <xf numFmtId="0" fontId="2" fillId="0" borderId="0" xfId="27" applyFont="1" applyFill="1" applyBorder="1" applyAlignment="1">
      <alignment horizontal="left" vertical="center"/>
    </xf>
    <xf numFmtId="3" fontId="40" fillId="0" borderId="0" xfId="14" applyNumberFormat="1" applyFont="1" applyFill="1" applyBorder="1"/>
    <xf numFmtId="0" fontId="40" fillId="0" borderId="0" xfId="14" applyFont="1" applyBorder="1" applyAlignment="1">
      <alignment horizontal="left" vertical="center"/>
    </xf>
    <xf numFmtId="41" fontId="40" fillId="0" borderId="0" xfId="14" applyNumberFormat="1" applyFont="1" applyFill="1" applyBorder="1" applyAlignment="1">
      <alignment horizontal="center" vertical="center"/>
    </xf>
    <xf numFmtId="0" fontId="40" fillId="0" borderId="0" xfId="14" applyFont="1" applyBorder="1" applyAlignment="1">
      <alignment vertical="center" wrapText="1"/>
    </xf>
    <xf numFmtId="0" fontId="45" fillId="0" borderId="0" xfId="14" applyFont="1" applyBorder="1" applyAlignment="1">
      <alignment horizontal="center"/>
    </xf>
    <xf numFmtId="41" fontId="42" fillId="0" borderId="0" xfId="14" applyNumberFormat="1" applyFont="1" applyFill="1" applyBorder="1" applyAlignment="1">
      <alignment vertical="center"/>
    </xf>
    <xf numFmtId="0" fontId="40" fillId="0" borderId="0" xfId="8" applyFont="1"/>
    <xf numFmtId="0" fontId="40" fillId="0" borderId="0" xfId="8" applyFont="1" applyBorder="1"/>
    <xf numFmtId="0" fontId="40" fillId="0" borderId="0" xfId="8" applyFont="1" applyBorder="1" applyAlignment="1">
      <alignment vertical="center"/>
    </xf>
    <xf numFmtId="0" fontId="40" fillId="0" borderId="0" xfId="8" applyFont="1" applyAlignment="1">
      <alignment vertical="center"/>
    </xf>
    <xf numFmtId="168" fontId="40" fillId="0" borderId="0" xfId="8" applyNumberFormat="1" applyFont="1" applyBorder="1" applyAlignment="1">
      <alignment vertical="center"/>
    </xf>
    <xf numFmtId="168" fontId="40" fillId="0" borderId="0" xfId="8" applyNumberFormat="1" applyFont="1" applyFill="1" applyBorder="1" applyAlignment="1">
      <alignment horizontal="center" vertical="center"/>
    </xf>
    <xf numFmtId="0" fontId="40" fillId="0" borderId="0" xfId="8" applyFont="1" applyBorder="1" applyAlignment="1">
      <alignment horizontal="center" vertical="center"/>
    </xf>
    <xf numFmtId="0" fontId="40" fillId="0" borderId="0" xfId="8" applyFont="1" applyBorder="1" applyAlignment="1" applyProtection="1">
      <alignment horizontal="left" vertical="center"/>
    </xf>
    <xf numFmtId="37" fontId="40" fillId="0" borderId="0" xfId="8" applyNumberFormat="1" applyFont="1" applyBorder="1" applyAlignment="1">
      <alignment vertical="center"/>
    </xf>
    <xf numFmtId="169" fontId="48" fillId="0" borderId="0" xfId="8" applyNumberFormat="1" applyFont="1" applyBorder="1" applyAlignment="1">
      <alignment vertical="center"/>
    </xf>
    <xf numFmtId="0" fontId="48" fillId="0" borderId="0" xfId="8" applyFont="1" applyBorder="1" applyAlignment="1">
      <alignment vertical="center"/>
    </xf>
    <xf numFmtId="170" fontId="40" fillId="0" borderId="0" xfId="8" applyNumberFormat="1" applyFont="1" applyBorder="1" applyAlignment="1">
      <alignment vertical="center"/>
    </xf>
    <xf numFmtId="169" fontId="48" fillId="0" borderId="0" xfId="8" applyNumberFormat="1" applyFont="1" applyBorder="1" applyAlignment="1" applyProtection="1">
      <alignment horizontal="right" vertical="center"/>
    </xf>
    <xf numFmtId="37" fontId="48" fillId="0" borderId="0" xfId="8" applyNumberFormat="1" applyFont="1" applyBorder="1" applyAlignment="1" applyProtection="1">
      <alignment vertical="center"/>
    </xf>
    <xf numFmtId="0" fontId="48" fillId="0" borderId="0" xfId="8" applyFont="1" applyBorder="1" applyAlignment="1" applyProtection="1">
      <alignment horizontal="left" vertical="center"/>
    </xf>
    <xf numFmtId="171" fontId="48" fillId="0" borderId="0" xfId="8" applyNumberFormat="1" applyFont="1" applyBorder="1" applyAlignment="1" applyProtection="1">
      <alignment vertical="center"/>
    </xf>
    <xf numFmtId="0" fontId="48" fillId="0" borderId="0" xfId="8" applyFont="1" applyBorder="1" applyAlignment="1">
      <alignment horizontal="left" vertical="center"/>
    </xf>
    <xf numFmtId="0" fontId="40" fillId="0" borderId="0" xfId="8" applyFont="1" applyFill="1" applyBorder="1" applyAlignment="1">
      <alignment vertical="center"/>
    </xf>
    <xf numFmtId="169" fontId="48" fillId="0" borderId="0" xfId="8" applyNumberFormat="1" applyFont="1" applyBorder="1" applyAlignment="1" applyProtection="1">
      <alignment vertical="center"/>
    </xf>
    <xf numFmtId="171" fontId="49" fillId="0" borderId="0" xfId="8" applyNumberFormat="1" applyFont="1" applyFill="1" applyBorder="1" applyAlignment="1" applyProtection="1">
      <alignment horizontal="center" vertical="center"/>
    </xf>
    <xf numFmtId="37" fontId="49" fillId="0" borderId="0" xfId="8" applyNumberFormat="1" applyFont="1" applyFill="1" applyBorder="1" applyAlignment="1" applyProtection="1">
      <alignment vertical="center"/>
    </xf>
    <xf numFmtId="0" fontId="49" fillId="0" borderId="0" xfId="8" applyFont="1" applyFill="1" applyBorder="1" applyAlignment="1">
      <alignment vertical="center"/>
    </xf>
    <xf numFmtId="0" fontId="49" fillId="0" borderId="0" xfId="8" applyFont="1" applyFill="1" applyBorder="1" applyAlignment="1" applyProtection="1">
      <alignment horizontal="left" vertical="center"/>
    </xf>
    <xf numFmtId="0" fontId="49" fillId="0" borderId="0" xfId="8" applyFont="1" applyFill="1" applyBorder="1" applyAlignment="1" applyProtection="1">
      <alignment vertical="center"/>
    </xf>
    <xf numFmtId="0" fontId="49" fillId="0" borderId="0" xfId="8" applyFont="1" applyFill="1" applyBorder="1" applyAlignment="1" applyProtection="1">
      <alignment horizontal="center" vertical="center"/>
    </xf>
    <xf numFmtId="0" fontId="49" fillId="0" borderId="0" xfId="8" applyFont="1" applyFill="1" applyBorder="1" applyAlignment="1">
      <alignment horizontal="center" vertical="center"/>
    </xf>
    <xf numFmtId="172" fontId="40" fillId="0" borderId="0" xfId="8" applyNumberFormat="1" applyFont="1" applyBorder="1" applyAlignment="1">
      <alignment vertical="center"/>
    </xf>
    <xf numFmtId="0" fontId="50" fillId="0" borderId="0" xfId="8" applyFont="1" applyBorder="1" applyAlignment="1">
      <alignment vertical="center"/>
    </xf>
    <xf numFmtId="0" fontId="45" fillId="0" borderId="0" xfId="8" applyFont="1" applyBorder="1" applyAlignment="1">
      <alignment horizontal="center"/>
    </xf>
    <xf numFmtId="0" fontId="43" fillId="0" borderId="0" xfId="8" applyFont="1" applyBorder="1" applyAlignment="1">
      <alignment vertical="center"/>
    </xf>
    <xf numFmtId="0" fontId="50" fillId="0" borderId="0" xfId="8" applyFont="1" applyBorder="1"/>
    <xf numFmtId="2" fontId="50" fillId="0" borderId="0" xfId="8" applyNumberFormat="1" applyFont="1" applyBorder="1"/>
    <xf numFmtId="0" fontId="35" fillId="0" borderId="0" xfId="1" applyBorder="1" applyAlignment="1" applyProtection="1">
      <alignment horizontal="center" vertical="center"/>
    </xf>
    <xf numFmtId="0" fontId="35" fillId="0" borderId="0" xfId="1" applyAlignment="1" applyProtection="1">
      <alignment horizontal="center" vertical="center"/>
    </xf>
    <xf numFmtId="0" fontId="35" fillId="0" borderId="0" xfId="1" applyAlignment="1" applyProtection="1">
      <alignment horizontal="center"/>
    </xf>
    <xf numFmtId="0" fontId="40" fillId="0" borderId="0" xfId="14" applyFont="1" applyBorder="1" applyAlignment="1">
      <alignment vertical="center"/>
    </xf>
    <xf numFmtId="166" fontId="42" fillId="0" borderId="0" xfId="14" applyNumberFormat="1" applyFont="1" applyFill="1" applyBorder="1" applyAlignment="1">
      <alignment horizontal="right" vertical="top"/>
    </xf>
    <xf numFmtId="41" fontId="0" fillId="0" borderId="0" xfId="0" applyNumberFormat="1" applyFill="1"/>
    <xf numFmtId="0" fontId="41" fillId="0" borderId="2" xfId="14" applyFont="1" applyFill="1" applyBorder="1" applyAlignment="1">
      <alignment horizontal="center" vertical="center"/>
    </xf>
    <xf numFmtId="41" fontId="40" fillId="0" borderId="2" xfId="14" applyNumberFormat="1" applyFont="1" applyFill="1" applyBorder="1" applyAlignment="1">
      <alignment horizontal="center" vertical="center"/>
    </xf>
    <xf numFmtId="41" fontId="40" fillId="0" borderId="2" xfId="14" applyNumberFormat="1" applyFont="1" applyFill="1" applyBorder="1" applyAlignment="1">
      <alignment horizontal="center" vertical="center" wrapText="1"/>
    </xf>
    <xf numFmtId="41" fontId="42" fillId="0" borderId="2" xfId="14" applyNumberFormat="1" applyFont="1" applyFill="1" applyBorder="1" applyAlignment="1">
      <alignment horizontal="center" vertical="center"/>
    </xf>
    <xf numFmtId="0" fontId="51" fillId="0" borderId="0" xfId="0" applyNumberFormat="1" applyFont="1" applyFill="1" applyBorder="1" applyAlignment="1">
      <alignment horizontal="left"/>
    </xf>
    <xf numFmtId="0" fontId="52" fillId="0" borderId="0" xfId="0" applyNumberFormat="1" applyFont="1" applyFill="1" applyBorder="1" applyAlignment="1">
      <alignment vertical="top"/>
    </xf>
    <xf numFmtId="0" fontId="51" fillId="0" borderId="0" xfId="0" applyNumberFormat="1" applyFont="1" applyFill="1" applyBorder="1" applyAlignment="1"/>
    <xf numFmtId="0" fontId="51" fillId="0" borderId="0" xfId="0" applyNumberFormat="1" applyFont="1" applyFill="1" applyBorder="1" applyAlignment="1">
      <alignment horizontal="left" wrapText="1"/>
    </xf>
    <xf numFmtId="0" fontId="42" fillId="0" borderId="0" xfId="14" applyFont="1" applyFill="1" applyBorder="1" applyAlignment="1">
      <alignment horizontal="left" vertical="center" wrapText="1"/>
    </xf>
    <xf numFmtId="0" fontId="53" fillId="0" borderId="0" xfId="0" applyFont="1"/>
    <xf numFmtId="0" fontId="0" fillId="0" borderId="0" xfId="0"/>
    <xf numFmtId="0" fontId="54" fillId="0" borderId="0" xfId="0" applyFont="1"/>
    <xf numFmtId="0" fontId="11" fillId="3" borderId="0" xfId="14" applyFont="1" applyFill="1" applyBorder="1"/>
    <xf numFmtId="0" fontId="11" fillId="3" borderId="0" xfId="14" applyFont="1" applyFill="1" applyBorder="1" applyAlignment="1">
      <alignment horizontal="center" vertical="center"/>
    </xf>
    <xf numFmtId="0" fontId="42" fillId="0" borderId="0" xfId="14" applyFont="1" applyFill="1" applyBorder="1" applyAlignment="1">
      <alignment horizontal="left" vertical="top" wrapText="1"/>
    </xf>
    <xf numFmtId="0" fontId="2" fillId="0" borderId="0" xfId="14" applyFont="1"/>
    <xf numFmtId="0" fontId="2" fillId="0" borderId="0" xfId="14" applyFont="1" applyAlignment="1">
      <alignment vertical="center"/>
    </xf>
    <xf numFmtId="0" fontId="3" fillId="0" borderId="0" xfId="14" applyFont="1"/>
    <xf numFmtId="0" fontId="3" fillId="0" borderId="0" xfId="14" applyFont="1" applyAlignment="1">
      <alignment vertical="center"/>
    </xf>
    <xf numFmtId="0" fontId="2" fillId="0" borderId="0" xfId="14" applyFont="1" applyFill="1" applyAlignment="1">
      <alignment vertical="center"/>
    </xf>
    <xf numFmtId="0" fontId="2" fillId="0" borderId="0" xfId="14" applyFont="1" applyFill="1"/>
    <xf numFmtId="0" fontId="2" fillId="0" borderId="0" xfId="14" applyFont="1" applyFill="1" applyBorder="1"/>
    <xf numFmtId="0" fontId="3" fillId="0" borderId="0" xfId="14" applyFont="1" applyBorder="1"/>
    <xf numFmtId="0" fontId="2" fillId="0" borderId="0" xfId="14" applyFont="1" applyBorder="1"/>
    <xf numFmtId="0" fontId="2" fillId="0" borderId="0" xfId="14" applyFont="1" applyFill="1" applyBorder="1" applyAlignment="1">
      <alignment vertical="center"/>
    </xf>
    <xf numFmtId="0" fontId="19" fillId="0" borderId="0" xfId="14" applyFont="1" applyFill="1" applyBorder="1" applyAlignment="1">
      <alignment horizontal="center" vertical="center" wrapText="1"/>
    </xf>
    <xf numFmtId="0" fontId="13" fillId="0" borderId="0" xfId="14" applyFont="1"/>
    <xf numFmtId="0" fontId="20" fillId="0" borderId="0" xfId="14" applyFont="1" applyBorder="1" applyAlignment="1">
      <alignment horizontal="center" vertical="center" wrapText="1"/>
    </xf>
    <xf numFmtId="0" fontId="2" fillId="0" borderId="0" xfId="14" applyFont="1" applyBorder="1" applyAlignment="1">
      <alignment vertical="center"/>
    </xf>
    <xf numFmtId="0" fontId="2" fillId="0" borderId="0" xfId="14" applyFont="1" applyBorder="1" applyAlignment="1">
      <alignment horizontal="center" vertical="center"/>
    </xf>
    <xf numFmtId="0" fontId="23" fillId="0" borderId="0" xfId="14" applyFont="1" applyFill="1" applyBorder="1" applyAlignment="1">
      <alignment horizontal="left" vertical="center" wrapText="1"/>
    </xf>
    <xf numFmtId="166" fontId="23" fillId="0" borderId="0" xfId="14" applyNumberFormat="1" applyFont="1" applyFill="1" applyBorder="1" applyAlignment="1">
      <alignment horizontal="right" vertical="center"/>
    </xf>
    <xf numFmtId="0" fontId="11" fillId="0" borderId="0" xfId="14" applyFont="1" applyAlignment="1">
      <alignment vertical="center"/>
    </xf>
    <xf numFmtId="166" fontId="23" fillId="0" borderId="0" xfId="14" applyNumberFormat="1" applyFont="1" applyFill="1" applyBorder="1" applyAlignment="1">
      <alignment horizontal="right" vertical="top"/>
    </xf>
    <xf numFmtId="0" fontId="6" fillId="0" borderId="0" xfId="14" applyFont="1" applyFill="1" applyAlignment="1">
      <alignment vertical="center"/>
    </xf>
    <xf numFmtId="41" fontId="23" fillId="0" borderId="0" xfId="14" applyNumberFormat="1" applyFont="1" applyFill="1" applyBorder="1" applyAlignment="1">
      <alignment horizontal="right" vertical="center"/>
    </xf>
    <xf numFmtId="0" fontId="21" fillId="0" borderId="0" xfId="14" applyFont="1" applyBorder="1" applyAlignment="1">
      <alignment horizontal="left" vertical="top" wrapText="1"/>
    </xf>
    <xf numFmtId="0" fontId="25" fillId="0" borderId="0" xfId="14" applyFont="1" applyFill="1" applyBorder="1" applyAlignment="1">
      <alignment horizontal="center" vertical="center" wrapText="1"/>
    </xf>
    <xf numFmtId="41" fontId="23" fillId="0" borderId="0" xfId="14" applyNumberFormat="1" applyFont="1" applyBorder="1" applyAlignment="1">
      <alignment horizontal="right" vertical="top"/>
    </xf>
    <xf numFmtId="41" fontId="23" fillId="0" borderId="0" xfId="14" applyNumberFormat="1" applyFont="1" applyFill="1" applyBorder="1" applyAlignment="1">
      <alignment horizontal="right" vertical="top"/>
    </xf>
    <xf numFmtId="0" fontId="23" fillId="0" borderId="0" xfId="14" applyFont="1" applyBorder="1" applyAlignment="1">
      <alignment vertical="top" wrapText="1"/>
    </xf>
    <xf numFmtId="0" fontId="6" fillId="0" borderId="0" xfId="14" applyFont="1" applyAlignment="1">
      <alignment vertical="center"/>
    </xf>
    <xf numFmtId="0" fontId="6" fillId="0" borderId="0" xfId="14" applyFont="1"/>
    <xf numFmtId="0" fontId="24" fillId="0" borderId="0" xfId="14" applyFont="1" applyBorder="1" applyAlignment="1">
      <alignment horizontal="center" vertical="center" wrapText="1"/>
    </xf>
    <xf numFmtId="0" fontId="11" fillId="0" borderId="0" xfId="14" applyFont="1" applyBorder="1" applyAlignment="1">
      <alignment vertical="center"/>
    </xf>
    <xf numFmtId="0" fontId="24" fillId="0" borderId="0" xfId="14" applyFont="1" applyFill="1" applyBorder="1" applyAlignment="1">
      <alignment horizontal="center" vertical="center" wrapText="1"/>
    </xf>
    <xf numFmtId="0" fontId="11" fillId="0" borderId="0" xfId="14" applyFont="1" applyFill="1" applyBorder="1" applyAlignment="1">
      <alignment horizontal="center" vertical="center"/>
    </xf>
    <xf numFmtId="0" fontId="11" fillId="0" borderId="0" xfId="14" applyFont="1" applyFill="1" applyBorder="1" applyAlignment="1">
      <alignment vertical="center"/>
    </xf>
    <xf numFmtId="0" fontId="6" fillId="0" borderId="0" xfId="14" applyFont="1" applyBorder="1" applyAlignment="1">
      <alignment vertical="center"/>
    </xf>
    <xf numFmtId="0" fontId="3" fillId="0" borderId="0" xfId="14" applyFont="1" applyBorder="1" applyAlignment="1">
      <alignment vertical="center"/>
    </xf>
    <xf numFmtId="0" fontId="11" fillId="0" borderId="0" xfId="14" applyFont="1" applyFill="1" applyAlignment="1">
      <alignment vertical="center"/>
    </xf>
    <xf numFmtId="41" fontId="23" fillId="0" borderId="0" xfId="14" applyNumberFormat="1" applyFont="1" applyFill="1" applyBorder="1" applyAlignment="1">
      <alignment horizontal="left" vertical="center" wrapText="1"/>
    </xf>
    <xf numFmtId="41" fontId="23" fillId="0" borderId="0" xfId="14" applyNumberFormat="1" applyFont="1" applyFill="1" applyBorder="1" applyAlignment="1">
      <alignment horizontal="right" vertical="center" wrapText="1"/>
    </xf>
    <xf numFmtId="166" fontId="21" fillId="0" borderId="0" xfId="14" applyNumberFormat="1" applyFont="1" applyFill="1" applyBorder="1" applyAlignment="1">
      <alignment horizontal="right" vertical="center"/>
    </xf>
    <xf numFmtId="0" fontId="3" fillId="0" borderId="0" xfId="14" applyFont="1" applyFill="1" applyBorder="1" applyAlignment="1">
      <alignment vertical="center"/>
    </xf>
    <xf numFmtId="0" fontId="20" fillId="0" borderId="0" xfId="14" applyFont="1" applyFill="1" applyBorder="1" applyAlignment="1">
      <alignment horizontal="center" vertical="center" wrapText="1"/>
    </xf>
    <xf numFmtId="0" fontId="3" fillId="0" borderId="0" xfId="14" applyFont="1" applyBorder="1" applyAlignment="1">
      <alignment horizontal="center" vertical="center"/>
    </xf>
    <xf numFmtId="0" fontId="2" fillId="0" borderId="0" xfId="16" applyFont="1" applyFill="1"/>
    <xf numFmtId="0" fontId="2" fillId="0" borderId="0" xfId="16" applyFont="1" applyFill="1" applyBorder="1"/>
    <xf numFmtId="0" fontId="2" fillId="0" borderId="0" xfId="16" applyFont="1" applyFill="1" applyBorder="1" applyAlignment="1">
      <alignment horizontal="right"/>
    </xf>
    <xf numFmtId="3" fontId="2" fillId="0" borderId="0" xfId="16" applyNumberFormat="1" applyFont="1" applyFill="1" applyBorder="1"/>
    <xf numFmtId="0" fontId="3" fillId="0" borderId="0" xfId="14" applyFont="1" applyFill="1" applyBorder="1" applyAlignment="1"/>
    <xf numFmtId="0" fontId="3" fillId="2" borderId="0" xfId="14" applyFont="1" applyFill="1" applyBorder="1" applyAlignment="1">
      <alignment vertical="center"/>
    </xf>
    <xf numFmtId="0" fontId="2" fillId="0" borderId="0" xfId="14" applyFont="1" applyFill="1" applyBorder="1" applyAlignment="1"/>
    <xf numFmtId="0" fontId="35" fillId="3" borderId="0" xfId="1" applyFill="1" applyBorder="1" applyAlignment="1" applyProtection="1">
      <alignment horizontal="center" vertical="center"/>
    </xf>
    <xf numFmtId="0" fontId="11" fillId="0" borderId="0" xfId="8" applyFont="1" applyAlignment="1">
      <alignment horizontal="left" vertical="top" wrapText="1"/>
    </xf>
    <xf numFmtId="0" fontId="21" fillId="0" borderId="0" xfId="14" applyFont="1" applyFill="1" applyBorder="1" applyAlignment="1">
      <alignment horizontal="left" vertical="center" wrapText="1"/>
    </xf>
    <xf numFmtId="0" fontId="2" fillId="0" borderId="0" xfId="14" applyFont="1" applyFill="1" applyBorder="1" applyAlignment="1">
      <alignment horizontal="center" vertical="center"/>
    </xf>
    <xf numFmtId="0" fontId="2" fillId="0" borderId="0" xfId="8" applyFont="1" applyFill="1" applyAlignment="1">
      <alignment vertical="center"/>
    </xf>
    <xf numFmtId="37" fontId="21" fillId="0" borderId="0" xfId="14" applyNumberFormat="1" applyFont="1" applyBorder="1" applyAlignment="1">
      <alignment horizontal="center" vertical="center"/>
    </xf>
    <xf numFmtId="0" fontId="41" fillId="3" borderId="2" xfId="14" applyFont="1" applyFill="1" applyBorder="1" applyAlignment="1">
      <alignment vertical="center"/>
    </xf>
    <xf numFmtId="41" fontId="55" fillId="3" borderId="2" xfId="14" applyNumberFormat="1" applyFont="1" applyFill="1" applyBorder="1" applyAlignment="1">
      <alignment horizontal="center" vertical="center"/>
    </xf>
    <xf numFmtId="0" fontId="40" fillId="3" borderId="2" xfId="14" applyFont="1" applyFill="1" applyBorder="1" applyAlignment="1">
      <alignment vertical="center"/>
    </xf>
    <xf numFmtId="41" fontId="40" fillId="3" borderId="2" xfId="14" applyNumberFormat="1" applyFont="1" applyFill="1" applyBorder="1" applyAlignment="1">
      <alignment horizontal="center" vertical="center"/>
    </xf>
    <xf numFmtId="41" fontId="42" fillId="3" borderId="2" xfId="14" applyNumberFormat="1" applyFont="1" applyFill="1" applyBorder="1" applyAlignment="1">
      <alignment horizontal="center" vertical="center"/>
    </xf>
    <xf numFmtId="0" fontId="40" fillId="3" borderId="2" xfId="14" applyFont="1" applyFill="1" applyBorder="1" applyAlignment="1">
      <alignment vertical="center" wrapText="1"/>
    </xf>
    <xf numFmtId="3" fontId="3" fillId="3" borderId="2" xfId="27" applyNumberFormat="1" applyFont="1" applyFill="1" applyBorder="1" applyAlignment="1">
      <alignment horizontal="right"/>
    </xf>
    <xf numFmtId="4" fontId="3" fillId="3" borderId="2" xfId="27" applyNumberFormat="1" applyFont="1" applyFill="1" applyBorder="1" applyAlignment="1">
      <alignment horizontal="right"/>
    </xf>
    <xf numFmtId="4" fontId="2" fillId="3" borderId="2" xfId="27" applyNumberFormat="1" applyFont="1" applyFill="1" applyBorder="1" applyAlignment="1">
      <alignment horizontal="right"/>
    </xf>
    <xf numFmtId="166" fontId="56" fillId="3" borderId="2" xfId="0" applyNumberFormat="1" applyFont="1" applyFill="1" applyBorder="1" applyAlignment="1">
      <alignment horizontal="right" vertical="center"/>
    </xf>
    <xf numFmtId="41" fontId="56" fillId="3" borderId="2" xfId="0" applyNumberFormat="1" applyFont="1" applyFill="1" applyBorder="1" applyAlignment="1">
      <alignment horizontal="right" vertical="top"/>
    </xf>
    <xf numFmtId="3" fontId="3" fillId="3" borderId="2" xfId="27" applyNumberFormat="1" applyFont="1" applyFill="1" applyBorder="1" applyAlignment="1">
      <alignment horizontal="right" vertical="center"/>
    </xf>
    <xf numFmtId="3" fontId="2" fillId="3" borderId="2" xfId="27" applyNumberFormat="1" applyFont="1" applyFill="1" applyBorder="1" applyAlignment="1">
      <alignment horizontal="right"/>
    </xf>
    <xf numFmtId="0" fontId="23" fillId="3" borderId="2" xfId="14" applyFont="1" applyFill="1" applyBorder="1" applyAlignment="1">
      <alignment horizontal="left" vertical="center" wrapText="1"/>
    </xf>
    <xf numFmtId="0" fontId="23" fillId="3" borderId="2" xfId="14" applyNumberFormat="1" applyFont="1" applyFill="1" applyBorder="1" applyAlignment="1">
      <alignment horizontal="left" vertical="center" wrapText="1"/>
    </xf>
    <xf numFmtId="0" fontId="10" fillId="3" borderId="2" xfId="14" applyFont="1" applyFill="1" applyBorder="1" applyAlignment="1">
      <alignment horizontal="left" vertical="center" wrapText="1"/>
    </xf>
    <xf numFmtId="41" fontId="10" fillId="3" borderId="2" xfId="14" applyNumberFormat="1" applyFont="1" applyFill="1" applyBorder="1" applyAlignment="1">
      <alignment vertical="center" wrapText="1"/>
    </xf>
    <xf numFmtId="41" fontId="55" fillId="3" borderId="2" xfId="14" applyNumberFormat="1" applyFont="1" applyFill="1" applyBorder="1" applyAlignment="1">
      <alignment vertical="center" wrapText="1"/>
    </xf>
    <xf numFmtId="3" fontId="3" fillId="3" borderId="2" xfId="16" applyNumberFormat="1" applyFont="1" applyFill="1" applyBorder="1" applyAlignment="1">
      <alignment horizontal="left" vertical="center" wrapText="1"/>
    </xf>
    <xf numFmtId="41" fontId="2" fillId="3" borderId="2" xfId="16" applyNumberFormat="1" applyFont="1" applyFill="1" applyBorder="1" applyAlignment="1">
      <alignment horizontal="left" vertical="center" wrapText="1"/>
    </xf>
    <xf numFmtId="41" fontId="3" fillId="3" borderId="2" xfId="16" applyNumberFormat="1" applyFont="1" applyFill="1" applyBorder="1" applyAlignment="1">
      <alignment horizontal="left" vertical="center" wrapText="1"/>
    </xf>
    <xf numFmtId="0" fontId="58" fillId="5" borderId="2" xfId="14" applyFont="1" applyFill="1" applyBorder="1" applyAlignment="1">
      <alignment vertical="center"/>
    </xf>
    <xf numFmtId="0" fontId="22" fillId="0" borderId="0" xfId="14" applyFont="1" applyFill="1" applyBorder="1" applyAlignment="1">
      <alignment vertical="center" wrapText="1"/>
    </xf>
    <xf numFmtId="0" fontId="22" fillId="0" borderId="0" xfId="14" applyFont="1" applyFill="1" applyBorder="1" applyAlignment="1">
      <alignment vertical="top" wrapText="1"/>
    </xf>
    <xf numFmtId="0" fontId="59" fillId="0" borderId="0" xfId="14" applyFont="1" applyFill="1" applyBorder="1" applyAlignment="1">
      <alignment vertical="center" wrapText="1"/>
    </xf>
    <xf numFmtId="0" fontId="59" fillId="0" borderId="0" xfId="14" applyFont="1" applyFill="1" applyBorder="1" applyAlignment="1">
      <alignment vertical="top" wrapText="1"/>
    </xf>
    <xf numFmtId="0" fontId="41" fillId="0" borderId="0" xfId="14" applyFont="1" applyAlignment="1">
      <alignment horizontal="right"/>
    </xf>
    <xf numFmtId="0" fontId="41" fillId="0" borderId="0" xfId="14" applyFont="1"/>
    <xf numFmtId="41" fontId="23" fillId="3" borderId="2" xfId="0" applyNumberFormat="1" applyFont="1" applyFill="1" applyBorder="1" applyAlignment="1">
      <alignment horizontal="right" vertical="center"/>
    </xf>
    <xf numFmtId="41" fontId="10" fillId="3" borderId="2" xfId="0" applyNumberFormat="1" applyFont="1" applyFill="1" applyBorder="1" applyAlignment="1">
      <alignment horizontal="right" vertical="center"/>
    </xf>
    <xf numFmtId="41" fontId="55" fillId="3" borderId="2" xfId="0" applyNumberFormat="1" applyFont="1" applyFill="1" applyBorder="1" applyAlignment="1">
      <alignment horizontal="right" vertical="center"/>
    </xf>
    <xf numFmtId="41" fontId="42" fillId="3" borderId="2" xfId="0" applyNumberFormat="1" applyFont="1" applyFill="1" applyBorder="1" applyAlignment="1">
      <alignment horizontal="right" vertical="center"/>
    </xf>
    <xf numFmtId="41" fontId="2" fillId="0" borderId="2" xfId="14" applyNumberFormat="1" applyFont="1" applyBorder="1"/>
    <xf numFmtId="41" fontId="10" fillId="3" borderId="2" xfId="14" applyNumberFormat="1" applyFont="1" applyFill="1" applyBorder="1" applyAlignment="1">
      <alignment horizontal="left" vertical="center" wrapText="1"/>
    </xf>
    <xf numFmtId="41" fontId="10" fillId="3" borderId="2" xfId="14" applyNumberFormat="1" applyFont="1" applyFill="1" applyBorder="1" applyAlignment="1">
      <alignment horizontal="right" vertical="center" wrapText="1"/>
    </xf>
    <xf numFmtId="0" fontId="45" fillId="0" borderId="0" xfId="14" applyFont="1" applyFill="1" applyBorder="1" applyAlignment="1">
      <alignment horizontal="center" vertical="center"/>
    </xf>
    <xf numFmtId="0" fontId="2" fillId="0" borderId="2" xfId="14" applyFont="1" applyBorder="1"/>
    <xf numFmtId="41" fontId="23" fillId="3" borderId="2" xfId="14" applyNumberFormat="1" applyFont="1" applyFill="1" applyBorder="1" applyAlignment="1">
      <alignment horizontal="left" vertical="center" wrapText="1"/>
    </xf>
    <xf numFmtId="41" fontId="2" fillId="0" borderId="0" xfId="14" applyNumberFormat="1" applyFont="1" applyBorder="1"/>
    <xf numFmtId="41" fontId="3" fillId="0" borderId="0" xfId="14" applyNumberFormat="1" applyFont="1" applyBorder="1" applyAlignment="1">
      <alignment vertical="center"/>
    </xf>
    <xf numFmtId="41" fontId="2" fillId="0" borderId="0" xfId="14" applyNumberFormat="1" applyFont="1" applyBorder="1" applyAlignment="1">
      <alignment vertical="center"/>
    </xf>
    <xf numFmtId="41" fontId="23" fillId="3" borderId="2" xfId="14" applyNumberFormat="1" applyFont="1" applyFill="1" applyBorder="1" applyAlignment="1">
      <alignment horizontal="right" vertical="center"/>
    </xf>
    <xf numFmtId="0" fontId="42" fillId="3" borderId="2" xfId="14" applyFont="1" applyFill="1" applyBorder="1" applyAlignment="1">
      <alignment horizontal="left" vertical="center" wrapText="1"/>
    </xf>
    <xf numFmtId="0" fontId="42" fillId="3" borderId="2" xfId="14" applyNumberFormat="1" applyFont="1" applyFill="1" applyBorder="1" applyAlignment="1">
      <alignment horizontal="left" vertical="center" wrapText="1"/>
    </xf>
    <xf numFmtId="41" fontId="57" fillId="5" borderId="2" xfId="14" applyNumberFormat="1" applyFont="1" applyFill="1" applyBorder="1" applyAlignment="1">
      <alignment horizontal="center" vertical="center" wrapText="1"/>
    </xf>
    <xf numFmtId="41" fontId="42" fillId="3" borderId="2" xfId="14" applyNumberFormat="1" applyFont="1" applyFill="1" applyBorder="1" applyAlignment="1">
      <alignment horizontal="left" vertical="center" wrapText="1"/>
    </xf>
    <xf numFmtId="41" fontId="2" fillId="3" borderId="2" xfId="14" applyNumberFormat="1" applyFont="1" applyFill="1" applyBorder="1" applyAlignment="1">
      <alignment horizontal="right" vertical="center"/>
    </xf>
    <xf numFmtId="41" fontId="2" fillId="3" borderId="2" xfId="14" applyNumberFormat="1" applyFont="1" applyFill="1" applyBorder="1" applyAlignment="1">
      <alignment vertical="center"/>
    </xf>
    <xf numFmtId="41" fontId="55" fillId="3" borderId="2" xfId="14" applyNumberFormat="1" applyFont="1" applyFill="1" applyBorder="1" applyAlignment="1">
      <alignment horizontal="left" vertical="center" wrapText="1"/>
    </xf>
    <xf numFmtId="0" fontId="55" fillId="3" borderId="2" xfId="14" applyFont="1" applyFill="1" applyBorder="1" applyAlignment="1">
      <alignment horizontal="left" vertical="center" wrapText="1"/>
    </xf>
    <xf numFmtId="41" fontId="3" fillId="0" borderId="2" xfId="14" applyNumberFormat="1" applyFont="1" applyBorder="1"/>
    <xf numFmtId="41" fontId="4" fillId="3" borderId="2" xfId="14" applyNumberFormat="1" applyFont="1" applyFill="1" applyBorder="1" applyAlignment="1">
      <alignment vertical="center" wrapText="1"/>
    </xf>
    <xf numFmtId="41" fontId="5" fillId="3" borderId="2" xfId="0" applyNumberFormat="1" applyFont="1" applyFill="1" applyBorder="1" applyAlignment="1">
      <alignment horizontal="center" vertical="center"/>
    </xf>
    <xf numFmtId="41" fontId="5" fillId="3" borderId="2" xfId="14" applyNumberFormat="1" applyFont="1" applyFill="1" applyBorder="1" applyAlignment="1">
      <alignment horizontal="left" vertical="center" wrapText="1"/>
    </xf>
    <xf numFmtId="41" fontId="4" fillId="3" borderId="2" xfId="0" applyNumberFormat="1" applyFont="1" applyFill="1" applyBorder="1" applyAlignment="1">
      <alignment horizontal="center" vertical="center"/>
    </xf>
    <xf numFmtId="41" fontId="4" fillId="3" borderId="2" xfId="0" applyNumberFormat="1" applyFont="1" applyFill="1" applyBorder="1" applyAlignment="1">
      <alignment horizontal="right" vertical="center"/>
    </xf>
    <xf numFmtId="41" fontId="4" fillId="3" borderId="2" xfId="14" applyNumberFormat="1" applyFont="1" applyFill="1" applyBorder="1" applyAlignment="1">
      <alignment horizontal="left" vertical="center" wrapText="1"/>
    </xf>
    <xf numFmtId="0" fontId="5" fillId="3" borderId="2" xfId="14" applyNumberFormat="1" applyFont="1" applyFill="1" applyBorder="1" applyAlignment="1">
      <alignment vertical="center" wrapText="1"/>
    </xf>
    <xf numFmtId="0" fontId="5" fillId="3" borderId="2" xfId="14" applyFont="1" applyFill="1" applyBorder="1" applyAlignment="1">
      <alignment vertical="center" wrapText="1"/>
    </xf>
    <xf numFmtId="0" fontId="5" fillId="3" borderId="2" xfId="14" applyNumberFormat="1" applyFont="1" applyFill="1" applyBorder="1" applyAlignment="1">
      <alignment horizontal="left" vertical="center" wrapText="1"/>
    </xf>
    <xf numFmtId="0" fontId="5" fillId="3" borderId="2" xfId="14" applyFont="1" applyFill="1" applyBorder="1" applyAlignment="1">
      <alignment horizontal="left" vertical="center" wrapText="1"/>
    </xf>
    <xf numFmtId="0" fontId="4" fillId="3" borderId="2" xfId="14" applyNumberFormat="1" applyFont="1" applyFill="1" applyBorder="1" applyAlignment="1">
      <alignment vertical="center" wrapText="1"/>
    </xf>
    <xf numFmtId="0" fontId="4" fillId="3" borderId="2" xfId="14" applyNumberFormat="1" applyFont="1" applyFill="1" applyBorder="1" applyAlignment="1">
      <alignment horizontal="left" vertical="center" wrapText="1"/>
    </xf>
    <xf numFmtId="0" fontId="4" fillId="3" borderId="2" xfId="14" applyFont="1" applyFill="1" applyBorder="1" applyAlignment="1">
      <alignment horizontal="left" vertical="center" wrapText="1"/>
    </xf>
    <xf numFmtId="0" fontId="2" fillId="0" borderId="2" xfId="14" applyFont="1" applyFill="1" applyBorder="1" applyAlignment="1">
      <alignment vertical="center"/>
    </xf>
    <xf numFmtId="0" fontId="4" fillId="3" borderId="2" xfId="14" applyFont="1" applyFill="1" applyBorder="1" applyAlignment="1">
      <alignment vertical="center" wrapText="1"/>
    </xf>
    <xf numFmtId="0" fontId="3" fillId="0" borderId="2" xfId="14" applyFont="1" applyFill="1" applyBorder="1" applyAlignment="1">
      <alignment vertical="center"/>
    </xf>
    <xf numFmtId="0" fontId="60" fillId="0" borderId="0" xfId="0" applyFont="1" applyAlignment="1">
      <alignment vertical="center"/>
    </xf>
    <xf numFmtId="0" fontId="28" fillId="3" borderId="0" xfId="14" applyFont="1" applyFill="1" applyBorder="1"/>
    <xf numFmtId="0" fontId="28" fillId="0" borderId="0" xfId="14" applyFont="1" applyBorder="1"/>
    <xf numFmtId="41" fontId="40" fillId="0" borderId="2" xfId="14" applyNumberFormat="1" applyFont="1" applyBorder="1"/>
    <xf numFmtId="0" fontId="61" fillId="0" borderId="0" xfId="8" applyFont="1" applyFill="1" applyBorder="1" applyAlignment="1">
      <alignment horizontal="centerContinuous" vertical="center"/>
    </xf>
    <xf numFmtId="0" fontId="61" fillId="0" borderId="0" xfId="8" applyFont="1" applyFill="1" applyBorder="1" applyAlignment="1">
      <alignment horizontal="centerContinuous"/>
    </xf>
    <xf numFmtId="0" fontId="61" fillId="0" borderId="0" xfId="8" applyFont="1" applyFill="1" applyBorder="1" applyAlignment="1" applyProtection="1">
      <alignment horizontal="center" vertical="center"/>
    </xf>
    <xf numFmtId="0" fontId="1" fillId="0" borderId="0" xfId="8" applyFont="1" applyFill="1" applyBorder="1" applyAlignment="1" applyProtection="1">
      <alignment horizontal="left" vertical="center"/>
    </xf>
    <xf numFmtId="41" fontId="1" fillId="0" borderId="0" xfId="8" applyNumberFormat="1" applyFont="1" applyFill="1" applyBorder="1" applyAlignment="1" applyProtection="1">
      <alignment vertical="center"/>
    </xf>
    <xf numFmtId="173" fontId="1" fillId="0" borderId="0" xfId="8" applyNumberFormat="1" applyFont="1" applyFill="1" applyBorder="1" applyAlignment="1" applyProtection="1">
      <alignment vertical="center"/>
    </xf>
    <xf numFmtId="41" fontId="26" fillId="0" borderId="0" xfId="0" applyNumberFormat="1" applyFont="1" applyFill="1" applyBorder="1" applyAlignment="1">
      <alignment horizontal="right" vertical="center"/>
    </xf>
    <xf numFmtId="41" fontId="26" fillId="0" borderId="0" xfId="28" applyNumberFormat="1" applyFont="1" applyFill="1" applyBorder="1" applyAlignment="1">
      <alignment horizontal="right" vertical="center"/>
    </xf>
    <xf numFmtId="0" fontId="1" fillId="0" borderId="0" xfId="8" applyFont="1" applyFill="1" applyBorder="1" applyAlignment="1" applyProtection="1">
      <alignment horizontal="left" vertical="center" wrapText="1"/>
    </xf>
    <xf numFmtId="41" fontId="62" fillId="0" borderId="0" xfId="0" applyNumberFormat="1" applyFont="1" applyFill="1" applyBorder="1" applyAlignment="1">
      <alignment horizontal="right" vertical="center"/>
    </xf>
    <xf numFmtId="0" fontId="29" fillId="0" borderId="0" xfId="8" applyFont="1" applyFill="1" applyBorder="1" applyAlignment="1">
      <alignment vertical="center" wrapText="1"/>
    </xf>
    <xf numFmtId="0" fontId="28" fillId="0" borderId="0" xfId="8" applyFont="1" applyBorder="1"/>
    <xf numFmtId="41" fontId="41" fillId="0" borderId="2" xfId="14" applyNumberFormat="1" applyFont="1" applyBorder="1"/>
    <xf numFmtId="0" fontId="63" fillId="0" borderId="0" xfId="0" applyFont="1" applyFill="1" applyBorder="1" applyAlignment="1" applyProtection="1">
      <alignment horizontal="left" vertical="center"/>
    </xf>
    <xf numFmtId="165" fontId="41" fillId="0" borderId="0" xfId="5" applyNumberFormat="1" applyFont="1" applyFill="1" applyBorder="1" applyAlignment="1" applyProtection="1">
      <alignment vertical="center"/>
    </xf>
    <xf numFmtId="0" fontId="51" fillId="0" borderId="0" xfId="0" applyFont="1" applyFill="1" applyAlignment="1">
      <alignment vertical="center"/>
    </xf>
    <xf numFmtId="165" fontId="40" fillId="0" borderId="0" xfId="5" applyNumberFormat="1" applyFont="1" applyFill="1" applyBorder="1" applyAlignment="1" applyProtection="1">
      <alignment horizontal="right" vertical="center"/>
    </xf>
    <xf numFmtId="3" fontId="40" fillId="0" borderId="0" xfId="0" applyNumberFormat="1" applyFont="1" applyFill="1" applyBorder="1" applyAlignment="1">
      <alignment horizontal="right" vertical="center"/>
    </xf>
    <xf numFmtId="0" fontId="64" fillId="0" borderId="0" xfId="0" applyFont="1" applyFill="1" applyAlignment="1">
      <alignment vertical="center"/>
    </xf>
    <xf numFmtId="165" fontId="41" fillId="0" borderId="0" xfId="5" applyNumberFormat="1" applyFont="1" applyFill="1" applyBorder="1" applyAlignment="1" applyProtection="1">
      <alignment horizontal="right" vertical="center"/>
    </xf>
    <xf numFmtId="3" fontId="41" fillId="0" borderId="0" xfId="0" applyNumberFormat="1" applyFont="1" applyFill="1" applyBorder="1" applyAlignment="1">
      <alignment vertical="center"/>
    </xf>
    <xf numFmtId="3" fontId="40" fillId="0" borderId="0" xfId="0" applyNumberFormat="1" applyFont="1" applyFill="1" applyBorder="1" applyAlignment="1">
      <alignment vertical="center"/>
    </xf>
    <xf numFmtId="165" fontId="40" fillId="0" borderId="0" xfId="5" applyNumberFormat="1" applyFont="1" applyFill="1" applyBorder="1" applyAlignment="1">
      <alignment horizontal="right" vertical="center"/>
    </xf>
    <xf numFmtId="0" fontId="39" fillId="3" borderId="4" xfId="0" applyFont="1" applyFill="1" applyBorder="1" applyAlignment="1">
      <alignment vertical="center" wrapText="1"/>
    </xf>
    <xf numFmtId="49" fontId="2" fillId="3" borderId="4" xfId="27" applyNumberFormat="1" applyFont="1" applyFill="1" applyBorder="1" applyAlignment="1">
      <alignment horizontal="left"/>
    </xf>
    <xf numFmtId="49" fontId="3" fillId="3" borderId="4" xfId="27" applyNumberFormat="1" applyFont="1" applyFill="1" applyBorder="1" applyAlignment="1">
      <alignment horizontal="left"/>
    </xf>
    <xf numFmtId="49" fontId="3" fillId="3" borderId="4" xfId="27" applyNumberFormat="1" applyFont="1" applyFill="1" applyBorder="1" applyAlignment="1">
      <alignment horizontal="left" vertical="center"/>
    </xf>
    <xf numFmtId="3" fontId="3" fillId="3" borderId="5" xfId="27" applyNumberFormat="1" applyFont="1" applyFill="1" applyBorder="1" applyAlignment="1">
      <alignment horizontal="right"/>
    </xf>
    <xf numFmtId="165" fontId="56" fillId="3" borderId="5" xfId="3" applyNumberFormat="1" applyFont="1" applyFill="1" applyBorder="1" applyAlignment="1" applyProtection="1">
      <alignment horizontal="right" vertical="center"/>
    </xf>
    <xf numFmtId="3" fontId="3" fillId="3" borderId="5" xfId="27" applyNumberFormat="1" applyFont="1" applyFill="1" applyBorder="1" applyAlignment="1">
      <alignment horizontal="right" vertical="center"/>
    </xf>
    <xf numFmtId="165" fontId="41" fillId="0" borderId="2" xfId="5" applyNumberFormat="1" applyFont="1" applyFill="1" applyBorder="1" applyAlignment="1" applyProtection="1">
      <alignment vertical="center"/>
    </xf>
    <xf numFmtId="165" fontId="41" fillId="0" borderId="2" xfId="5" applyNumberFormat="1" applyFont="1" applyFill="1" applyBorder="1" applyAlignment="1" applyProtection="1">
      <alignment horizontal="right" vertical="center"/>
    </xf>
    <xf numFmtId="165" fontId="40" fillId="0" borderId="2" xfId="5" applyNumberFormat="1" applyFont="1" applyFill="1" applyBorder="1" applyAlignment="1" applyProtection="1">
      <alignment horizontal="right" vertical="center"/>
    </xf>
    <xf numFmtId="3" fontId="40" fillId="0" borderId="2" xfId="0" applyNumberFormat="1" applyFont="1" applyFill="1" applyBorder="1" applyAlignment="1">
      <alignment horizontal="right" vertical="center"/>
    </xf>
    <xf numFmtId="3" fontId="41" fillId="0" borderId="2" xfId="0" applyNumberFormat="1" applyFont="1" applyFill="1" applyBorder="1" applyAlignment="1">
      <alignment vertical="center"/>
    </xf>
    <xf numFmtId="3" fontId="40" fillId="0" borderId="2" xfId="0" applyNumberFormat="1" applyFont="1" applyFill="1" applyBorder="1" applyAlignment="1">
      <alignment vertical="center"/>
    </xf>
    <xf numFmtId="0" fontId="62" fillId="0" borderId="0" xfId="0" applyFont="1" applyBorder="1"/>
    <xf numFmtId="3" fontId="58" fillId="5" borderId="2" xfId="16" applyNumberFormat="1" applyFont="1" applyFill="1" applyBorder="1" applyAlignment="1">
      <alignment horizontal="center" vertical="center" wrapText="1"/>
    </xf>
    <xf numFmtId="3" fontId="39" fillId="3" borderId="2" xfId="0" applyNumberFormat="1" applyFont="1" applyFill="1" applyBorder="1" applyAlignment="1">
      <alignment vertical="center" wrapText="1"/>
    </xf>
    <xf numFmtId="3" fontId="2" fillId="3" borderId="2" xfId="0" applyNumberFormat="1" applyFont="1" applyFill="1" applyBorder="1" applyAlignment="1">
      <alignment horizontal="right"/>
    </xf>
    <xf numFmtId="3" fontId="2" fillId="3" borderId="2" xfId="27" applyNumberFormat="1" applyFont="1" applyFill="1" applyBorder="1" applyAlignment="1">
      <alignment horizontal="left"/>
    </xf>
    <xf numFmtId="3" fontId="3" fillId="3" borderId="2" xfId="27" applyNumberFormat="1" applyFont="1" applyFill="1" applyBorder="1" applyAlignment="1">
      <alignment horizontal="left"/>
    </xf>
    <xf numFmtId="3" fontId="3" fillId="3" borderId="2" xfId="27" applyNumberFormat="1" applyFont="1" applyFill="1" applyBorder="1" applyAlignment="1">
      <alignment horizontal="left" vertical="center"/>
    </xf>
    <xf numFmtId="3" fontId="3" fillId="3" borderId="2" xfId="0" applyNumberFormat="1" applyFont="1" applyFill="1" applyBorder="1" applyAlignment="1">
      <alignment horizontal="right"/>
    </xf>
    <xf numFmtId="3" fontId="2" fillId="3" borderId="2" xfId="0" applyNumberFormat="1" applyFont="1" applyFill="1" applyBorder="1" applyAlignment="1" applyProtection="1">
      <alignment horizontal="right" vertical="center"/>
    </xf>
    <xf numFmtId="41" fontId="0" fillId="0" borderId="0" xfId="0" applyNumberFormat="1"/>
    <xf numFmtId="3" fontId="56" fillId="3" borderId="2" xfId="3" applyNumberFormat="1" applyFont="1" applyFill="1" applyBorder="1" applyAlignment="1" applyProtection="1">
      <alignment horizontal="right" vertical="center"/>
    </xf>
    <xf numFmtId="3" fontId="2" fillId="3" borderId="2" xfId="3" applyNumberFormat="1" applyFont="1" applyFill="1" applyBorder="1" applyAlignment="1">
      <alignment horizontal="right" vertical="center"/>
    </xf>
    <xf numFmtId="3" fontId="2" fillId="3" borderId="2" xfId="3" applyNumberFormat="1" applyFont="1" applyFill="1" applyBorder="1" applyAlignment="1" applyProtection="1">
      <alignment horizontal="right" vertical="center"/>
    </xf>
    <xf numFmtId="3" fontId="2" fillId="3" borderId="2" xfId="3" applyNumberFormat="1" applyFont="1" applyFill="1" applyBorder="1" applyAlignment="1">
      <alignment horizontal="right"/>
    </xf>
    <xf numFmtId="3" fontId="2" fillId="3" borderId="2" xfId="0" applyNumberFormat="1" applyFont="1" applyFill="1" applyBorder="1" applyAlignment="1" applyProtection="1">
      <alignment vertical="center"/>
    </xf>
    <xf numFmtId="3" fontId="65" fillId="3" borderId="2" xfId="0" applyNumberFormat="1" applyFont="1" applyFill="1" applyBorder="1"/>
    <xf numFmtId="3" fontId="42" fillId="3" borderId="2" xfId="3" applyNumberFormat="1" applyFont="1" applyFill="1" applyBorder="1" applyAlignment="1" applyProtection="1">
      <alignment horizontal="right" vertical="center"/>
    </xf>
    <xf numFmtId="3" fontId="42" fillId="3" borderId="2" xfId="3" applyNumberFormat="1" applyFont="1" applyFill="1" applyBorder="1" applyAlignment="1">
      <alignment horizontal="right" vertical="center"/>
    </xf>
    <xf numFmtId="3" fontId="56" fillId="3" borderId="2" xfId="3" applyNumberFormat="1" applyFont="1" applyFill="1" applyBorder="1" applyAlignment="1">
      <alignment horizontal="right" vertical="center"/>
    </xf>
    <xf numFmtId="3" fontId="55" fillId="3" borderId="2" xfId="3" applyNumberFormat="1" applyFont="1" applyFill="1" applyBorder="1" applyAlignment="1">
      <alignment horizontal="right" vertical="center"/>
    </xf>
    <xf numFmtId="165" fontId="56" fillId="3" borderId="2" xfId="3" applyNumberFormat="1" applyFont="1" applyFill="1" applyBorder="1" applyAlignment="1" applyProtection="1">
      <alignment horizontal="right" vertical="center"/>
    </xf>
    <xf numFmtId="165" fontId="56" fillId="3" borderId="2" xfId="3" applyNumberFormat="1" applyFont="1" applyFill="1" applyBorder="1" applyAlignment="1">
      <alignment horizontal="right" vertical="center"/>
    </xf>
    <xf numFmtId="0" fontId="51" fillId="0" borderId="0" xfId="0" applyFont="1"/>
    <xf numFmtId="3" fontId="3" fillId="3" borderId="2" xfId="3" applyNumberFormat="1" applyFont="1" applyFill="1" applyBorder="1" applyAlignment="1" applyProtection="1">
      <alignment horizontal="right" vertical="center"/>
    </xf>
    <xf numFmtId="0" fontId="9" fillId="0" borderId="0" xfId="14" applyFont="1" applyFill="1" applyBorder="1" applyAlignment="1">
      <alignment vertical="top" wrapText="1"/>
    </xf>
    <xf numFmtId="0" fontId="8" fillId="0" borderId="0" xfId="14" applyFont="1" applyFill="1" applyBorder="1" applyAlignment="1">
      <alignment vertical="center"/>
    </xf>
    <xf numFmtId="0" fontId="4" fillId="0" borderId="0" xfId="14" applyFont="1" applyFill="1" applyBorder="1" applyAlignment="1">
      <alignment horizontal="center" vertical="center" wrapText="1"/>
    </xf>
    <xf numFmtId="41" fontId="5" fillId="0" borderId="2" xfId="14" applyNumberFormat="1" applyFont="1" applyFill="1" applyBorder="1" applyAlignment="1">
      <alignment horizontal="right" vertical="center"/>
    </xf>
    <xf numFmtId="0" fontId="2" fillId="0" borderId="2" xfId="14" applyFont="1" applyFill="1" applyBorder="1"/>
    <xf numFmtId="0" fontId="12" fillId="0" borderId="0" xfId="14" applyFont="1" applyFill="1" applyBorder="1" applyAlignment="1">
      <alignment horizontal="left" vertical="top" wrapText="1"/>
    </xf>
    <xf numFmtId="0" fontId="4" fillId="0" borderId="0" xfId="14" applyFont="1" applyBorder="1" applyAlignment="1">
      <alignment horizontal="center" vertical="center" wrapText="1"/>
    </xf>
    <xf numFmtId="0" fontId="8" fillId="0" borderId="0" xfId="14" applyFont="1" applyBorder="1"/>
    <xf numFmtId="0" fontId="58" fillId="5" borderId="2" xfId="0" applyFont="1" applyFill="1" applyBorder="1" applyAlignment="1">
      <alignment horizontal="center" vertical="center" wrapText="1"/>
    </xf>
    <xf numFmtId="41" fontId="35" fillId="0" borderId="0" xfId="1" applyNumberFormat="1" applyAlignment="1" applyProtection="1">
      <alignment horizontal="center" vertical="center"/>
    </xf>
    <xf numFmtId="41" fontId="2" fillId="0" borderId="0" xfId="14" applyNumberFormat="1" applyFont="1" applyFill="1" applyBorder="1" applyAlignment="1">
      <alignment vertical="center"/>
    </xf>
    <xf numFmtId="41" fontId="2" fillId="0" borderId="0" xfId="14" applyNumberFormat="1" applyFont="1" applyFill="1" applyBorder="1"/>
    <xf numFmtId="0" fontId="3" fillId="3" borderId="2" xfId="14" applyFont="1" applyFill="1" applyBorder="1" applyAlignment="1">
      <alignment horizontal="left" vertical="center"/>
    </xf>
    <xf numFmtId="0" fontId="8" fillId="0" borderId="0" xfId="14" applyFont="1" applyFill="1"/>
    <xf numFmtId="166" fontId="12" fillId="0" borderId="0" xfId="14" applyNumberFormat="1" applyFont="1" applyFill="1" applyBorder="1" applyAlignment="1">
      <alignment horizontal="right" vertical="top"/>
    </xf>
    <xf numFmtId="0" fontId="5" fillId="3" borderId="2" xfId="0" applyFont="1" applyFill="1" applyBorder="1" applyAlignment="1">
      <alignment horizontal="left" vertical="top" wrapText="1"/>
    </xf>
    <xf numFmtId="0" fontId="8" fillId="0" borderId="0" xfId="16" applyFont="1" applyFill="1"/>
    <xf numFmtId="0" fontId="8" fillId="0" borderId="0" xfId="16" applyFont="1" applyFill="1" applyBorder="1"/>
    <xf numFmtId="0" fontId="8" fillId="0" borderId="0" xfId="16" applyFont="1" applyFill="1" applyBorder="1" applyAlignment="1"/>
    <xf numFmtId="0" fontId="8" fillId="0" borderId="0" xfId="16" applyFont="1" applyFill="1" applyAlignment="1"/>
    <xf numFmtId="0" fontId="8" fillId="0" borderId="0" xfId="16" applyFont="1" applyFill="1" applyBorder="1" applyAlignment="1">
      <alignment vertical="center"/>
    </xf>
    <xf numFmtId="0" fontId="8" fillId="0" borderId="0" xfId="16" applyFont="1" applyFill="1" applyAlignment="1">
      <alignment vertical="center"/>
    </xf>
    <xf numFmtId="3" fontId="8" fillId="0" borderId="0" xfId="16" applyNumberFormat="1" applyFont="1" applyFill="1" applyAlignment="1"/>
    <xf numFmtId="0" fontId="4" fillId="3" borderId="2" xfId="0" applyFont="1" applyFill="1" applyBorder="1" applyAlignment="1">
      <alignment vertical="top" wrapText="1"/>
    </xf>
    <xf numFmtId="0" fontId="4" fillId="3" borderId="2" xfId="0" applyFont="1" applyFill="1" applyBorder="1" applyAlignment="1">
      <alignment horizontal="left" vertical="top" wrapText="1"/>
    </xf>
    <xf numFmtId="41" fontId="2" fillId="3" borderId="2" xfId="14" applyNumberFormat="1" applyFont="1" applyFill="1" applyBorder="1" applyAlignment="1">
      <alignment horizontal="center"/>
    </xf>
    <xf numFmtId="41" fontId="2" fillId="3" borderId="2" xfId="14" applyNumberFormat="1" applyFont="1" applyFill="1" applyBorder="1" applyAlignment="1">
      <alignment horizontal="center" vertical="center"/>
    </xf>
    <xf numFmtId="41" fontId="4" fillId="0" borderId="0" xfId="14" applyNumberFormat="1" applyFont="1" applyFill="1" applyBorder="1" applyAlignment="1">
      <alignment horizontal="center" vertical="center" wrapText="1"/>
    </xf>
    <xf numFmtId="41" fontId="4" fillId="3" borderId="2" xfId="14" applyNumberFormat="1" applyFont="1" applyFill="1" applyBorder="1" applyAlignment="1">
      <alignment vertical="top" wrapText="1"/>
    </xf>
    <xf numFmtId="41" fontId="4" fillId="3" borderId="2" xfId="14" applyNumberFormat="1" applyFont="1" applyFill="1" applyBorder="1" applyAlignment="1">
      <alignment horizontal="left" vertical="top" wrapText="1"/>
    </xf>
    <xf numFmtId="0" fontId="58" fillId="5" borderId="2" xfId="14" applyFont="1" applyFill="1" applyBorder="1" applyAlignment="1">
      <alignment horizontal="center" vertical="center" wrapText="1"/>
    </xf>
    <xf numFmtId="41" fontId="58" fillId="5" borderId="2" xfId="14" applyNumberFormat="1" applyFont="1" applyFill="1" applyBorder="1" applyAlignment="1">
      <alignment horizontal="center" vertical="center" wrapText="1"/>
    </xf>
    <xf numFmtId="0" fontId="66" fillId="0" borderId="0" xfId="107" applyFont="1" applyFill="1" applyBorder="1" applyAlignment="1">
      <alignment vertical="top" wrapText="1"/>
    </xf>
    <xf numFmtId="41" fontId="4" fillId="3" borderId="4" xfId="0" applyNumberFormat="1" applyFont="1" applyFill="1" applyBorder="1" applyAlignment="1">
      <alignment horizontal="center" vertical="center"/>
    </xf>
    <xf numFmtId="0" fontId="67" fillId="0" borderId="0" xfId="14" applyFont="1" applyFill="1" applyAlignment="1">
      <alignment vertical="center"/>
    </xf>
    <xf numFmtId="0" fontId="67" fillId="0" borderId="0" xfId="14" applyFont="1" applyAlignment="1">
      <alignment vertical="center"/>
    </xf>
    <xf numFmtId="166" fontId="5" fillId="0" borderId="2" xfId="14" applyNumberFormat="1" applyFont="1" applyFill="1" applyBorder="1" applyAlignment="1">
      <alignment horizontal="right" vertical="center"/>
    </xf>
    <xf numFmtId="0" fontId="16" fillId="0" borderId="2" xfId="0" applyFont="1" applyBorder="1" applyAlignment="1">
      <alignment horizontal="left" vertical="top" wrapText="1"/>
    </xf>
    <xf numFmtId="166" fontId="16" fillId="0" borderId="2" xfId="0" applyNumberFormat="1" applyFont="1" applyBorder="1" applyAlignment="1">
      <alignment horizontal="right" vertical="top"/>
    </xf>
    <xf numFmtId="0" fontId="57" fillId="4" borderId="2" xfId="27" applyFont="1" applyFill="1" applyBorder="1" applyAlignment="1">
      <alignment horizontal="center" vertical="center" wrapText="1"/>
    </xf>
    <xf numFmtId="0" fontId="40" fillId="3" borderId="2" xfId="14" applyFont="1" applyFill="1" applyBorder="1" applyAlignment="1">
      <alignment horizontal="center" vertical="center" wrapText="1"/>
    </xf>
    <xf numFmtId="3" fontId="40" fillId="3" borderId="2" xfId="14" applyNumberFormat="1" applyFont="1" applyFill="1" applyBorder="1" applyAlignment="1">
      <alignment horizontal="center" vertical="center" wrapText="1"/>
    </xf>
    <xf numFmtId="3" fontId="40" fillId="3" borderId="2" xfId="27" applyNumberFormat="1" applyFont="1" applyFill="1" applyBorder="1" applyAlignment="1">
      <alignment horizontal="center" vertical="center"/>
    </xf>
    <xf numFmtId="4" fontId="40" fillId="3" borderId="2" xfId="27" applyNumberFormat="1" applyFont="1" applyFill="1" applyBorder="1" applyAlignment="1">
      <alignment horizontal="center" vertical="center"/>
    </xf>
    <xf numFmtId="3" fontId="40" fillId="3" borderId="2" xfId="14" applyNumberFormat="1" applyFont="1" applyFill="1" applyBorder="1" applyAlignment="1">
      <alignment horizontal="center" vertical="center"/>
    </xf>
    <xf numFmtId="3" fontId="51" fillId="3" borderId="2" xfId="0" applyNumberFormat="1" applyFont="1" applyFill="1" applyBorder="1" applyAlignment="1">
      <alignment horizontal="center" vertical="center"/>
    </xf>
    <xf numFmtId="3" fontId="68" fillId="3" borderId="2" xfId="0" applyNumberFormat="1" applyFont="1" applyFill="1" applyBorder="1" applyAlignment="1">
      <alignment horizontal="center" vertical="center"/>
    </xf>
    <xf numFmtId="3" fontId="51" fillId="3" borderId="2" xfId="23" applyNumberFormat="1" applyFont="1" applyFill="1" applyBorder="1" applyAlignment="1">
      <alignment horizontal="center" vertical="center"/>
    </xf>
    <xf numFmtId="0" fontId="40" fillId="3" borderId="2" xfId="14" applyFont="1" applyFill="1" applyBorder="1" applyAlignment="1">
      <alignment horizontal="center" vertical="center"/>
    </xf>
    <xf numFmtId="0" fontId="38" fillId="0" borderId="0" xfId="0" applyFont="1"/>
    <xf numFmtId="0" fontId="58" fillId="5" borderId="2" xfId="14" applyFont="1" applyFill="1" applyBorder="1" applyAlignment="1">
      <alignment horizontal="center" vertical="center" wrapText="1"/>
    </xf>
    <xf numFmtId="41" fontId="58" fillId="5" borderId="2" xfId="14" applyNumberFormat="1" applyFont="1" applyFill="1" applyBorder="1" applyAlignment="1">
      <alignment horizontal="center" vertical="center" wrapText="1"/>
    </xf>
    <xf numFmtId="0" fontId="58" fillId="5" borderId="2" xfId="14" applyFont="1" applyFill="1" applyBorder="1" applyAlignment="1">
      <alignment horizontal="center" vertical="center"/>
    </xf>
    <xf numFmtId="0" fontId="58" fillId="5" borderId="2" xfId="0" applyFont="1" applyFill="1" applyBorder="1" applyAlignment="1">
      <alignment horizontal="center" vertical="center" wrapText="1"/>
    </xf>
    <xf numFmtId="0" fontId="12" fillId="0" borderId="2" xfId="14" applyFont="1" applyFill="1" applyBorder="1" applyAlignment="1">
      <alignment horizontal="left" vertical="top" wrapText="1"/>
    </xf>
    <xf numFmtId="0" fontId="5" fillId="0" borderId="2" xfId="14" applyFont="1" applyFill="1" applyBorder="1" applyAlignment="1">
      <alignment horizontal="left" vertical="top" wrapText="1"/>
    </xf>
    <xf numFmtId="41" fontId="5" fillId="0" borderId="2" xfId="14" applyNumberFormat="1" applyFont="1" applyFill="1" applyBorder="1" applyAlignment="1">
      <alignment horizontal="right" vertical="top"/>
    </xf>
    <xf numFmtId="41" fontId="3" fillId="3" borderId="2" xfId="14" applyNumberFormat="1" applyFont="1" applyFill="1" applyBorder="1" applyAlignment="1">
      <alignment horizontal="center" vertical="center"/>
    </xf>
    <xf numFmtId="41" fontId="2" fillId="0" borderId="2" xfId="14" applyNumberFormat="1" applyFont="1" applyFill="1" applyBorder="1"/>
    <xf numFmtId="0" fontId="0" fillId="0" borderId="0" xfId="0" applyAlignment="1">
      <alignment horizontal="left" vertical="center" wrapText="1"/>
    </xf>
    <xf numFmtId="3" fontId="2" fillId="3" borderId="2" xfId="0" applyNumberFormat="1" applyFont="1" applyFill="1" applyBorder="1" applyAlignment="1">
      <alignment horizontal="right" vertical="center"/>
    </xf>
    <xf numFmtId="4" fontId="2" fillId="3" borderId="2" xfId="27" applyNumberFormat="1" applyFont="1" applyFill="1" applyBorder="1" applyAlignment="1">
      <alignment horizontal="right" vertical="center"/>
    </xf>
    <xf numFmtId="3" fontId="2" fillId="3" borderId="2" xfId="27" applyNumberFormat="1" applyFont="1" applyFill="1" applyBorder="1" applyAlignment="1">
      <alignment horizontal="right" vertical="center"/>
    </xf>
    <xf numFmtId="0" fontId="0" fillId="0" borderId="0" xfId="0" applyAlignment="1">
      <alignment vertical="center"/>
    </xf>
    <xf numFmtId="0" fontId="38" fillId="0" borderId="0" xfId="0" applyFont="1" applyAlignment="1">
      <alignment vertical="center"/>
    </xf>
    <xf numFmtId="0" fontId="0" fillId="0" borderId="0" xfId="0" applyAlignment="1">
      <alignment horizontal="left" vertical="center" indent="3"/>
    </xf>
    <xf numFmtId="0" fontId="69" fillId="0" borderId="0" xfId="0" applyFont="1" applyAlignment="1">
      <alignment horizontal="left" vertical="center" indent="3"/>
    </xf>
    <xf numFmtId="0" fontId="70" fillId="0" borderId="0" xfId="0" applyFont="1" applyAlignment="1">
      <alignment vertical="center"/>
    </xf>
    <xf numFmtId="0" fontId="71" fillId="0" borderId="0" xfId="0" applyFont="1" applyAlignment="1">
      <alignment vertical="center"/>
    </xf>
    <xf numFmtId="0" fontId="0" fillId="0" borderId="0" xfId="0" applyAlignment="1">
      <alignment vertical="center" wrapText="1"/>
    </xf>
    <xf numFmtId="0" fontId="38" fillId="0" borderId="0" xfId="0" applyFont="1" applyAlignment="1">
      <alignment horizontal="center" vertical="center"/>
    </xf>
    <xf numFmtId="0" fontId="38" fillId="0" borderId="0" xfId="0" applyFont="1" applyAlignment="1">
      <alignment horizontal="left" vertical="center" indent="3"/>
    </xf>
    <xf numFmtId="41" fontId="56" fillId="3" borderId="5" xfId="3" applyNumberFormat="1" applyFont="1" applyFill="1" applyBorder="1" applyAlignment="1" applyProtection="1">
      <alignment horizontal="right" vertical="center"/>
    </xf>
    <xf numFmtId="41" fontId="2" fillId="3" borderId="2" xfId="27" applyNumberFormat="1" applyFont="1" applyFill="1" applyBorder="1" applyAlignment="1">
      <alignment horizontal="right"/>
    </xf>
    <xf numFmtId="41" fontId="56" fillId="3" borderId="2" xfId="0" applyNumberFormat="1" applyFont="1" applyFill="1" applyBorder="1" applyAlignment="1">
      <alignment horizontal="right" vertical="center"/>
    </xf>
    <xf numFmtId="41" fontId="2" fillId="3" borderId="5" xfId="27" applyNumberFormat="1" applyFont="1" applyFill="1" applyBorder="1" applyAlignment="1">
      <alignment horizontal="right"/>
    </xf>
    <xf numFmtId="0" fontId="57" fillId="5" borderId="22" xfId="8" applyFont="1" applyFill="1" applyBorder="1" applyAlignment="1">
      <alignment horizontal="center" vertical="center"/>
    </xf>
    <xf numFmtId="0" fontId="57" fillId="5" borderId="22" xfId="8" applyFont="1" applyFill="1" applyBorder="1" applyAlignment="1">
      <alignment horizontal="center" vertical="center" wrapText="1"/>
    </xf>
    <xf numFmtId="0" fontId="40" fillId="3" borderId="2" xfId="8" applyFont="1" applyFill="1" applyBorder="1" applyAlignment="1"/>
    <xf numFmtId="0" fontId="41" fillId="3" borderId="2" xfId="8" applyFont="1" applyFill="1" applyBorder="1" applyAlignment="1"/>
    <xf numFmtId="0" fontId="42" fillId="0" borderId="2" xfId="30" applyFont="1" applyBorder="1" applyAlignment="1">
      <alignment horizontal="left" vertical="top" wrapText="1"/>
    </xf>
    <xf numFmtId="0" fontId="58" fillId="5" borderId="2" xfId="14" applyFont="1" applyFill="1" applyBorder="1" applyAlignment="1">
      <alignment horizontal="center" vertical="center" wrapText="1"/>
    </xf>
    <xf numFmtId="0" fontId="67" fillId="0" borderId="0" xfId="14" applyFont="1" applyBorder="1"/>
    <xf numFmtId="0" fontId="40" fillId="0" borderId="0" xfId="27" applyFont="1" applyFill="1" applyBorder="1" applyAlignment="1">
      <alignment horizontal="left" vertical="center"/>
    </xf>
    <xf numFmtId="0" fontId="40" fillId="0" borderId="0" xfId="27" applyFont="1" applyFill="1" applyBorder="1" applyAlignment="1">
      <alignment horizontal="right" vertical="center"/>
    </xf>
    <xf numFmtId="3" fontId="0" fillId="0" borderId="0" xfId="0" applyNumberFormat="1"/>
    <xf numFmtId="3" fontId="40" fillId="3" borderId="5" xfId="27" applyNumberFormat="1" applyFont="1" applyFill="1" applyBorder="1" applyAlignment="1">
      <alignment vertical="center"/>
    </xf>
    <xf numFmtId="3" fontId="40" fillId="3" borderId="2" xfId="27" applyNumberFormat="1" applyFont="1" applyFill="1" applyBorder="1" applyAlignment="1">
      <alignment vertical="center"/>
    </xf>
    <xf numFmtId="0" fontId="68" fillId="3" borderId="4" xfId="0" applyFont="1" applyFill="1" applyBorder="1" applyAlignment="1">
      <alignment horizontal="center" vertical="center" wrapText="1"/>
    </xf>
    <xf numFmtId="0" fontId="72" fillId="0" borderId="0" xfId="0" applyFont="1"/>
    <xf numFmtId="3" fontId="64" fillId="0" borderId="0" xfId="0" applyNumberFormat="1" applyFont="1" applyFill="1" applyAlignment="1">
      <alignment vertical="center"/>
    </xf>
    <xf numFmtId="41" fontId="58" fillId="4" borderId="2" xfId="27" applyNumberFormat="1" applyFont="1" applyFill="1" applyBorder="1" applyAlignment="1">
      <alignment horizontal="center" vertical="center" wrapText="1"/>
    </xf>
    <xf numFmtId="3" fontId="40" fillId="3" borderId="2" xfId="14" applyNumberFormat="1" applyFont="1" applyFill="1" applyBorder="1" applyAlignment="1">
      <alignment vertical="center" wrapText="1"/>
    </xf>
    <xf numFmtId="3" fontId="41" fillId="3" borderId="2" xfId="27" applyNumberFormat="1" applyFont="1" applyFill="1" applyBorder="1" applyAlignment="1">
      <alignment horizontal="right"/>
    </xf>
    <xf numFmtId="4" fontId="41" fillId="3" borderId="2" xfId="27" applyNumberFormat="1" applyFont="1" applyFill="1" applyBorder="1" applyAlignment="1">
      <alignment horizontal="right"/>
    </xf>
    <xf numFmtId="3" fontId="41" fillId="3" borderId="5" xfId="27" applyNumberFormat="1" applyFont="1" applyFill="1" applyBorder="1" applyAlignment="1">
      <alignment horizontal="right"/>
    </xf>
    <xf numFmtId="3" fontId="73" fillId="3" borderId="2" xfId="0" applyNumberFormat="1" applyFont="1" applyFill="1" applyBorder="1" applyAlignment="1">
      <alignment vertical="center" wrapText="1"/>
    </xf>
    <xf numFmtId="3" fontId="40" fillId="3" borderId="2" xfId="0" applyNumberFormat="1" applyFont="1" applyFill="1" applyBorder="1" applyAlignment="1">
      <alignment horizontal="right"/>
    </xf>
    <xf numFmtId="4" fontId="40" fillId="3" borderId="2" xfId="27" applyNumberFormat="1" applyFont="1" applyFill="1" applyBorder="1" applyAlignment="1">
      <alignment horizontal="right"/>
    </xf>
    <xf numFmtId="3" fontId="40" fillId="3" borderId="2" xfId="27" applyNumberFormat="1" applyFont="1" applyFill="1" applyBorder="1" applyAlignment="1">
      <alignment horizontal="right"/>
    </xf>
    <xf numFmtId="3" fontId="68" fillId="3" borderId="2" xfId="3" applyNumberFormat="1" applyFont="1" applyFill="1" applyBorder="1" applyAlignment="1" applyProtection="1">
      <alignment horizontal="right" vertical="center"/>
    </xf>
    <xf numFmtId="165" fontId="68" fillId="3" borderId="2" xfId="3" applyNumberFormat="1" applyFont="1" applyFill="1" applyBorder="1" applyAlignment="1" applyProtection="1">
      <alignment horizontal="right" vertical="center"/>
    </xf>
    <xf numFmtId="165" fontId="68" fillId="3" borderId="5" xfId="3" applyNumberFormat="1" applyFont="1" applyFill="1" applyBorder="1" applyAlignment="1" applyProtection="1">
      <alignment horizontal="right" vertical="center"/>
    </xf>
    <xf numFmtId="3" fontId="40" fillId="3" borderId="2" xfId="3" applyNumberFormat="1" applyFont="1" applyFill="1" applyBorder="1" applyAlignment="1">
      <alignment horizontal="right" vertical="center"/>
    </xf>
    <xf numFmtId="3" fontId="68" fillId="3" borderId="2" xfId="3" applyNumberFormat="1" applyFont="1" applyFill="1" applyBorder="1" applyAlignment="1">
      <alignment horizontal="right" vertical="center"/>
    </xf>
    <xf numFmtId="165" fontId="68" fillId="3" borderId="2" xfId="3" applyNumberFormat="1" applyFont="1" applyFill="1" applyBorder="1" applyAlignment="1">
      <alignment horizontal="right" vertical="center"/>
    </xf>
    <xf numFmtId="3" fontId="40" fillId="3" borderId="2" xfId="3" applyNumberFormat="1" applyFont="1" applyFill="1" applyBorder="1" applyAlignment="1" applyProtection="1">
      <alignment horizontal="right" vertical="center"/>
    </xf>
    <xf numFmtId="3" fontId="40" fillId="3" borderId="2" xfId="27" applyNumberFormat="1" applyFont="1" applyFill="1" applyBorder="1" applyAlignment="1">
      <alignment horizontal="left"/>
    </xf>
    <xf numFmtId="3" fontId="40" fillId="3" borderId="2" xfId="3" applyNumberFormat="1" applyFont="1" applyFill="1" applyBorder="1" applyAlignment="1">
      <alignment horizontal="right"/>
    </xf>
    <xf numFmtId="3" fontId="41" fillId="3" borderId="2" xfId="27" applyNumberFormat="1" applyFont="1" applyFill="1" applyBorder="1" applyAlignment="1">
      <alignment horizontal="left"/>
    </xf>
    <xf numFmtId="3" fontId="41" fillId="3" borderId="2" xfId="27" applyNumberFormat="1" applyFont="1" applyFill="1" applyBorder="1" applyAlignment="1">
      <alignment horizontal="right" vertical="center"/>
    </xf>
    <xf numFmtId="3" fontId="41" fillId="3" borderId="5" xfId="27" applyNumberFormat="1" applyFont="1" applyFill="1" applyBorder="1" applyAlignment="1">
      <alignment horizontal="right" vertical="center"/>
    </xf>
    <xf numFmtId="3" fontId="40" fillId="3" borderId="2" xfId="0" applyNumberFormat="1" applyFont="1" applyFill="1" applyBorder="1" applyAlignment="1" applyProtection="1">
      <alignment horizontal="right" vertical="center"/>
    </xf>
    <xf numFmtId="3" fontId="40" fillId="3" borderId="2" xfId="0" applyNumberFormat="1" applyFont="1" applyFill="1" applyBorder="1" applyAlignment="1" applyProtection="1">
      <alignment vertical="center"/>
    </xf>
    <xf numFmtId="3" fontId="41" fillId="3" borderId="2" xfId="27" applyNumberFormat="1" applyFont="1" applyFill="1" applyBorder="1" applyAlignment="1">
      <alignment horizontal="left" vertical="center"/>
    </xf>
    <xf numFmtId="3" fontId="41" fillId="3" borderId="2" xfId="0" applyNumberFormat="1" applyFont="1" applyFill="1" applyBorder="1" applyAlignment="1">
      <alignment horizontal="right"/>
    </xf>
    <xf numFmtId="3" fontId="41" fillId="3" borderId="2" xfId="3" applyNumberFormat="1" applyFont="1" applyFill="1" applyBorder="1" applyAlignment="1" applyProtection="1">
      <alignment horizontal="right" vertical="center"/>
    </xf>
    <xf numFmtId="3" fontId="68" fillId="3" borderId="2" xfId="0" applyNumberFormat="1" applyFont="1" applyFill="1" applyBorder="1" applyAlignment="1">
      <alignment horizontal="left" vertical="top" wrapText="1"/>
    </xf>
    <xf numFmtId="41" fontId="58" fillId="4" borderId="2" xfId="27" applyNumberFormat="1" applyFont="1" applyFill="1" applyBorder="1" applyAlignment="1">
      <alignment horizontal="center" vertical="center"/>
    </xf>
    <xf numFmtId="41" fontId="57" fillId="4" borderId="2" xfId="27" applyNumberFormat="1" applyFont="1" applyFill="1" applyBorder="1" applyAlignment="1">
      <alignment horizontal="center" vertical="center"/>
    </xf>
    <xf numFmtId="0" fontId="47" fillId="0" borderId="0" xfId="0" applyFont="1" applyAlignment="1">
      <alignment vertical="center"/>
    </xf>
    <xf numFmtId="41" fontId="41" fillId="3" borderId="2" xfId="8" applyNumberFormat="1" applyFont="1" applyFill="1" applyBorder="1" applyAlignment="1">
      <alignment horizontal="right" vertical="center"/>
    </xf>
    <xf numFmtId="43" fontId="41" fillId="3" borderId="2" xfId="8" applyNumberFormat="1" applyFont="1" applyFill="1" applyBorder="1" applyAlignment="1">
      <alignment horizontal="right" vertical="center"/>
    </xf>
    <xf numFmtId="41" fontId="40" fillId="3" borderId="2" xfId="8" applyNumberFormat="1" applyFont="1" applyFill="1" applyBorder="1" applyAlignment="1">
      <alignment horizontal="right" vertical="center"/>
    </xf>
    <xf numFmtId="41" fontId="51" fillId="3" borderId="2" xfId="15" applyNumberFormat="1" applyFont="1" applyFill="1" applyBorder="1" applyAlignment="1">
      <alignment horizontal="right" vertical="center"/>
    </xf>
    <xf numFmtId="43" fontId="40" fillId="3" borderId="2" xfId="8" applyNumberFormat="1" applyFont="1" applyFill="1" applyBorder="1" applyAlignment="1">
      <alignment horizontal="right" vertical="center"/>
    </xf>
    <xf numFmtId="0" fontId="40" fillId="3" borderId="2" xfId="8" applyFont="1" applyFill="1" applyBorder="1" applyAlignment="1">
      <alignment wrapText="1"/>
    </xf>
    <xf numFmtId="0" fontId="40" fillId="3" borderId="2" xfId="8" applyFont="1" applyFill="1" applyBorder="1" applyAlignment="1" applyProtection="1">
      <alignment horizontal="left"/>
    </xf>
    <xf numFmtId="0" fontId="8" fillId="0" borderId="0" xfId="14" applyFont="1" applyFill="1" applyBorder="1"/>
    <xf numFmtId="0" fontId="67" fillId="0" borderId="0" xfId="14" applyFont="1" applyFill="1" applyBorder="1"/>
    <xf numFmtId="0" fontId="58" fillId="6" borderId="2" xfId="14" applyFont="1" applyFill="1" applyBorder="1" applyAlignment="1">
      <alignment horizontal="center" vertical="center" wrapText="1"/>
    </xf>
    <xf numFmtId="0" fontId="57" fillId="6" borderId="9" xfId="31" applyFont="1" applyFill="1" applyBorder="1" applyAlignment="1">
      <alignment horizontal="center" vertical="center" wrapText="1"/>
    </xf>
    <xf numFmtId="165" fontId="42" fillId="0" borderId="2" xfId="3" applyNumberFormat="1" applyFont="1" applyBorder="1" applyAlignment="1">
      <alignment horizontal="left" vertical="top" wrapText="1"/>
    </xf>
    <xf numFmtId="165" fontId="42" fillId="0" borderId="2" xfId="3" applyNumberFormat="1" applyFont="1" applyBorder="1" applyAlignment="1">
      <alignment horizontal="right" vertical="top"/>
    </xf>
    <xf numFmtId="0" fontId="0" fillId="3" borderId="0" xfId="0" applyFill="1"/>
    <xf numFmtId="0" fontId="3" fillId="7" borderId="3" xfId="27" applyFont="1" applyFill="1" applyBorder="1" applyAlignment="1">
      <alignment horizontal="left" vertical="center" wrapText="1"/>
    </xf>
    <xf numFmtId="0" fontId="4" fillId="0" borderId="2" xfId="29" applyFont="1" applyBorder="1" applyAlignment="1">
      <alignment horizontal="left" vertical="top" wrapText="1"/>
    </xf>
    <xf numFmtId="0" fontId="5" fillId="0" borderId="2" xfId="29" applyFont="1" applyBorder="1" applyAlignment="1">
      <alignment horizontal="left" vertical="top" wrapText="1"/>
    </xf>
    <xf numFmtId="0" fontId="67" fillId="0" borderId="0" xfId="0" applyFont="1" applyFill="1" applyBorder="1" applyAlignment="1">
      <alignment vertical="top" wrapText="1"/>
    </xf>
    <xf numFmtId="0" fontId="2" fillId="0" borderId="0" xfId="8" applyFont="1"/>
    <xf numFmtId="0" fontId="57" fillId="6" borderId="8" xfId="31" applyFont="1" applyFill="1" applyBorder="1" applyAlignment="1">
      <alignment horizontal="center" vertical="center" wrapText="1"/>
    </xf>
    <xf numFmtId="0" fontId="62" fillId="0" borderId="0" xfId="1" applyFont="1" applyAlignment="1" applyProtection="1">
      <alignment horizontal="left" vertical="center"/>
    </xf>
    <xf numFmtId="0" fontId="62" fillId="0" borderId="0" xfId="0" applyFont="1" applyFill="1" applyAlignment="1">
      <alignment vertical="center"/>
    </xf>
    <xf numFmtId="0" fontId="62" fillId="0" borderId="0" xfId="0" applyFont="1" applyAlignment="1">
      <alignment horizontal="left" vertical="center"/>
    </xf>
    <xf numFmtId="3" fontId="40" fillId="0" borderId="2" xfId="5" applyNumberFormat="1" applyFont="1" applyFill="1" applyBorder="1" applyAlignment="1" applyProtection="1">
      <alignment vertical="center"/>
    </xf>
    <xf numFmtId="3" fontId="68" fillId="3" borderId="5" xfId="3" applyNumberFormat="1" applyFont="1" applyFill="1" applyBorder="1" applyAlignment="1" applyProtection="1">
      <alignment vertical="center"/>
    </xf>
    <xf numFmtId="3" fontId="68" fillId="3" borderId="2" xfId="0" applyNumberFormat="1" applyFont="1" applyFill="1" applyBorder="1" applyAlignment="1">
      <alignment vertical="center"/>
    </xf>
    <xf numFmtId="0" fontId="56" fillId="3" borderId="4" xfId="0" applyNumberFormat="1" applyFont="1" applyFill="1" applyBorder="1" applyAlignment="1">
      <alignment horizontal="center" vertical="center" wrapText="1"/>
    </xf>
    <xf numFmtId="0" fontId="56" fillId="3" borderId="4" xfId="0" applyNumberFormat="1" applyFont="1" applyFill="1" applyBorder="1" applyAlignment="1">
      <alignment horizontal="center" vertical="top" wrapText="1"/>
    </xf>
    <xf numFmtId="41" fontId="58" fillId="4" borderId="3" xfId="0" applyNumberFormat="1" applyFont="1" applyFill="1" applyBorder="1" applyAlignment="1">
      <alignment horizontal="center" vertical="center" wrapText="1"/>
    </xf>
    <xf numFmtId="0" fontId="57" fillId="5" borderId="4" xfId="14" applyFont="1" applyFill="1" applyBorder="1" applyAlignment="1">
      <alignment horizontal="center" vertical="center"/>
    </xf>
    <xf numFmtId="0" fontId="74" fillId="6" borderId="2" xfId="31" applyFont="1" applyFill="1" applyBorder="1" applyAlignment="1">
      <alignment horizontal="center" vertical="center" wrapText="1"/>
    </xf>
    <xf numFmtId="165" fontId="16" fillId="0" borderId="2" xfId="3" applyNumberFormat="1" applyFont="1" applyBorder="1" applyAlignment="1">
      <alignment horizontal="right" vertical="center" wrapText="1"/>
    </xf>
    <xf numFmtId="165" fontId="16" fillId="0" borderId="2" xfId="3" applyNumberFormat="1" applyFont="1" applyBorder="1" applyAlignment="1">
      <alignment horizontal="right" vertical="center"/>
    </xf>
    <xf numFmtId="0" fontId="33" fillId="0" borderId="2" xfId="31" applyFont="1" applyBorder="1" applyAlignment="1">
      <alignment horizontal="left" vertical="center" wrapText="1"/>
    </xf>
    <xf numFmtId="0" fontId="16" fillId="0" borderId="2" xfId="31" applyFont="1" applyBorder="1" applyAlignment="1">
      <alignment horizontal="left" vertical="center" wrapText="1"/>
    </xf>
    <xf numFmtId="37" fontId="3" fillId="3" borderId="5" xfId="14" applyNumberFormat="1" applyFont="1" applyFill="1" applyBorder="1" applyAlignment="1">
      <alignment horizontal="right" vertical="center"/>
    </xf>
    <xf numFmtId="37" fontId="3" fillId="3" borderId="2" xfId="14" applyNumberFormat="1" applyFont="1" applyFill="1" applyBorder="1" applyAlignment="1">
      <alignment horizontal="right" vertical="center"/>
    </xf>
    <xf numFmtId="37" fontId="2" fillId="3" borderId="5" xfId="14" applyNumberFormat="1" applyFont="1" applyFill="1" applyBorder="1" applyAlignment="1">
      <alignment horizontal="right" vertical="center"/>
    </xf>
    <xf numFmtId="37" fontId="2" fillId="3" borderId="2" xfId="14" applyNumberFormat="1" applyFont="1" applyFill="1" applyBorder="1" applyAlignment="1">
      <alignment horizontal="right" vertical="center"/>
    </xf>
    <xf numFmtId="0" fontId="58" fillId="4" borderId="2" xfId="27" applyFont="1" applyFill="1" applyBorder="1" applyAlignment="1">
      <alignment horizontal="center" vertical="center"/>
    </xf>
    <xf numFmtId="0" fontId="57" fillId="4" borderId="2" xfId="27" applyFont="1" applyFill="1" applyBorder="1" applyAlignment="1">
      <alignment horizontal="center" vertical="center"/>
    </xf>
    <xf numFmtId="0" fontId="58" fillId="5" borderId="4" xfId="14" applyFont="1" applyFill="1" applyBorder="1" applyAlignment="1">
      <alignment horizontal="center" vertical="center" wrapText="1"/>
    </xf>
    <xf numFmtId="41" fontId="58" fillId="5" borderId="2" xfId="14" applyNumberFormat="1" applyFont="1" applyFill="1" applyBorder="1" applyAlignment="1">
      <alignment horizontal="center" vertical="center" wrapText="1"/>
    </xf>
    <xf numFmtId="0" fontId="58" fillId="5" borderId="2" xfId="14" applyFont="1" applyFill="1" applyBorder="1" applyAlignment="1">
      <alignment horizontal="center" vertical="center" wrapText="1"/>
    </xf>
    <xf numFmtId="41" fontId="57" fillId="5" borderId="2" xfId="14" applyNumberFormat="1" applyFont="1" applyFill="1" applyBorder="1" applyAlignment="1">
      <alignment horizontal="center" vertical="center" wrapText="1"/>
    </xf>
    <xf numFmtId="0" fontId="58" fillId="5" borderId="2" xfId="14" applyFont="1" applyFill="1" applyBorder="1" applyAlignment="1">
      <alignment horizontal="center" vertical="center"/>
    </xf>
    <xf numFmtId="0" fontId="57" fillId="5" borderId="2" xfId="14" applyFont="1" applyFill="1" applyBorder="1" applyAlignment="1">
      <alignment horizontal="center" vertical="center" wrapText="1"/>
    </xf>
    <xf numFmtId="0" fontId="80" fillId="0" borderId="0" xfId="0" applyFont="1" applyAlignment="1">
      <alignment vertical="center"/>
    </xf>
    <xf numFmtId="41" fontId="2" fillId="0" borderId="2" xfId="5" applyNumberFormat="1" applyFont="1" applyFill="1" applyBorder="1" applyAlignment="1" applyProtection="1">
      <alignment horizontal="right" vertical="center"/>
    </xf>
    <xf numFmtId="41" fontId="2" fillId="0" borderId="2" xfId="0" applyNumberFormat="1" applyFont="1" applyFill="1" applyBorder="1" applyAlignment="1">
      <alignment horizontal="right" vertical="center"/>
    </xf>
    <xf numFmtId="0" fontId="8" fillId="0" borderId="0" xfId="0" applyFont="1" applyFill="1" applyBorder="1" applyAlignment="1">
      <alignment vertical="top" wrapText="1"/>
    </xf>
    <xf numFmtId="0" fontId="8" fillId="0" borderId="0" xfId="27" applyFont="1" applyFill="1" applyBorder="1" applyAlignment="1">
      <alignment horizontal="left" vertical="center"/>
    </xf>
    <xf numFmtId="165" fontId="8" fillId="0" borderId="0" xfId="5" applyNumberFormat="1" applyFont="1" applyFill="1" applyBorder="1" applyAlignment="1">
      <alignment horizontal="right" vertical="center"/>
    </xf>
    <xf numFmtId="0" fontId="8" fillId="0" borderId="0" xfId="27" applyFont="1" applyFill="1" applyBorder="1" applyAlignment="1">
      <alignment horizontal="right" vertical="center"/>
    </xf>
    <xf numFmtId="0" fontId="80" fillId="0" borderId="0" xfId="0" applyFont="1"/>
    <xf numFmtId="3" fontId="77" fillId="3" borderId="2" xfId="0" applyNumberFormat="1" applyFont="1" applyFill="1" applyBorder="1"/>
    <xf numFmtId="165" fontId="3" fillId="0" borderId="2" xfId="5" applyNumberFormat="1" applyFont="1" applyFill="1" applyBorder="1" applyAlignment="1" applyProtection="1">
      <alignment vertical="center"/>
    </xf>
    <xf numFmtId="165" fontId="3" fillId="0" borderId="2" xfId="5" applyNumberFormat="1" applyFont="1" applyFill="1" applyBorder="1" applyAlignment="1" applyProtection="1">
      <alignment horizontal="right" vertical="center"/>
    </xf>
    <xf numFmtId="3" fontId="5" fillId="3" borderId="2" xfId="3" applyNumberFormat="1" applyFont="1" applyFill="1" applyBorder="1" applyAlignment="1" applyProtection="1">
      <alignment horizontal="right" vertical="center"/>
    </xf>
    <xf numFmtId="165" fontId="2" fillId="0" borderId="2" xfId="5" applyNumberFormat="1" applyFont="1" applyFill="1" applyBorder="1" applyAlignment="1" applyProtection="1">
      <alignment horizontal="right" vertical="center"/>
    </xf>
    <xf numFmtId="3" fontId="5" fillId="3" borderId="2" xfId="3" applyNumberFormat="1" applyFont="1" applyFill="1" applyBorder="1" applyAlignment="1">
      <alignment horizontal="right" vertical="center"/>
    </xf>
    <xf numFmtId="3" fontId="2" fillId="0" borderId="2" xfId="0" applyNumberFormat="1" applyFont="1" applyFill="1" applyBorder="1" applyAlignment="1">
      <alignment horizontal="right" vertical="center"/>
    </xf>
    <xf numFmtId="3" fontId="3" fillId="0" borderId="2" xfId="0" applyNumberFormat="1" applyFont="1" applyFill="1" applyBorder="1" applyAlignment="1">
      <alignment vertical="center"/>
    </xf>
    <xf numFmtId="3" fontId="2" fillId="0" borderId="2" xfId="0" applyNumberFormat="1" applyFont="1" applyFill="1" applyBorder="1" applyAlignment="1">
      <alignment vertical="center"/>
    </xf>
    <xf numFmtId="3" fontId="4" fillId="3" borderId="2" xfId="3" applyNumberFormat="1" applyFont="1" applyFill="1" applyBorder="1" applyAlignment="1">
      <alignment horizontal="right" vertical="center"/>
    </xf>
    <xf numFmtId="3" fontId="56" fillId="3" borderId="2" xfId="0" applyNumberFormat="1" applyFont="1" applyFill="1" applyBorder="1" applyAlignment="1">
      <alignment horizontal="left" vertical="top" wrapText="1"/>
    </xf>
    <xf numFmtId="0" fontId="8" fillId="3" borderId="0" xfId="14" applyFont="1" applyFill="1" applyBorder="1"/>
    <xf numFmtId="3" fontId="56" fillId="3" borderId="2" xfId="0" applyNumberFormat="1" applyFont="1" applyFill="1" applyBorder="1" applyAlignment="1">
      <alignment horizontal="left" vertical="center" wrapText="1"/>
    </xf>
    <xf numFmtId="0" fontId="56" fillId="3" borderId="4" xfId="0" applyFont="1" applyFill="1" applyBorder="1" applyAlignment="1">
      <alignment horizontal="left" vertical="top" wrapText="1"/>
    </xf>
    <xf numFmtId="0" fontId="67" fillId="0" borderId="0" xfId="27" applyFont="1" applyFill="1" applyBorder="1" applyAlignment="1">
      <alignment horizontal="left" vertical="center"/>
    </xf>
    <xf numFmtId="0" fontId="67" fillId="0" borderId="0" xfId="27" applyFont="1" applyFill="1" applyBorder="1" applyAlignment="1">
      <alignment horizontal="right" vertical="center"/>
    </xf>
    <xf numFmtId="0" fontId="8" fillId="0" borderId="0" xfId="14" applyFont="1" applyBorder="1" applyAlignment="1">
      <alignment horizontal="left"/>
    </xf>
    <xf numFmtId="41" fontId="5" fillId="3" borderId="2" xfId="0" applyNumberFormat="1" applyFont="1" applyFill="1" applyBorder="1" applyAlignment="1">
      <alignment horizontal="right" vertical="center"/>
    </xf>
    <xf numFmtId="0" fontId="81" fillId="0" borderId="2" xfId="0" applyFont="1" applyBorder="1" applyAlignment="1">
      <alignment vertical="center"/>
    </xf>
    <xf numFmtId="0" fontId="5" fillId="0" borderId="2" xfId="14" applyFont="1" applyFill="1" applyBorder="1" applyAlignment="1">
      <alignment vertical="center" wrapText="1"/>
    </xf>
    <xf numFmtId="41" fontId="5" fillId="3" borderId="2" xfId="14" applyNumberFormat="1" applyFont="1" applyFill="1" applyBorder="1" applyAlignment="1">
      <alignment horizontal="right" vertical="center"/>
    </xf>
    <xf numFmtId="0" fontId="76" fillId="0" borderId="0" xfId="107" applyFont="1" applyFill="1" applyBorder="1" applyAlignment="1">
      <alignment vertical="top" wrapText="1"/>
    </xf>
    <xf numFmtId="0" fontId="8" fillId="0" borderId="0" xfId="8" applyFont="1" applyFill="1" applyAlignment="1">
      <alignment vertical="center"/>
    </xf>
    <xf numFmtId="0" fontId="8" fillId="0" borderId="0" xfId="14" applyFont="1" applyFill="1" applyAlignment="1">
      <alignment vertical="center"/>
    </xf>
    <xf numFmtId="41" fontId="5" fillId="3" borderId="4" xfId="0" applyNumberFormat="1" applyFont="1" applyFill="1" applyBorder="1" applyAlignment="1">
      <alignment horizontal="center" vertical="center"/>
    </xf>
    <xf numFmtId="0" fontId="75" fillId="0" borderId="0" xfId="107" applyFont="1" applyFill="1" applyBorder="1" applyAlignment="1">
      <alignment vertical="top" wrapText="1"/>
    </xf>
    <xf numFmtId="0" fontId="67" fillId="0" borderId="0" xfId="8" applyFont="1" applyFill="1" applyAlignment="1">
      <alignment vertical="center"/>
    </xf>
    <xf numFmtId="0" fontId="67" fillId="0" borderId="0" xfId="14" applyFont="1" applyFill="1"/>
    <xf numFmtId="41" fontId="4" fillId="3" borderId="2" xfId="0" applyNumberFormat="1" applyFont="1" applyFill="1" applyBorder="1" applyAlignment="1">
      <alignment vertical="center"/>
    </xf>
    <xf numFmtId="41" fontId="5" fillId="3" borderId="2" xfId="0" applyNumberFormat="1" applyFont="1" applyFill="1" applyBorder="1" applyAlignment="1">
      <alignment vertical="center"/>
    </xf>
    <xf numFmtId="41" fontId="5" fillId="3" borderId="2" xfId="14" applyNumberFormat="1" applyFont="1" applyFill="1" applyBorder="1" applyAlignment="1">
      <alignment vertical="center"/>
    </xf>
    <xf numFmtId="0" fontId="67" fillId="0" borderId="0" xfId="14" applyFont="1" applyBorder="1" applyAlignment="1">
      <alignment vertical="center"/>
    </xf>
    <xf numFmtId="41" fontId="4" fillId="3" borderId="2" xfId="14" applyNumberFormat="1" applyFont="1" applyFill="1" applyBorder="1" applyAlignment="1">
      <alignment horizontal="right" vertical="center"/>
    </xf>
    <xf numFmtId="0" fontId="9" fillId="0" borderId="0" xfId="14" applyFont="1" applyFill="1" applyBorder="1" applyAlignment="1">
      <alignment vertical="center" wrapText="1"/>
    </xf>
    <xf numFmtId="0" fontId="8" fillId="0" borderId="0" xfId="14" applyFont="1" applyAlignment="1">
      <alignment vertical="center"/>
    </xf>
    <xf numFmtId="41" fontId="59" fillId="0" borderId="0" xfId="14" applyNumberFormat="1" applyFont="1" applyFill="1" applyBorder="1" applyAlignment="1">
      <alignment horizontal="right" vertical="top"/>
    </xf>
    <xf numFmtId="41" fontId="4" fillId="3" borderId="2" xfId="26" applyNumberFormat="1" applyFont="1" applyFill="1" applyBorder="1" applyAlignment="1">
      <alignment horizontal="right" vertical="center"/>
    </xf>
    <xf numFmtId="41" fontId="4" fillId="3" borderId="2" xfId="26" applyNumberFormat="1" applyFont="1" applyFill="1" applyBorder="1" applyAlignment="1">
      <alignment horizontal="right" vertical="center" wrapText="1"/>
    </xf>
    <xf numFmtId="41" fontId="5" fillId="3" borderId="2" xfId="26" applyNumberFormat="1" applyFont="1" applyFill="1" applyBorder="1" applyAlignment="1">
      <alignment horizontal="right" vertical="center"/>
    </xf>
    <xf numFmtId="41" fontId="5" fillId="3" borderId="2" xfId="26" applyNumberFormat="1" applyFont="1" applyFill="1" applyBorder="1" applyAlignment="1">
      <alignment horizontal="right" vertical="center" wrapText="1"/>
    </xf>
    <xf numFmtId="165" fontId="42" fillId="0" borderId="2" xfId="3" applyNumberFormat="1" applyFont="1" applyBorder="1" applyAlignment="1">
      <alignment horizontal="right" vertical="top" wrapText="1"/>
    </xf>
    <xf numFmtId="165" fontId="55" fillId="0" borderId="2" xfId="3" applyNumberFormat="1" applyFont="1" applyBorder="1" applyAlignment="1">
      <alignment horizontal="left" vertical="top" wrapText="1"/>
    </xf>
    <xf numFmtId="165" fontId="55" fillId="0" borderId="2" xfId="3" applyNumberFormat="1" applyFont="1" applyBorder="1" applyAlignment="1">
      <alignment horizontal="right" vertical="top"/>
    </xf>
    <xf numFmtId="165" fontId="55" fillId="0" borderId="2" xfId="3" applyNumberFormat="1" applyFont="1" applyBorder="1" applyAlignment="1">
      <alignment horizontal="right" vertical="top" wrapText="1"/>
    </xf>
    <xf numFmtId="165" fontId="33" fillId="0" borderId="2" xfId="3" applyNumberFormat="1" applyFont="1" applyBorder="1" applyAlignment="1">
      <alignment horizontal="right" vertical="center" wrapText="1"/>
    </xf>
    <xf numFmtId="165" fontId="33" fillId="0" borderId="2" xfId="3" applyNumberFormat="1" applyFont="1" applyBorder="1" applyAlignment="1">
      <alignment horizontal="right" vertical="center"/>
    </xf>
    <xf numFmtId="41" fontId="3" fillId="0" borderId="0" xfId="14" applyNumberFormat="1" applyFont="1" applyBorder="1"/>
    <xf numFmtId="41" fontId="4" fillId="3" borderId="2" xfId="14" applyNumberFormat="1" applyFont="1" applyFill="1" applyBorder="1" applyAlignment="1">
      <alignment horizontal="center" vertical="top" wrapText="1"/>
    </xf>
    <xf numFmtId="0" fontId="3" fillId="0" borderId="0" xfId="14" applyFont="1" applyFill="1" applyBorder="1"/>
    <xf numFmtId="165" fontId="2" fillId="0" borderId="0" xfId="14" applyNumberFormat="1" applyFont="1" applyBorder="1" applyAlignment="1">
      <alignment horizontal="center" vertical="center"/>
    </xf>
    <xf numFmtId="0" fontId="57" fillId="6" borderId="2" xfId="32" applyFont="1" applyFill="1" applyBorder="1" applyAlignment="1">
      <alignment horizontal="center" vertical="center" wrapText="1"/>
    </xf>
    <xf numFmtId="0" fontId="74" fillId="6" borderId="3" xfId="31" applyFont="1" applyFill="1" applyBorder="1" applyAlignment="1">
      <alignment horizontal="center" vertical="center" wrapText="1"/>
    </xf>
    <xf numFmtId="0" fontId="57" fillId="6" borderId="18" xfId="31" applyFont="1" applyFill="1" applyBorder="1" applyAlignment="1">
      <alignment horizontal="center" vertical="center" wrapText="1"/>
    </xf>
    <xf numFmtId="41" fontId="58" fillId="4" borderId="3" xfId="27" applyNumberFormat="1" applyFont="1" applyFill="1" applyBorder="1" applyAlignment="1">
      <alignment horizontal="center" vertical="center" wrapText="1"/>
    </xf>
    <xf numFmtId="0" fontId="82" fillId="4" borderId="2" xfId="27" applyFont="1" applyFill="1" applyBorder="1" applyAlignment="1">
      <alignment horizontal="center" vertical="center"/>
    </xf>
    <xf numFmtId="0" fontId="82" fillId="4" borderId="2" xfId="27" applyFont="1" applyFill="1" applyBorder="1" applyAlignment="1">
      <alignment horizontal="center" vertical="center" wrapText="1"/>
    </xf>
    <xf numFmtId="0" fontId="82" fillId="5" borderId="2" xfId="14" applyFont="1" applyFill="1" applyBorder="1" applyAlignment="1">
      <alignment horizontal="center" vertical="center" wrapText="1"/>
    </xf>
    <xf numFmtId="0" fontId="57" fillId="6" borderId="24" xfId="31" applyFont="1" applyFill="1" applyBorder="1" applyAlignment="1">
      <alignment horizontal="center" vertical="center" wrapText="1"/>
    </xf>
    <xf numFmtId="0" fontId="0" fillId="0" borderId="0" xfId="0" applyFont="1" applyAlignment="1">
      <alignment vertical="center"/>
    </xf>
    <xf numFmtId="0" fontId="80" fillId="0" borderId="0" xfId="0" applyFont="1" applyAlignment="1"/>
    <xf numFmtId="41" fontId="58" fillId="4" borderId="3" xfId="27" applyNumberFormat="1" applyFont="1" applyFill="1" applyBorder="1" applyAlignment="1">
      <alignment horizontal="center" vertical="center" wrapText="1"/>
    </xf>
    <xf numFmtId="41" fontId="64" fillId="0" borderId="0" xfId="0" applyNumberFormat="1" applyFont="1" applyFill="1" applyAlignment="1">
      <alignment vertical="center"/>
    </xf>
    <xf numFmtId="0" fontId="47" fillId="0" borderId="0" xfId="0" applyFont="1" applyAlignment="1">
      <alignment vertical="center" wrapText="1"/>
    </xf>
    <xf numFmtId="0" fontId="8" fillId="3" borderId="0" xfId="27" applyFont="1" applyFill="1" applyBorder="1" applyAlignment="1">
      <alignment horizontal="left" vertical="center"/>
    </xf>
    <xf numFmtId="0" fontId="8" fillId="3" borderId="0" xfId="27" applyFont="1" applyFill="1" applyBorder="1" applyAlignment="1">
      <alignment horizontal="left" vertical="center" wrapText="1"/>
    </xf>
    <xf numFmtId="0" fontId="58" fillId="5" borderId="2" xfId="14" applyFont="1" applyFill="1" applyBorder="1" applyAlignment="1">
      <alignment horizontal="center" vertical="center" wrapText="1"/>
    </xf>
    <xf numFmtId="41" fontId="27" fillId="3" borderId="2" xfId="0" applyNumberFormat="1" applyFont="1" applyFill="1" applyBorder="1" applyAlignment="1">
      <alignment vertical="center"/>
    </xf>
    <xf numFmtId="41" fontId="26" fillId="3" borderId="2" xfId="0" applyNumberFormat="1" applyFont="1" applyFill="1" applyBorder="1" applyAlignment="1">
      <alignment vertical="center"/>
    </xf>
    <xf numFmtId="165" fontId="56" fillId="3" borderId="2" xfId="3" applyNumberFormat="1" applyFont="1" applyFill="1" applyBorder="1" applyAlignment="1" applyProtection="1">
      <alignment vertical="center"/>
    </xf>
    <xf numFmtId="165" fontId="56" fillId="3" borderId="5" xfId="3" applyNumberFormat="1" applyFont="1" applyFill="1" applyBorder="1" applyAlignment="1" applyProtection="1">
      <alignment vertical="center"/>
    </xf>
    <xf numFmtId="165" fontId="56" fillId="3" borderId="2" xfId="3" applyNumberFormat="1" applyFont="1" applyFill="1" applyBorder="1" applyAlignment="1">
      <alignment vertical="center"/>
    </xf>
    <xf numFmtId="165" fontId="3" fillId="3" borderId="2" xfId="3" applyNumberFormat="1" applyFont="1" applyFill="1" applyBorder="1" applyAlignment="1">
      <alignment vertical="center"/>
    </xf>
    <xf numFmtId="165" fontId="77" fillId="3" borderId="2" xfId="3" applyNumberFormat="1" applyFont="1" applyFill="1" applyBorder="1" applyAlignment="1">
      <alignment vertical="center"/>
    </xf>
    <xf numFmtId="165" fontId="3" fillId="0" borderId="2" xfId="3" applyNumberFormat="1" applyFont="1" applyFill="1" applyBorder="1" applyAlignment="1" applyProtection="1">
      <alignment vertical="center"/>
    </xf>
    <xf numFmtId="165" fontId="3" fillId="3" borderId="5" xfId="3" applyNumberFormat="1" applyFont="1" applyFill="1" applyBorder="1" applyAlignment="1">
      <alignment vertical="center"/>
    </xf>
    <xf numFmtId="165" fontId="2" fillId="3" borderId="2" xfId="3" applyNumberFormat="1" applyFont="1" applyFill="1" applyBorder="1" applyAlignment="1">
      <alignment vertical="center"/>
    </xf>
    <xf numFmtId="165" fontId="5" fillId="3" borderId="2" xfId="3" applyNumberFormat="1" applyFont="1" applyFill="1" applyBorder="1" applyAlignment="1" applyProtection="1">
      <alignment vertical="center"/>
    </xf>
    <xf numFmtId="165" fontId="2" fillId="0" borderId="2" xfId="3" applyNumberFormat="1" applyFont="1" applyFill="1" applyBorder="1" applyAlignment="1" applyProtection="1">
      <alignment vertical="center"/>
    </xf>
    <xf numFmtId="165" fontId="5" fillId="3" borderId="2" xfId="3" applyNumberFormat="1" applyFont="1" applyFill="1" applyBorder="1" applyAlignment="1">
      <alignment vertical="center"/>
    </xf>
    <xf numFmtId="165" fontId="2" fillId="3" borderId="2" xfId="3" applyNumberFormat="1" applyFont="1" applyFill="1" applyBorder="1" applyAlignment="1" applyProtection="1">
      <alignment vertical="center"/>
    </xf>
    <xf numFmtId="165" fontId="2" fillId="0" borderId="2" xfId="3" applyNumberFormat="1" applyFont="1" applyFill="1" applyBorder="1" applyAlignment="1">
      <alignment vertical="center"/>
    </xf>
    <xf numFmtId="165" fontId="3" fillId="0" borderId="2" xfId="3" applyNumberFormat="1" applyFont="1" applyFill="1" applyBorder="1" applyAlignment="1">
      <alignment vertical="center"/>
    </xf>
    <xf numFmtId="165" fontId="4" fillId="3" borderId="2" xfId="3" applyNumberFormat="1" applyFont="1" applyFill="1" applyBorder="1" applyAlignment="1">
      <alignment vertical="center"/>
    </xf>
    <xf numFmtId="165" fontId="3" fillId="3" borderId="2" xfId="3" applyNumberFormat="1" applyFont="1" applyFill="1" applyBorder="1" applyAlignment="1" applyProtection="1">
      <alignment vertical="center"/>
    </xf>
    <xf numFmtId="43" fontId="3" fillId="3" borderId="2" xfId="3" applyNumberFormat="1" applyFont="1" applyFill="1" applyBorder="1" applyAlignment="1">
      <alignment vertical="center"/>
    </xf>
    <xf numFmtId="43" fontId="2" fillId="3" borderId="2" xfId="3" applyNumberFormat="1" applyFont="1" applyFill="1" applyBorder="1" applyAlignment="1">
      <alignment vertical="center"/>
    </xf>
    <xf numFmtId="41" fontId="81" fillId="0" borderId="2" xfId="0" applyNumberFormat="1" applyFont="1" applyBorder="1" applyAlignment="1">
      <alignment vertical="center"/>
    </xf>
    <xf numFmtId="41" fontId="3" fillId="0" borderId="2" xfId="14" applyNumberFormat="1" applyFont="1" applyFill="1" applyBorder="1" applyAlignment="1">
      <alignment vertical="center"/>
    </xf>
    <xf numFmtId="41" fontId="2" fillId="0" borderId="2" xfId="14" applyNumberFormat="1" applyFont="1" applyFill="1" applyBorder="1" applyAlignment="1">
      <alignment vertical="center"/>
    </xf>
    <xf numFmtId="41" fontId="5" fillId="0" borderId="2" xfId="14" applyNumberFormat="1" applyFont="1" applyFill="1" applyBorder="1" applyAlignment="1">
      <alignment vertical="center" wrapText="1"/>
    </xf>
    <xf numFmtId="0" fontId="58" fillId="5" borderId="2" xfId="14" applyFont="1" applyFill="1" applyBorder="1" applyAlignment="1">
      <alignment horizontal="center" vertical="center" wrapText="1"/>
    </xf>
    <xf numFmtId="0" fontId="2" fillId="2" borderId="0" xfId="14" applyFont="1" applyFill="1" applyBorder="1" applyAlignment="1">
      <alignment vertical="center"/>
    </xf>
    <xf numFmtId="37" fontId="3" fillId="0" borderId="5" xfId="14" applyNumberFormat="1" applyFont="1" applyFill="1" applyBorder="1" applyAlignment="1">
      <alignment horizontal="right" vertical="center"/>
    </xf>
    <xf numFmtId="37" fontId="3" fillId="0" borderId="2" xfId="14" applyNumberFormat="1" applyFont="1" applyFill="1" applyBorder="1" applyAlignment="1">
      <alignment horizontal="right" vertical="center"/>
    </xf>
    <xf numFmtId="37" fontId="2" fillId="0" borderId="5" xfId="14" applyNumberFormat="1" applyFont="1" applyFill="1" applyBorder="1" applyAlignment="1">
      <alignment horizontal="right" vertical="center"/>
    </xf>
    <xf numFmtId="37" fontId="2" fillId="0" borderId="2" xfId="14" applyNumberFormat="1" applyFont="1" applyFill="1" applyBorder="1" applyAlignment="1">
      <alignment horizontal="right" vertical="center"/>
    </xf>
    <xf numFmtId="0" fontId="75" fillId="0" borderId="0" xfId="107" applyFont="1" applyFill="1" applyBorder="1" applyAlignment="1">
      <alignment vertical="top"/>
    </xf>
    <xf numFmtId="0" fontId="58" fillId="5" borderId="2" xfId="14" applyFont="1" applyFill="1" applyBorder="1" applyAlignment="1">
      <alignment horizontal="center" vertical="center" wrapText="1"/>
    </xf>
    <xf numFmtId="0" fontId="8" fillId="3" borderId="0" xfId="27" applyFont="1" applyFill="1" applyBorder="1" applyAlignment="1">
      <alignment horizontal="left" vertical="center"/>
    </xf>
    <xf numFmtId="0" fontId="8" fillId="3" borderId="0" xfId="27" applyFont="1" applyFill="1" applyBorder="1" applyAlignment="1">
      <alignment horizontal="left" vertical="center" wrapText="1"/>
    </xf>
    <xf numFmtId="0" fontId="58" fillId="4" borderId="2" xfId="27" applyFont="1" applyFill="1" applyBorder="1" applyAlignment="1">
      <alignment horizontal="center" vertical="center"/>
    </xf>
    <xf numFmtId="0" fontId="58" fillId="4" borderId="2" xfId="27" applyFont="1" applyFill="1" applyBorder="1" applyAlignment="1">
      <alignment horizontal="center" vertical="center" wrapText="1"/>
    </xf>
    <xf numFmtId="41" fontId="58" fillId="5" borderId="7" xfId="14" applyNumberFormat="1" applyFont="1" applyFill="1" applyBorder="1" applyAlignment="1">
      <alignment horizontal="center" vertical="center" wrapText="1"/>
    </xf>
    <xf numFmtId="0" fontId="58" fillId="5" borderId="5" xfId="14" applyFont="1" applyFill="1" applyBorder="1" applyAlignment="1">
      <alignment horizontal="center" vertical="center" wrapText="1"/>
    </xf>
    <xf numFmtId="0" fontId="58" fillId="5" borderId="7" xfId="14" applyFont="1" applyFill="1" applyBorder="1" applyAlignment="1">
      <alignment horizontal="center" vertical="center" wrapText="1"/>
    </xf>
    <xf numFmtId="0" fontId="9" fillId="0" borderId="0" xfId="14" applyFont="1" applyFill="1" applyBorder="1" applyAlignment="1">
      <alignment horizontal="left" vertical="top" wrapText="1"/>
    </xf>
    <xf numFmtId="0" fontId="59" fillId="0" borderId="0" xfId="14" applyFont="1" applyFill="1" applyBorder="1" applyAlignment="1">
      <alignment horizontal="left" vertical="top" wrapText="1"/>
    </xf>
    <xf numFmtId="41" fontId="58" fillId="5" borderId="2" xfId="14" applyNumberFormat="1" applyFont="1" applyFill="1" applyBorder="1" applyAlignment="1">
      <alignment horizontal="center" vertical="center" wrapText="1"/>
    </xf>
    <xf numFmtId="0" fontId="58" fillId="5" borderId="2" xfId="14" applyFont="1" applyFill="1" applyBorder="1" applyAlignment="1">
      <alignment horizontal="center" vertical="center" wrapText="1"/>
    </xf>
    <xf numFmtId="41" fontId="57" fillId="5" borderId="2" xfId="14" applyNumberFormat="1" applyFont="1" applyFill="1" applyBorder="1" applyAlignment="1">
      <alignment horizontal="center" vertical="center" wrapText="1"/>
    </xf>
    <xf numFmtId="0" fontId="74" fillId="6" borderId="3" xfId="31" applyFont="1" applyFill="1" applyBorder="1" applyAlignment="1">
      <alignment horizontal="center" vertical="center"/>
    </xf>
    <xf numFmtId="0" fontId="74" fillId="6" borderId="3" xfId="31" applyFont="1" applyFill="1" applyBorder="1" applyAlignment="1">
      <alignment horizontal="center" vertical="center" wrapText="1"/>
    </xf>
    <xf numFmtId="3" fontId="58" fillId="5" borderId="4" xfId="16" applyNumberFormat="1" applyFont="1" applyFill="1" applyBorder="1" applyAlignment="1">
      <alignment horizontal="center" vertical="center" wrapText="1"/>
    </xf>
    <xf numFmtId="0" fontId="58" fillId="4" borderId="2" xfId="27" applyFont="1" applyFill="1" applyBorder="1" applyAlignment="1">
      <alignment horizontal="center" vertical="center"/>
    </xf>
    <xf numFmtId="0" fontId="58" fillId="5" borderId="2" xfId="0" applyFont="1" applyFill="1" applyBorder="1" applyAlignment="1">
      <alignment horizontal="center" vertical="center" wrapText="1"/>
    </xf>
    <xf numFmtId="3" fontId="68" fillId="3" borderId="2" xfId="3" applyNumberFormat="1" applyFont="1" applyFill="1" applyBorder="1" applyAlignment="1" applyProtection="1">
      <alignment vertical="center"/>
    </xf>
    <xf numFmtId="175" fontId="11" fillId="3" borderId="0" xfId="151" applyNumberFormat="1" applyFont="1" applyFill="1" applyBorder="1" applyAlignment="1">
      <alignment horizontal="center"/>
    </xf>
    <xf numFmtId="43" fontId="3" fillId="3" borderId="5" xfId="3" applyFont="1" applyFill="1" applyBorder="1" applyAlignment="1">
      <alignment horizontal="right" vertical="center"/>
    </xf>
    <xf numFmtId="165" fontId="3" fillId="3" borderId="5" xfId="3" applyNumberFormat="1" applyFont="1" applyFill="1" applyBorder="1" applyAlignment="1">
      <alignment horizontal="right" vertical="center"/>
    </xf>
    <xf numFmtId="43" fontId="3" fillId="3" borderId="5" xfId="3" applyFont="1" applyFill="1" applyBorder="1" applyAlignment="1">
      <alignment horizontal="right"/>
    </xf>
    <xf numFmtId="43" fontId="56" fillId="3" borderId="5" xfId="3" applyFont="1" applyFill="1" applyBorder="1" applyAlignment="1" applyProtection="1">
      <alignment horizontal="right" vertical="center"/>
    </xf>
    <xf numFmtId="165" fontId="3" fillId="3" borderId="5" xfId="3" applyNumberFormat="1" applyFont="1" applyFill="1" applyBorder="1" applyAlignment="1">
      <alignment horizontal="left" vertical="center"/>
    </xf>
    <xf numFmtId="0" fontId="8" fillId="0" borderId="0" xfId="14" applyFont="1"/>
    <xf numFmtId="0" fontId="41" fillId="0" borderId="2" xfId="30" applyFont="1" applyBorder="1" applyAlignment="1">
      <alignment horizontal="left" vertical="center"/>
    </xf>
    <xf numFmtId="0" fontId="40" fillId="3" borderId="2" xfId="8" applyFont="1" applyFill="1" applyBorder="1" applyAlignment="1">
      <alignment horizontal="left"/>
    </xf>
    <xf numFmtId="0" fontId="41" fillId="3" borderId="2" xfId="8" applyFont="1" applyFill="1" applyBorder="1" applyAlignment="1">
      <alignment horizontal="left"/>
    </xf>
    <xf numFmtId="0" fontId="41" fillId="3" borderId="2" xfId="8" applyFont="1" applyFill="1" applyBorder="1" applyAlignment="1">
      <alignment horizontal="left" vertical="center"/>
    </xf>
    <xf numFmtId="3" fontId="55" fillId="0" borderId="2" xfId="30" applyNumberFormat="1" applyFont="1" applyBorder="1" applyAlignment="1">
      <alignment horizontal="right" vertical="center" wrapText="1"/>
    </xf>
    <xf numFmtId="3" fontId="42" fillId="0" borderId="2" xfId="30" applyNumberFormat="1" applyFont="1" applyBorder="1" applyAlignment="1">
      <alignment horizontal="right" vertical="center" wrapText="1"/>
    </xf>
    <xf numFmtId="3" fontId="42" fillId="0" borderId="2" xfId="30" applyNumberFormat="1" applyFont="1" applyBorder="1" applyAlignment="1">
      <alignment horizontal="right" vertical="center"/>
    </xf>
    <xf numFmtId="2" fontId="65" fillId="0" borderId="2" xfId="0" applyNumberFormat="1" applyFont="1" applyBorder="1" applyAlignment="1">
      <alignment horizontal="right" vertical="center"/>
    </xf>
    <xf numFmtId="2" fontId="51" fillId="0" borderId="2" xfId="0" applyNumberFormat="1" applyFont="1" applyBorder="1" applyAlignment="1">
      <alignment horizontal="right" vertical="center"/>
    </xf>
    <xf numFmtId="165" fontId="4" fillId="3" borderId="2" xfId="3" applyNumberFormat="1" applyFont="1" applyFill="1" applyBorder="1" applyAlignment="1">
      <alignment horizontal="left" vertical="center" wrapText="1"/>
    </xf>
    <xf numFmtId="165" fontId="4" fillId="3" borderId="2" xfId="3" applyNumberFormat="1" applyFont="1" applyFill="1" applyBorder="1" applyAlignment="1">
      <alignment horizontal="left" vertical="center"/>
    </xf>
    <xf numFmtId="165" fontId="5" fillId="3" borderId="2" xfId="3" applyNumberFormat="1" applyFont="1" applyFill="1" applyBorder="1" applyAlignment="1">
      <alignment horizontal="left" vertical="center"/>
    </xf>
    <xf numFmtId="0" fontId="35" fillId="0" borderId="0" xfId="1" applyAlignment="1" applyProtection="1">
      <alignment horizontal="center" vertical="center" wrapText="1"/>
    </xf>
    <xf numFmtId="0" fontId="2" fillId="0" borderId="0" xfId="14" applyFont="1" applyAlignment="1">
      <alignment wrapText="1"/>
    </xf>
    <xf numFmtId="0" fontId="2" fillId="0" borderId="0" xfId="14" applyFont="1" applyFill="1" applyAlignment="1">
      <alignment wrapText="1"/>
    </xf>
    <xf numFmtId="0" fontId="2" fillId="0" borderId="0" xfId="14" applyFont="1" applyBorder="1" applyAlignment="1">
      <alignment wrapText="1"/>
    </xf>
    <xf numFmtId="165" fontId="42" fillId="0" borderId="0" xfId="3" applyNumberFormat="1" applyFont="1" applyBorder="1" applyAlignment="1">
      <alignment horizontal="left" vertical="top" wrapText="1"/>
    </xf>
    <xf numFmtId="165" fontId="42" fillId="0" borderId="0" xfId="3" applyNumberFormat="1" applyFont="1" applyBorder="1" applyAlignment="1">
      <alignment horizontal="right" vertical="top"/>
    </xf>
    <xf numFmtId="176" fontId="2" fillId="0" borderId="0" xfId="14" applyNumberFormat="1" applyFont="1" applyBorder="1"/>
    <xf numFmtId="165" fontId="3" fillId="3" borderId="2" xfId="3" applyNumberFormat="1" applyFont="1" applyFill="1" applyBorder="1" applyAlignment="1">
      <alignment vertical="center" wrapText="1"/>
    </xf>
    <xf numFmtId="165" fontId="2" fillId="3" borderId="2" xfId="3" applyNumberFormat="1" applyFont="1" applyFill="1" applyBorder="1" applyAlignment="1">
      <alignment horizontal="right" vertical="center" wrapText="1"/>
    </xf>
    <xf numFmtId="165" fontId="2" fillId="3" borderId="2" xfId="3" applyNumberFormat="1" applyFont="1" applyFill="1" applyBorder="1" applyAlignment="1">
      <alignment horizontal="right" vertical="center"/>
    </xf>
    <xf numFmtId="165" fontId="2" fillId="3" borderId="2" xfId="3" applyNumberFormat="1" applyFont="1" applyFill="1" applyBorder="1" applyAlignment="1">
      <alignment vertical="center" wrapText="1"/>
    </xf>
    <xf numFmtId="4" fontId="58" fillId="5" borderId="2" xfId="16" applyNumberFormat="1" applyFont="1" applyFill="1" applyBorder="1" applyAlignment="1">
      <alignment horizontal="center" vertical="center" wrapText="1"/>
    </xf>
    <xf numFmtId="165" fontId="4" fillId="3" borderId="2" xfId="3" applyNumberFormat="1" applyFont="1" applyFill="1" applyBorder="1" applyAlignment="1">
      <alignment horizontal="right" vertical="center"/>
    </xf>
    <xf numFmtId="165" fontId="5" fillId="3" borderId="2" xfId="3" applyNumberFormat="1" applyFont="1" applyFill="1" applyBorder="1" applyAlignment="1">
      <alignment horizontal="right" vertical="center"/>
    </xf>
    <xf numFmtId="165" fontId="4" fillId="3" borderId="2" xfId="3" applyNumberFormat="1" applyFont="1" applyFill="1" applyBorder="1" applyAlignment="1">
      <alignment horizontal="right" vertical="top"/>
    </xf>
    <xf numFmtId="165" fontId="2" fillId="0" borderId="2" xfId="3" applyNumberFormat="1" applyFont="1" applyFill="1" applyBorder="1" applyAlignment="1">
      <alignment horizontal="right"/>
    </xf>
    <xf numFmtId="165" fontId="5" fillId="3" borderId="2" xfId="3" applyNumberFormat="1" applyFont="1" applyFill="1" applyBorder="1" applyAlignment="1">
      <alignment horizontal="right" vertical="top"/>
    </xf>
    <xf numFmtId="0" fontId="0" fillId="0" borderId="0" xfId="0" applyAlignment="1">
      <alignment horizontal="left" vertical="center"/>
    </xf>
    <xf numFmtId="0" fontId="8" fillId="3" borderId="0" xfId="27" applyFont="1" applyFill="1" applyBorder="1" applyAlignment="1">
      <alignment horizontal="left" vertical="center" wrapText="1"/>
    </xf>
    <xf numFmtId="0" fontId="58" fillId="4" borderId="2" xfId="27" applyFont="1" applyFill="1" applyBorder="1" applyAlignment="1">
      <alignment horizontal="center" vertical="center"/>
    </xf>
    <xf numFmtId="0" fontId="8" fillId="3" borderId="0" xfId="27" applyFont="1" applyFill="1" applyBorder="1" applyAlignment="1">
      <alignment horizontal="left" vertical="center"/>
    </xf>
    <xf numFmtId="0" fontId="58" fillId="5" borderId="7" xfId="14" applyFont="1" applyFill="1" applyBorder="1" applyAlignment="1">
      <alignment horizontal="center" vertical="center" wrapText="1"/>
    </xf>
    <xf numFmtId="0" fontId="58" fillId="5" borderId="1" xfId="14" applyFont="1" applyFill="1" applyBorder="1" applyAlignment="1">
      <alignment horizontal="center" vertical="center" wrapText="1"/>
    </xf>
    <xf numFmtId="0" fontId="58" fillId="5" borderId="2" xfId="14" applyFont="1" applyFill="1" applyBorder="1" applyAlignment="1">
      <alignment horizontal="center" vertical="center" wrapText="1"/>
    </xf>
    <xf numFmtId="0" fontId="57" fillId="6" borderId="2" xfId="31" applyFont="1" applyFill="1" applyBorder="1" applyAlignment="1">
      <alignment horizontal="center" vertical="center" wrapText="1"/>
    </xf>
    <xf numFmtId="0" fontId="6" fillId="8" borderId="0" xfId="0" applyFont="1" applyFill="1" applyAlignment="1">
      <alignment horizontal="left" vertical="center"/>
    </xf>
    <xf numFmtId="0" fontId="70" fillId="3" borderId="0" xfId="0" applyFont="1" applyFill="1" applyAlignment="1">
      <alignment horizontal="center" vertical="center" wrapText="1"/>
    </xf>
    <xf numFmtId="0" fontId="84" fillId="5" borderId="0" xfId="0" applyFont="1" applyFill="1" applyAlignment="1">
      <alignment horizontal="left" vertical="center"/>
    </xf>
    <xf numFmtId="0" fontId="11" fillId="3" borderId="0" xfId="0" applyFont="1" applyFill="1" applyAlignment="1">
      <alignment horizontal="left" vertical="center"/>
    </xf>
    <xf numFmtId="0" fontId="79" fillId="0" borderId="0" xfId="1" applyFont="1" applyAlignment="1" applyProtection="1">
      <alignment vertical="center" wrapText="1"/>
    </xf>
    <xf numFmtId="0" fontId="70" fillId="0" borderId="0" xfId="0" applyFont="1" applyFill="1" applyAlignment="1">
      <alignment vertical="center"/>
    </xf>
    <xf numFmtId="0" fontId="84" fillId="0" borderId="0" xfId="0" applyFont="1" applyFill="1" applyAlignment="1">
      <alignment horizontal="left" vertical="center"/>
    </xf>
    <xf numFmtId="0" fontId="79" fillId="0" borderId="0" xfId="1" applyFont="1" applyFill="1" applyAlignment="1" applyProtection="1">
      <alignment vertical="center" wrapText="1"/>
    </xf>
    <xf numFmtId="0" fontId="62" fillId="0" borderId="0" xfId="0" applyFont="1" applyAlignment="1">
      <alignment vertical="center"/>
    </xf>
    <xf numFmtId="0" fontId="78" fillId="0" borderId="0" xfId="0" applyFont="1" applyAlignment="1">
      <alignment vertical="center"/>
    </xf>
    <xf numFmtId="0" fontId="78" fillId="0" borderId="0" xfId="0" applyFont="1" applyFill="1" applyAlignment="1">
      <alignment vertical="center"/>
    </xf>
    <xf numFmtId="0" fontId="83" fillId="0" borderId="0" xfId="0" applyFont="1" applyFill="1" applyAlignment="1">
      <alignment vertical="center"/>
    </xf>
    <xf numFmtId="0" fontId="83" fillId="0" borderId="0" xfId="0" applyFont="1" applyAlignment="1">
      <alignment vertical="center"/>
    </xf>
    <xf numFmtId="0" fontId="43" fillId="0" borderId="0" xfId="0" applyFont="1" applyFill="1" applyAlignment="1">
      <alignment vertical="center"/>
    </xf>
    <xf numFmtId="0" fontId="43" fillId="3" borderId="0" xfId="0" applyFont="1" applyFill="1" applyAlignment="1">
      <alignment vertical="center"/>
    </xf>
    <xf numFmtId="0" fontId="43" fillId="3" borderId="0" xfId="1" applyFont="1" applyFill="1" applyAlignment="1" applyProtection="1">
      <alignment vertical="center"/>
    </xf>
    <xf numFmtId="0" fontId="43" fillId="0" borderId="0" xfId="1" applyFont="1" applyFill="1" applyAlignment="1" applyProtection="1">
      <alignment vertical="center"/>
    </xf>
    <xf numFmtId="0" fontId="45" fillId="3" borderId="0" xfId="0" applyFont="1" applyFill="1" applyAlignment="1">
      <alignment vertical="center"/>
    </xf>
    <xf numFmtId="0" fontId="78" fillId="0" borderId="0" xfId="0" applyFont="1" applyAlignment="1">
      <alignment horizontal="left" vertical="center"/>
    </xf>
    <xf numFmtId="0" fontId="11" fillId="3" borderId="0" xfId="14" applyFont="1" applyFill="1" applyBorder="1" applyAlignment="1">
      <alignment vertical="center"/>
    </xf>
    <xf numFmtId="0" fontId="8" fillId="3" borderId="0" xfId="27" applyFont="1" applyFill="1" applyBorder="1" applyAlignment="1">
      <alignment vertical="center" wrapText="1"/>
    </xf>
    <xf numFmtId="165" fontId="3" fillId="7" borderId="2" xfId="3" applyNumberFormat="1" applyFont="1" applyFill="1" applyBorder="1" applyAlignment="1">
      <alignment horizontal="right" vertical="center"/>
    </xf>
    <xf numFmtId="165" fontId="4" fillId="0" borderId="2" xfId="3" applyNumberFormat="1" applyFont="1" applyBorder="1" applyAlignment="1">
      <alignment horizontal="right" vertical="top"/>
    </xf>
    <xf numFmtId="165" fontId="5" fillId="0" borderId="2" xfId="3" applyNumberFormat="1" applyFont="1" applyBorder="1" applyAlignment="1">
      <alignment horizontal="right" vertical="top"/>
    </xf>
    <xf numFmtId="165" fontId="55" fillId="3" borderId="2" xfId="3" applyNumberFormat="1" applyFont="1" applyFill="1" applyBorder="1" applyAlignment="1">
      <alignment horizontal="left" vertical="center"/>
    </xf>
    <xf numFmtId="165" fontId="42" fillId="3" borderId="2" xfId="3" applyNumberFormat="1" applyFont="1" applyFill="1" applyBorder="1" applyAlignment="1">
      <alignment horizontal="left" vertical="center"/>
    </xf>
    <xf numFmtId="165" fontId="12" fillId="0" borderId="2" xfId="3" applyNumberFormat="1" applyFont="1" applyFill="1" applyBorder="1" applyAlignment="1">
      <alignment horizontal="right" vertical="top"/>
    </xf>
    <xf numFmtId="165" fontId="12" fillId="0" borderId="2" xfId="3" applyNumberFormat="1" applyFont="1" applyFill="1" applyBorder="1" applyAlignment="1">
      <alignment horizontal="right" vertical="top" wrapText="1"/>
    </xf>
    <xf numFmtId="165" fontId="2" fillId="0" borderId="2" xfId="3" applyNumberFormat="1" applyFont="1" applyBorder="1" applyAlignment="1">
      <alignment horizontal="right"/>
    </xf>
    <xf numFmtId="0" fontId="5" fillId="3" borderId="0" xfId="0" applyFont="1" applyFill="1" applyBorder="1" applyAlignment="1">
      <alignment horizontal="left" vertical="top" wrapText="1"/>
    </xf>
    <xf numFmtId="41" fontId="5" fillId="3" borderId="0" xfId="0" applyNumberFormat="1" applyFont="1" applyFill="1" applyBorder="1" applyAlignment="1">
      <alignment horizontal="center" vertical="center"/>
    </xf>
    <xf numFmtId="165" fontId="2" fillId="3" borderId="0" xfId="3" applyNumberFormat="1" applyFont="1" applyFill="1" applyBorder="1" applyAlignment="1">
      <alignment vertical="center" wrapText="1"/>
    </xf>
    <xf numFmtId="41" fontId="2" fillId="3" borderId="0" xfId="16" applyNumberFormat="1" applyFont="1" applyFill="1" applyBorder="1" applyAlignment="1">
      <alignment horizontal="left" vertical="center" wrapText="1"/>
    </xf>
    <xf numFmtId="165" fontId="2" fillId="3" borderId="0" xfId="3" applyNumberFormat="1" applyFont="1" applyFill="1" applyBorder="1" applyAlignment="1">
      <alignment horizontal="right" vertical="center"/>
    </xf>
    <xf numFmtId="165" fontId="2" fillId="3" borderId="0" xfId="3" applyNumberFormat="1" applyFont="1" applyFill="1" applyBorder="1" applyAlignment="1">
      <alignment horizontal="right" vertical="center" wrapText="1"/>
    </xf>
    <xf numFmtId="165" fontId="3" fillId="3" borderId="2" xfId="3" applyNumberFormat="1" applyFont="1" applyFill="1" applyBorder="1" applyAlignment="1">
      <alignment horizontal="right"/>
    </xf>
    <xf numFmtId="165" fontId="77" fillId="3" borderId="2" xfId="3" applyNumberFormat="1" applyFont="1" applyFill="1" applyBorder="1"/>
    <xf numFmtId="165" fontId="3" fillId="3" borderId="5" xfId="3" applyNumberFormat="1" applyFont="1" applyFill="1" applyBorder="1" applyAlignment="1">
      <alignment horizontal="right"/>
    </xf>
    <xf numFmtId="165" fontId="3" fillId="0" borderId="2" xfId="3" applyNumberFormat="1" applyFont="1" applyFill="1" applyBorder="1" applyAlignment="1" applyProtection="1">
      <alignment horizontal="right" vertical="center"/>
    </xf>
    <xf numFmtId="165" fontId="2" fillId="3" borderId="2" xfId="3" applyNumberFormat="1" applyFont="1" applyFill="1" applyBorder="1" applyAlignment="1">
      <alignment horizontal="right"/>
    </xf>
    <xf numFmtId="165" fontId="5" fillId="3" borderId="2" xfId="3" applyNumberFormat="1" applyFont="1" applyFill="1" applyBorder="1" applyAlignment="1" applyProtection="1">
      <alignment horizontal="right" vertical="center"/>
    </xf>
    <xf numFmtId="165" fontId="2" fillId="0" borderId="2" xfId="3" applyNumberFormat="1" applyFont="1" applyFill="1" applyBorder="1" applyAlignment="1" applyProtection="1">
      <alignment horizontal="right" vertical="center"/>
    </xf>
    <xf numFmtId="165" fontId="2" fillId="3" borderId="2" xfId="3" applyNumberFormat="1" applyFont="1" applyFill="1" applyBorder="1" applyAlignment="1" applyProtection="1">
      <alignment horizontal="right" vertical="center"/>
    </xf>
    <xf numFmtId="165" fontId="2" fillId="0" borderId="2" xfId="3" applyNumberFormat="1" applyFont="1" applyFill="1" applyBorder="1" applyAlignment="1">
      <alignment horizontal="right" vertical="center"/>
    </xf>
    <xf numFmtId="165" fontId="3" fillId="3" borderId="2" xfId="3" applyNumberFormat="1" applyFont="1" applyFill="1" applyBorder="1" applyAlignment="1">
      <alignment horizontal="right" vertical="center"/>
    </xf>
    <xf numFmtId="165" fontId="3" fillId="3" borderId="2" xfId="3" applyNumberFormat="1" applyFont="1" applyFill="1" applyBorder="1" applyAlignment="1" applyProtection="1">
      <alignment horizontal="right" vertical="center"/>
    </xf>
    <xf numFmtId="43" fontId="3" fillId="3" borderId="2" xfId="3" applyNumberFormat="1" applyFont="1" applyFill="1" applyBorder="1" applyAlignment="1">
      <alignment horizontal="right"/>
    </xf>
    <xf numFmtId="43" fontId="2" fillId="3" borderId="2" xfId="3" applyNumberFormat="1" applyFont="1" applyFill="1" applyBorder="1" applyAlignment="1">
      <alignment horizontal="right"/>
    </xf>
    <xf numFmtId="43" fontId="2" fillId="3" borderId="2" xfId="3" applyNumberFormat="1" applyFont="1" applyFill="1" applyBorder="1" applyAlignment="1">
      <alignment horizontal="right" vertical="center"/>
    </xf>
    <xf numFmtId="43" fontId="3" fillId="3" borderId="5" xfId="3" applyNumberFormat="1" applyFont="1" applyFill="1" applyBorder="1" applyAlignment="1">
      <alignment horizontal="right"/>
    </xf>
    <xf numFmtId="43" fontId="56" fillId="3" borderId="5" xfId="3" applyNumberFormat="1" applyFont="1" applyFill="1" applyBorder="1" applyAlignment="1" applyProtection="1">
      <alignment horizontal="right" vertical="center"/>
    </xf>
    <xf numFmtId="43" fontId="3" fillId="3" borderId="5" xfId="3" applyNumberFormat="1" applyFont="1" applyFill="1" applyBorder="1" applyAlignment="1">
      <alignment horizontal="right" vertical="center"/>
    </xf>
    <xf numFmtId="165" fontId="56" fillId="3" borderId="2" xfId="3" applyNumberFormat="1" applyFont="1" applyFill="1" applyBorder="1" applyAlignment="1">
      <alignment horizontal="right" vertical="top"/>
    </xf>
    <xf numFmtId="2" fontId="3" fillId="3" borderId="2" xfId="3" applyNumberFormat="1" applyFont="1" applyFill="1" applyBorder="1" applyAlignment="1">
      <alignment horizontal="right"/>
    </xf>
    <xf numFmtId="2" fontId="2" fillId="3" borderId="2" xfId="3" applyNumberFormat="1" applyFont="1" applyFill="1" applyBorder="1" applyAlignment="1">
      <alignment horizontal="right"/>
    </xf>
    <xf numFmtId="2" fontId="3" fillId="3" borderId="2" xfId="3" applyNumberFormat="1" applyFont="1" applyFill="1" applyBorder="1" applyAlignment="1">
      <alignment horizontal="right" vertical="center"/>
    </xf>
    <xf numFmtId="0" fontId="9" fillId="0" borderId="0" xfId="14" applyFont="1" applyFill="1" applyBorder="1" applyAlignment="1">
      <alignment horizontal="left" vertical="center" wrapText="1"/>
    </xf>
    <xf numFmtId="0" fontId="77" fillId="0" borderId="0" xfId="14" applyFont="1" applyFill="1" applyBorder="1" applyAlignment="1">
      <alignment horizontal="center" vertical="center" wrapText="1"/>
    </xf>
    <xf numFmtId="177" fontId="0" fillId="0" borderId="0" xfId="3" applyNumberFormat="1" applyFont="1"/>
    <xf numFmtId="0" fontId="0" fillId="0" borderId="0" xfId="0" applyAlignment="1">
      <alignment horizontal="left" vertical="center" wrapText="1"/>
    </xf>
    <xf numFmtId="0" fontId="58" fillId="5" borderId="2" xfId="14" applyFont="1" applyFill="1" applyBorder="1" applyAlignment="1">
      <alignment horizontal="center" vertical="center" wrapText="1"/>
    </xf>
    <xf numFmtId="0" fontId="70" fillId="0" borderId="0" xfId="0" applyFont="1" applyAlignment="1">
      <alignment vertical="top"/>
    </xf>
    <xf numFmtId="0" fontId="70" fillId="3" borderId="0" xfId="0" applyFont="1" applyFill="1" applyAlignment="1">
      <alignment horizontal="center" vertical="center" wrapText="1"/>
    </xf>
    <xf numFmtId="0" fontId="38" fillId="0" borderId="0" xfId="0" applyFont="1" applyAlignment="1">
      <alignment horizontal="left" vertical="center"/>
    </xf>
    <xf numFmtId="0" fontId="0" fillId="0" borderId="0" xfId="0" applyAlignment="1">
      <alignment horizontal="left" vertical="center" wrapText="1"/>
    </xf>
    <xf numFmtId="0" fontId="38" fillId="0" borderId="0" xfId="0" applyFont="1" applyAlignment="1">
      <alignment horizontal="left" vertical="center" wrapText="1"/>
    </xf>
    <xf numFmtId="0" fontId="38" fillId="0" borderId="0" xfId="0" applyFont="1" applyAlignment="1">
      <alignment vertical="center" wrapText="1"/>
    </xf>
    <xf numFmtId="0" fontId="38" fillId="0" borderId="0" xfId="0" applyFont="1" applyAlignment="1">
      <alignment horizontal="center" vertical="center"/>
    </xf>
    <xf numFmtId="0" fontId="0" fillId="0" borderId="0" xfId="0" applyAlignment="1">
      <alignment horizontal="left" vertical="center"/>
    </xf>
    <xf numFmtId="0" fontId="0" fillId="0" borderId="0" xfId="0" applyFont="1" applyAlignment="1">
      <alignment horizontal="left" vertical="center" wrapText="1"/>
    </xf>
    <xf numFmtId="0" fontId="30" fillId="0" borderId="0" xfId="0" applyFont="1" applyAlignment="1">
      <alignment horizontal="center" vertical="top"/>
    </xf>
    <xf numFmtId="0" fontId="0" fillId="0" borderId="0" xfId="0" applyAlignment="1">
      <alignment horizontal="left" wrapText="1"/>
    </xf>
    <xf numFmtId="0" fontId="67" fillId="0" borderId="0" xfId="27" applyFont="1" applyFill="1" applyBorder="1" applyAlignment="1">
      <alignment horizontal="left" vertical="center" wrapText="1"/>
    </xf>
    <xf numFmtId="0" fontId="38" fillId="0" borderId="0" xfId="0" applyFont="1" applyAlignment="1">
      <alignment horizontal="center" vertical="center" wrapText="1"/>
    </xf>
    <xf numFmtId="0" fontId="82" fillId="4" borderId="4" xfId="27" applyFont="1" applyFill="1" applyBorder="1" applyAlignment="1">
      <alignment horizontal="center" vertical="center"/>
    </xf>
    <xf numFmtId="0" fontId="82" fillId="4" borderId="6" xfId="27" applyFont="1" applyFill="1" applyBorder="1" applyAlignment="1">
      <alignment horizontal="center" vertical="center"/>
    </xf>
    <xf numFmtId="0" fontId="82" fillId="4" borderId="5" xfId="27" applyFont="1" applyFill="1" applyBorder="1" applyAlignment="1">
      <alignment horizontal="center" vertical="center"/>
    </xf>
    <xf numFmtId="0" fontId="82" fillId="5" borderId="4" xfId="14" applyFont="1" applyFill="1" applyBorder="1" applyAlignment="1">
      <alignment horizontal="center" vertical="center" wrapText="1"/>
    </xf>
    <xf numFmtId="0" fontId="82" fillId="5" borderId="5" xfId="14" applyFont="1" applyFill="1" applyBorder="1" applyAlignment="1">
      <alignment horizontal="center" vertical="center" wrapText="1"/>
    </xf>
    <xf numFmtId="41" fontId="82" fillId="4" borderId="2" xfId="0" applyNumberFormat="1" applyFont="1" applyFill="1" applyBorder="1" applyAlignment="1">
      <alignment horizontal="center" vertical="center" wrapText="1"/>
    </xf>
    <xf numFmtId="41" fontId="82" fillId="4" borderId="0" xfId="0" applyNumberFormat="1" applyFont="1" applyFill="1" applyBorder="1" applyAlignment="1">
      <alignment horizontal="center" vertical="center" wrapText="1"/>
    </xf>
    <xf numFmtId="41" fontId="82" fillId="4" borderId="1" xfId="0" applyNumberFormat="1" applyFont="1" applyFill="1" applyBorder="1" applyAlignment="1">
      <alignment horizontal="center" vertical="center" wrapText="1"/>
    </xf>
    <xf numFmtId="41" fontId="58" fillId="4" borderId="17" xfId="0" applyNumberFormat="1" applyFont="1" applyFill="1" applyBorder="1" applyAlignment="1">
      <alignment horizontal="center" vertical="center" wrapText="1"/>
    </xf>
    <xf numFmtId="41" fontId="58" fillId="4" borderId="3" xfId="0" applyNumberFormat="1" applyFont="1" applyFill="1" applyBorder="1" applyAlignment="1">
      <alignment horizontal="center" vertical="center" wrapText="1"/>
    </xf>
    <xf numFmtId="41" fontId="58" fillId="4" borderId="21" xfId="27" applyNumberFormat="1" applyFont="1" applyFill="1" applyBorder="1" applyAlignment="1">
      <alignment horizontal="center" vertical="center" wrapText="1"/>
    </xf>
    <xf numFmtId="41" fontId="58" fillId="4" borderId="1" xfId="27" applyNumberFormat="1" applyFont="1" applyFill="1" applyBorder="1" applyAlignment="1">
      <alignment horizontal="center" vertical="center" wrapText="1"/>
    </xf>
    <xf numFmtId="0" fontId="86" fillId="3" borderId="0" xfId="14" applyFont="1" applyFill="1" applyBorder="1" applyAlignment="1">
      <alignment horizontal="center"/>
    </xf>
    <xf numFmtId="0" fontId="47" fillId="0" borderId="0" xfId="0" applyFont="1" applyAlignment="1">
      <alignment horizontal="left" vertical="center" wrapText="1"/>
    </xf>
    <xf numFmtId="0" fontId="45" fillId="0" borderId="0" xfId="14" applyFont="1" applyFill="1" applyBorder="1" applyAlignment="1">
      <alignment horizontal="center" vertical="center" wrapText="1"/>
    </xf>
    <xf numFmtId="0" fontId="67" fillId="0" borderId="0" xfId="27" applyFont="1" applyFill="1" applyBorder="1" applyAlignment="1">
      <alignment horizontal="left" vertical="center"/>
    </xf>
    <xf numFmtId="0" fontId="57" fillId="5" borderId="2" xfId="14" applyFont="1" applyFill="1" applyBorder="1" applyAlignment="1">
      <alignment horizontal="center" vertical="center"/>
    </xf>
    <xf numFmtId="41" fontId="57" fillId="4" borderId="2" xfId="27" applyNumberFormat="1" applyFont="1" applyFill="1" applyBorder="1" applyAlignment="1">
      <alignment horizontal="center" vertical="center" wrapText="1"/>
    </xf>
    <xf numFmtId="41" fontId="58" fillId="4" borderId="23" xfId="27" applyNumberFormat="1" applyFont="1" applyFill="1" applyBorder="1" applyAlignment="1">
      <alignment horizontal="center" vertical="center" wrapText="1"/>
    </xf>
    <xf numFmtId="41" fontId="58" fillId="4" borderId="4" xfId="27" applyNumberFormat="1" applyFont="1" applyFill="1" applyBorder="1" applyAlignment="1">
      <alignment horizontal="center" vertical="center" wrapText="1"/>
    </xf>
    <xf numFmtId="41" fontId="58" fillId="4" borderId="6" xfId="27" applyNumberFormat="1" applyFont="1" applyFill="1" applyBorder="1" applyAlignment="1">
      <alignment horizontal="center" vertical="center" wrapText="1"/>
    </xf>
    <xf numFmtId="41" fontId="58" fillId="4" borderId="5" xfId="27" applyNumberFormat="1" applyFont="1" applyFill="1" applyBorder="1" applyAlignment="1">
      <alignment horizontal="center" vertical="center" wrapText="1"/>
    </xf>
    <xf numFmtId="0" fontId="8" fillId="0" borderId="0" xfId="27" applyFont="1" applyFill="1" applyBorder="1" applyAlignment="1">
      <alignment horizontal="left" vertical="center" wrapText="1"/>
    </xf>
    <xf numFmtId="0" fontId="58" fillId="4" borderId="4" xfId="27" applyFont="1" applyFill="1" applyBorder="1" applyAlignment="1">
      <alignment horizontal="center" vertical="center"/>
    </xf>
    <xf numFmtId="0" fontId="58" fillId="4" borderId="6" xfId="27" applyFont="1" applyFill="1" applyBorder="1" applyAlignment="1">
      <alignment horizontal="center" vertical="center"/>
    </xf>
    <xf numFmtId="0" fontId="58" fillId="4" borderId="5" xfId="27" applyFont="1" applyFill="1" applyBorder="1" applyAlignment="1">
      <alignment horizontal="center" vertical="center"/>
    </xf>
    <xf numFmtId="0" fontId="58" fillId="4" borderId="2" xfId="27" applyFont="1" applyFill="1" applyBorder="1" applyAlignment="1">
      <alignment horizontal="center" vertical="center"/>
    </xf>
    <xf numFmtId="41" fontId="58" fillId="4" borderId="7" xfId="27" applyNumberFormat="1" applyFont="1" applyFill="1" applyBorder="1" applyAlignment="1">
      <alignment horizontal="center" vertical="center" wrapText="1"/>
    </xf>
    <xf numFmtId="41" fontId="58" fillId="4" borderId="3" xfId="27" applyNumberFormat="1" applyFont="1" applyFill="1" applyBorder="1" applyAlignment="1">
      <alignment horizontal="center" vertical="center" wrapText="1"/>
    </xf>
    <xf numFmtId="0" fontId="38" fillId="0" borderId="0" xfId="0" applyFont="1" applyFill="1" applyAlignment="1">
      <alignment horizontal="center"/>
    </xf>
    <xf numFmtId="0" fontId="53" fillId="0" borderId="0" xfId="0" applyFont="1" applyFill="1" applyBorder="1" applyAlignment="1">
      <alignment horizontal="center" vertical="top" wrapText="1"/>
    </xf>
    <xf numFmtId="0" fontId="8" fillId="3" borderId="0" xfId="27" applyFont="1" applyFill="1" applyBorder="1" applyAlignment="1">
      <alignment horizontal="left" vertical="center" wrapText="1"/>
    </xf>
    <xf numFmtId="41" fontId="58" fillId="4" borderId="10" xfId="0" applyNumberFormat="1" applyFont="1" applyFill="1" applyBorder="1" applyAlignment="1">
      <alignment horizontal="center" vertical="center" wrapText="1"/>
    </xf>
    <xf numFmtId="41" fontId="58" fillId="4" borderId="11" xfId="0" applyNumberFormat="1" applyFont="1" applyFill="1" applyBorder="1" applyAlignment="1">
      <alignment horizontal="center" vertical="center" wrapText="1"/>
    </xf>
    <xf numFmtId="0" fontId="8" fillId="3" borderId="0" xfId="27" applyFont="1" applyFill="1" applyBorder="1" applyAlignment="1">
      <alignment horizontal="left" vertical="center"/>
    </xf>
    <xf numFmtId="0" fontId="53" fillId="0" borderId="0" xfId="0" applyFont="1" applyFill="1" applyBorder="1" applyAlignment="1">
      <alignment horizontal="center" vertical="center" wrapText="1"/>
    </xf>
    <xf numFmtId="41" fontId="57" fillId="4" borderId="7" xfId="27" applyNumberFormat="1" applyFont="1" applyFill="1" applyBorder="1" applyAlignment="1">
      <alignment horizontal="center" vertical="center" wrapText="1"/>
    </xf>
    <xf numFmtId="41" fontId="57" fillId="4" borderId="3" xfId="27" applyNumberFormat="1" applyFont="1" applyFill="1" applyBorder="1" applyAlignment="1">
      <alignment horizontal="center" vertical="center" wrapText="1"/>
    </xf>
    <xf numFmtId="0" fontId="57" fillId="4" borderId="2" xfId="27" applyFont="1" applyFill="1" applyBorder="1" applyAlignment="1">
      <alignment horizontal="center" vertical="center"/>
    </xf>
    <xf numFmtId="0" fontId="57" fillId="4" borderId="4" xfId="27" applyFont="1" applyFill="1" applyBorder="1" applyAlignment="1">
      <alignment horizontal="center" vertical="center"/>
    </xf>
    <xf numFmtId="0" fontId="57" fillId="4" borderId="6" xfId="27" applyFont="1" applyFill="1" applyBorder="1" applyAlignment="1">
      <alignment horizontal="center" vertical="center"/>
    </xf>
    <xf numFmtId="0" fontId="57" fillId="4" borderId="5" xfId="27" applyFont="1" applyFill="1" applyBorder="1" applyAlignment="1">
      <alignment horizontal="center" vertical="center"/>
    </xf>
    <xf numFmtId="41" fontId="57" fillId="4" borderId="10" xfId="0" applyNumberFormat="1" applyFont="1" applyFill="1" applyBorder="1" applyAlignment="1">
      <alignment horizontal="center" vertical="center" wrapText="1"/>
    </xf>
    <xf numFmtId="41" fontId="57" fillId="4" borderId="11" xfId="0" applyNumberFormat="1" applyFont="1" applyFill="1" applyBorder="1" applyAlignment="1">
      <alignment horizontal="center" vertical="center" wrapText="1"/>
    </xf>
    <xf numFmtId="0" fontId="58" fillId="4" borderId="4" xfId="27" applyFont="1" applyFill="1" applyBorder="1" applyAlignment="1">
      <alignment horizontal="center" vertical="center" wrapText="1"/>
    </xf>
    <xf numFmtId="0" fontId="58" fillId="4" borderId="5" xfId="27" applyFont="1" applyFill="1" applyBorder="1" applyAlignment="1">
      <alignment horizontal="center" vertical="center" wrapText="1"/>
    </xf>
    <xf numFmtId="0" fontId="28" fillId="0" borderId="0" xfId="14" applyFont="1" applyAlignment="1">
      <alignment horizontal="left" vertical="top" wrapText="1"/>
    </xf>
    <xf numFmtId="0" fontId="57" fillId="5" borderId="4" xfId="14" applyFont="1" applyFill="1" applyBorder="1" applyAlignment="1">
      <alignment horizontal="center" vertical="center"/>
    </xf>
    <xf numFmtId="0" fontId="57" fillId="5" borderId="6" xfId="14" applyFont="1" applyFill="1" applyBorder="1" applyAlignment="1">
      <alignment horizontal="center" vertical="center"/>
    </xf>
    <xf numFmtId="0" fontId="57" fillId="5" borderId="7" xfId="14" applyFont="1" applyFill="1" applyBorder="1" applyAlignment="1">
      <alignment horizontal="center" vertical="center"/>
    </xf>
    <xf numFmtId="0" fontId="57" fillId="5" borderId="3" xfId="14" applyFont="1" applyFill="1" applyBorder="1" applyAlignment="1">
      <alignment horizontal="center" vertical="center"/>
    </xf>
    <xf numFmtId="0" fontId="41" fillId="0" borderId="0" xfId="14" applyFont="1" applyAlignment="1">
      <alignment horizontal="center"/>
    </xf>
    <xf numFmtId="0" fontId="28" fillId="0" borderId="0" xfId="8" applyFont="1" applyBorder="1" applyAlignment="1">
      <alignment horizontal="left" vertical="center" wrapText="1"/>
    </xf>
    <xf numFmtId="0" fontId="45" fillId="0" borderId="0" xfId="8" applyFont="1" applyFill="1" applyBorder="1" applyAlignment="1">
      <alignment horizontal="center" vertical="center" wrapText="1"/>
    </xf>
    <xf numFmtId="0" fontId="41" fillId="0" borderId="0" xfId="8" applyFont="1" applyAlignment="1">
      <alignment horizontal="center"/>
    </xf>
    <xf numFmtId="0" fontId="65" fillId="0" borderId="0" xfId="0" applyFont="1" applyBorder="1" applyAlignment="1">
      <alignment horizontal="center"/>
    </xf>
    <xf numFmtId="0" fontId="40" fillId="0" borderId="0" xfId="8" applyFont="1" applyBorder="1" applyAlignment="1">
      <alignment horizontal="left" vertical="top" wrapText="1"/>
    </xf>
    <xf numFmtId="0" fontId="61" fillId="0" borderId="0" xfId="8" applyFont="1" applyFill="1" applyBorder="1" applyAlignment="1">
      <alignment horizontal="center" vertical="center"/>
    </xf>
    <xf numFmtId="0" fontId="61" fillId="0" borderId="0" xfId="8" applyFont="1" applyFill="1" applyBorder="1" applyAlignment="1">
      <alignment horizontal="center" vertical="center" wrapText="1"/>
    </xf>
    <xf numFmtId="0" fontId="38" fillId="0" borderId="0" xfId="0" applyFont="1" applyAlignment="1">
      <alignment horizontal="center"/>
    </xf>
    <xf numFmtId="0" fontId="9" fillId="0" borderId="0" xfId="8" applyFont="1" applyFill="1" applyBorder="1" applyAlignment="1">
      <alignment horizontal="left" vertical="center" wrapText="1"/>
    </xf>
    <xf numFmtId="0" fontId="58" fillId="4" borderId="7" xfId="27" applyFont="1" applyFill="1" applyBorder="1" applyAlignment="1">
      <alignment horizontal="center" vertical="center" wrapText="1"/>
    </xf>
    <xf numFmtId="0" fontId="58" fillId="4" borderId="17" xfId="27" applyFont="1" applyFill="1" applyBorder="1" applyAlignment="1">
      <alignment horizontal="center" vertical="center" wrapText="1"/>
    </xf>
    <xf numFmtId="0" fontId="58" fillId="4" borderId="3" xfId="27" applyFont="1" applyFill="1" applyBorder="1" applyAlignment="1">
      <alignment horizontal="center" vertical="center" wrapText="1"/>
    </xf>
    <xf numFmtId="0" fontId="58" fillId="4" borderId="6" xfId="27" applyFont="1" applyFill="1" applyBorder="1" applyAlignment="1">
      <alignment horizontal="center" vertical="center" wrapText="1"/>
    </xf>
    <xf numFmtId="0" fontId="58" fillId="4" borderId="2" xfId="27" applyFont="1" applyFill="1" applyBorder="1" applyAlignment="1">
      <alignment horizontal="center" vertical="center" wrapText="1"/>
    </xf>
    <xf numFmtId="0" fontId="58" fillId="4" borderId="19" xfId="27" applyFont="1" applyFill="1" applyBorder="1" applyAlignment="1">
      <alignment horizontal="center" vertical="center" wrapText="1"/>
    </xf>
    <xf numFmtId="0" fontId="58" fillId="4" borderId="12" xfId="27" applyFont="1" applyFill="1" applyBorder="1" applyAlignment="1">
      <alignment horizontal="center" vertical="center" wrapText="1"/>
    </xf>
    <xf numFmtId="0" fontId="58" fillId="4" borderId="21" xfId="27" applyFont="1" applyFill="1" applyBorder="1" applyAlignment="1">
      <alignment horizontal="center" vertical="center" wrapText="1"/>
    </xf>
    <xf numFmtId="0" fontId="58" fillId="4" borderId="11" xfId="27" applyFont="1" applyFill="1" applyBorder="1" applyAlignment="1">
      <alignment horizontal="center" vertical="center" wrapText="1"/>
    </xf>
    <xf numFmtId="0" fontId="67" fillId="0" borderId="0" xfId="0" applyFont="1" applyFill="1" applyBorder="1" applyAlignment="1">
      <alignment horizontal="left" vertical="top" wrapText="1"/>
    </xf>
    <xf numFmtId="41" fontId="58" fillId="4" borderId="2" xfId="0" applyNumberFormat="1" applyFont="1" applyFill="1" applyBorder="1" applyAlignment="1">
      <alignment horizontal="center" vertical="center" wrapText="1"/>
    </xf>
    <xf numFmtId="0" fontId="9" fillId="0" borderId="0" xfId="14" applyFont="1" applyFill="1" applyBorder="1" applyAlignment="1">
      <alignment horizontal="left" vertical="center" wrapText="1"/>
    </xf>
    <xf numFmtId="0" fontId="66" fillId="0" borderId="0" xfId="107" applyFont="1" applyFill="1" applyBorder="1" applyAlignment="1">
      <alignment horizontal="left" vertical="top" wrapText="1"/>
    </xf>
    <xf numFmtId="0" fontId="53" fillId="0" borderId="1" xfId="14" applyFont="1" applyFill="1" applyBorder="1" applyAlignment="1">
      <alignment horizontal="center" vertical="center" wrapText="1"/>
    </xf>
    <xf numFmtId="0" fontId="3" fillId="0" borderId="0" xfId="14" applyFont="1" applyFill="1" applyAlignment="1">
      <alignment horizontal="center" vertical="center"/>
    </xf>
    <xf numFmtId="0" fontId="76" fillId="0" borderId="0" xfId="107" applyFont="1" applyFill="1" applyBorder="1" applyAlignment="1">
      <alignment horizontal="left" vertical="top" wrapText="1"/>
    </xf>
    <xf numFmtId="0" fontId="53" fillId="0" borderId="0" xfId="14" applyFont="1" applyFill="1" applyBorder="1" applyAlignment="1">
      <alignment horizontal="center" vertical="center" wrapText="1"/>
    </xf>
    <xf numFmtId="41" fontId="58" fillId="5" borderId="7" xfId="14" applyNumberFormat="1" applyFont="1" applyFill="1" applyBorder="1" applyAlignment="1">
      <alignment horizontal="center" vertical="center" wrapText="1"/>
    </xf>
    <xf numFmtId="41" fontId="58" fillId="5" borderId="3" xfId="14" applyNumberFormat="1" applyFont="1" applyFill="1" applyBorder="1" applyAlignment="1">
      <alignment horizontal="center" vertical="center" wrapText="1"/>
    </xf>
    <xf numFmtId="41" fontId="58" fillId="5" borderId="4" xfId="14" applyNumberFormat="1" applyFont="1" applyFill="1" applyBorder="1" applyAlignment="1">
      <alignment horizontal="center" vertical="center" wrapText="1"/>
    </xf>
    <xf numFmtId="41" fontId="58" fillId="5" borderId="6" xfId="14" applyNumberFormat="1" applyFont="1" applyFill="1" applyBorder="1" applyAlignment="1">
      <alignment horizontal="center" vertical="center" wrapText="1"/>
    </xf>
    <xf numFmtId="41" fontId="58" fillId="5" borderId="5" xfId="14" applyNumberFormat="1" applyFont="1" applyFill="1" applyBorder="1" applyAlignment="1">
      <alignment horizontal="center" vertical="center" wrapText="1"/>
    </xf>
    <xf numFmtId="41" fontId="57" fillId="5" borderId="7" xfId="14" applyNumberFormat="1" applyFont="1" applyFill="1" applyBorder="1" applyAlignment="1">
      <alignment horizontal="center" vertical="center" wrapText="1"/>
    </xf>
    <xf numFmtId="41" fontId="57" fillId="5" borderId="3" xfId="14" applyNumberFormat="1" applyFont="1" applyFill="1" applyBorder="1" applyAlignment="1">
      <alignment horizontal="center" vertical="center" wrapText="1"/>
    </xf>
    <xf numFmtId="41" fontId="57" fillId="5" borderId="4" xfId="14" applyNumberFormat="1" applyFont="1" applyFill="1" applyBorder="1" applyAlignment="1">
      <alignment horizontal="center" vertical="center" wrapText="1"/>
    </xf>
    <xf numFmtId="41" fontId="57" fillId="5" borderId="6" xfId="14" applyNumberFormat="1" applyFont="1" applyFill="1" applyBorder="1" applyAlignment="1">
      <alignment horizontal="center" vertical="center" wrapText="1"/>
    </xf>
    <xf numFmtId="41" fontId="57" fillId="5" borderId="5" xfId="14" applyNumberFormat="1" applyFont="1" applyFill="1" applyBorder="1" applyAlignment="1">
      <alignment horizontal="center" vertical="center" wrapText="1"/>
    </xf>
    <xf numFmtId="0" fontId="75" fillId="0" borderId="0" xfId="97" applyFont="1" applyFill="1" applyBorder="1" applyAlignment="1">
      <alignment horizontal="left" vertical="top" wrapText="1"/>
    </xf>
    <xf numFmtId="0" fontId="75" fillId="0" borderId="0" xfId="98" applyFont="1" applyFill="1" applyBorder="1" applyAlignment="1">
      <alignment horizontal="left" vertical="top" wrapText="1"/>
    </xf>
    <xf numFmtId="0" fontId="58" fillId="5" borderId="7" xfId="14" applyFont="1" applyFill="1" applyBorder="1" applyAlignment="1">
      <alignment horizontal="center" vertical="center" wrapText="1"/>
    </xf>
    <xf numFmtId="0" fontId="58" fillId="5" borderId="3" xfId="14" applyFont="1" applyFill="1" applyBorder="1" applyAlignment="1">
      <alignment horizontal="center" vertical="center" wrapText="1"/>
    </xf>
    <xf numFmtId="0" fontId="9" fillId="0" borderId="0" xfId="14" applyFont="1" applyFill="1" applyBorder="1" applyAlignment="1">
      <alignment horizontal="left" vertical="top" wrapText="1"/>
    </xf>
    <xf numFmtId="0" fontId="58" fillId="5" borderId="21" xfId="14" applyFont="1" applyFill="1" applyBorder="1" applyAlignment="1">
      <alignment horizontal="center" vertical="center" wrapText="1"/>
    </xf>
    <xf numFmtId="0" fontId="58" fillId="5" borderId="1" xfId="14" applyFont="1" applyFill="1" applyBorder="1" applyAlignment="1">
      <alignment horizontal="center" vertical="center" wrapText="1"/>
    </xf>
    <xf numFmtId="0" fontId="75" fillId="0" borderId="0" xfId="107" applyFont="1" applyFill="1" applyBorder="1" applyAlignment="1">
      <alignment horizontal="left" vertical="top" wrapText="1"/>
    </xf>
    <xf numFmtId="0" fontId="58" fillId="5" borderId="4" xfId="14" applyFont="1" applyFill="1" applyBorder="1" applyAlignment="1">
      <alignment horizontal="center" vertical="center" wrapText="1"/>
    </xf>
    <xf numFmtId="0" fontId="58" fillId="5" borderId="6" xfId="14" applyFont="1" applyFill="1" applyBorder="1" applyAlignment="1">
      <alignment horizontal="center" vertical="center" wrapText="1"/>
    </xf>
    <xf numFmtId="0" fontId="58" fillId="5" borderId="5" xfId="14" applyFont="1" applyFill="1" applyBorder="1" applyAlignment="1">
      <alignment horizontal="center" vertical="center" wrapText="1"/>
    </xf>
    <xf numFmtId="0" fontId="57" fillId="5" borderId="4" xfId="14" applyFont="1" applyFill="1" applyBorder="1" applyAlignment="1">
      <alignment horizontal="center" vertical="center" wrapText="1"/>
    </xf>
    <xf numFmtId="0" fontId="57" fillId="5" borderId="6" xfId="14" applyFont="1" applyFill="1" applyBorder="1" applyAlignment="1">
      <alignment horizontal="center" vertical="center" wrapText="1"/>
    </xf>
    <xf numFmtId="0" fontId="57" fillId="5" borderId="5" xfId="14" applyFont="1" applyFill="1" applyBorder="1" applyAlignment="1">
      <alignment horizontal="center" vertical="center" wrapText="1"/>
    </xf>
    <xf numFmtId="0" fontId="57" fillId="5" borderId="7" xfId="14" applyFont="1" applyFill="1" applyBorder="1" applyAlignment="1">
      <alignment horizontal="center" vertical="center" wrapText="1"/>
    </xf>
    <xf numFmtId="0" fontId="57" fillId="5" borderId="3" xfId="14" applyFont="1" applyFill="1" applyBorder="1" applyAlignment="1">
      <alignment horizontal="center" vertical="center" wrapText="1"/>
    </xf>
    <xf numFmtId="0" fontId="59" fillId="0" borderId="0" xfId="14" applyFont="1" applyFill="1" applyBorder="1" applyAlignment="1">
      <alignment horizontal="left" vertical="top" wrapText="1"/>
    </xf>
    <xf numFmtId="41" fontId="58" fillId="5" borderId="21" xfId="14" applyNumberFormat="1" applyFont="1" applyFill="1" applyBorder="1" applyAlignment="1">
      <alignment horizontal="center" vertical="center" wrapText="1"/>
    </xf>
    <xf numFmtId="41" fontId="58" fillId="5" borderId="1" xfId="14" applyNumberFormat="1" applyFont="1" applyFill="1" applyBorder="1" applyAlignment="1">
      <alignment horizontal="center" vertical="center" wrapText="1"/>
    </xf>
    <xf numFmtId="41" fontId="58" fillId="5" borderId="11" xfId="14" applyNumberFormat="1" applyFont="1" applyFill="1" applyBorder="1" applyAlignment="1">
      <alignment horizontal="center" vertical="center" wrapText="1"/>
    </xf>
    <xf numFmtId="41" fontId="58" fillId="5" borderId="2" xfId="14" applyNumberFormat="1" applyFont="1" applyFill="1" applyBorder="1" applyAlignment="1">
      <alignment horizontal="center" vertical="center" wrapText="1"/>
    </xf>
    <xf numFmtId="0" fontId="75" fillId="0" borderId="0" xfId="99" applyFont="1" applyFill="1" applyBorder="1" applyAlignment="1">
      <alignment horizontal="left" vertical="top" wrapText="1"/>
    </xf>
    <xf numFmtId="0" fontId="58" fillId="5" borderId="2" xfId="14" applyFont="1" applyFill="1" applyBorder="1" applyAlignment="1">
      <alignment horizontal="center" vertical="center" wrapText="1"/>
    </xf>
    <xf numFmtId="0" fontId="75" fillId="0" borderId="0" xfId="100" applyFont="1" applyFill="1" applyBorder="1" applyAlignment="1">
      <alignment horizontal="left" vertical="top" wrapText="1"/>
    </xf>
    <xf numFmtId="0" fontId="59" fillId="0" borderId="0" xfId="14" applyFont="1" applyFill="1" applyBorder="1" applyAlignment="1">
      <alignment horizontal="left" vertical="center" wrapText="1"/>
    </xf>
    <xf numFmtId="41" fontId="57" fillId="5" borderId="2" xfId="14" applyNumberFormat="1" applyFont="1" applyFill="1" applyBorder="1" applyAlignment="1">
      <alignment horizontal="center" vertical="center" wrapText="1"/>
    </xf>
    <xf numFmtId="0" fontId="58" fillId="5" borderId="11" xfId="14" applyFont="1" applyFill="1" applyBorder="1" applyAlignment="1">
      <alignment horizontal="center" vertical="center" wrapText="1"/>
    </xf>
    <xf numFmtId="0" fontId="58" fillId="5" borderId="19" xfId="14" applyFont="1" applyFill="1" applyBorder="1" applyAlignment="1">
      <alignment horizontal="center" vertical="center" wrapText="1"/>
    </xf>
    <xf numFmtId="0" fontId="58" fillId="5" borderId="23" xfId="14" applyFont="1" applyFill="1" applyBorder="1" applyAlignment="1">
      <alignment horizontal="center" vertical="center" wrapText="1"/>
    </xf>
    <xf numFmtId="0" fontId="58" fillId="5" borderId="7" xfId="14" applyFont="1" applyFill="1" applyBorder="1" applyAlignment="1">
      <alignment horizontal="center" vertical="center"/>
    </xf>
    <xf numFmtId="0" fontId="58" fillId="5" borderId="17" xfId="14" applyFont="1" applyFill="1" applyBorder="1" applyAlignment="1">
      <alignment horizontal="center" vertical="center"/>
    </xf>
    <xf numFmtId="0" fontId="58" fillId="5" borderId="3" xfId="14" applyFont="1" applyFill="1" applyBorder="1" applyAlignment="1">
      <alignment horizontal="center" vertical="center"/>
    </xf>
    <xf numFmtId="0" fontId="75" fillId="0" borderId="0" xfId="103" applyFont="1" applyFill="1" applyBorder="1" applyAlignment="1">
      <alignment horizontal="left" vertical="top" wrapText="1"/>
    </xf>
    <xf numFmtId="0" fontId="57" fillId="6" borderId="2" xfId="32" applyFont="1" applyFill="1" applyBorder="1" applyAlignment="1">
      <alignment horizontal="center" vertical="center" wrapText="1"/>
    </xf>
    <xf numFmtId="0" fontId="57" fillId="6" borderId="2" xfId="32" applyFont="1" applyFill="1" applyBorder="1" applyAlignment="1">
      <alignment horizontal="center" vertical="center"/>
    </xf>
    <xf numFmtId="0" fontId="57" fillId="6" borderId="7" xfId="32" applyFont="1" applyFill="1" applyBorder="1" applyAlignment="1">
      <alignment horizontal="center" vertical="center"/>
    </xf>
    <xf numFmtId="0" fontId="57" fillId="6" borderId="3" xfId="32" applyFont="1" applyFill="1" applyBorder="1" applyAlignment="1">
      <alignment horizontal="center" vertical="center"/>
    </xf>
    <xf numFmtId="0" fontId="74" fillId="6" borderId="4" xfId="31" applyFont="1" applyFill="1" applyBorder="1" applyAlignment="1">
      <alignment horizontal="center" vertical="center" wrapText="1"/>
    </xf>
    <xf numFmtId="0" fontId="74" fillId="6" borderId="6" xfId="31" applyFont="1" applyFill="1" applyBorder="1" applyAlignment="1">
      <alignment horizontal="center" vertical="center" wrapText="1"/>
    </xf>
    <xf numFmtId="0" fontId="74" fillId="6" borderId="5" xfId="31" applyFont="1" applyFill="1" applyBorder="1" applyAlignment="1">
      <alignment horizontal="center" vertical="center" wrapText="1"/>
    </xf>
    <xf numFmtId="0" fontId="74" fillId="6" borderId="7" xfId="31" applyFont="1" applyFill="1" applyBorder="1" applyAlignment="1">
      <alignment horizontal="center" vertical="center"/>
    </xf>
    <xf numFmtId="0" fontId="74" fillId="6" borderId="3" xfId="31" applyFont="1" applyFill="1" applyBorder="1" applyAlignment="1">
      <alignment horizontal="center" vertical="center"/>
    </xf>
    <xf numFmtId="0" fontId="74" fillId="6" borderId="7" xfId="31" applyFont="1" applyFill="1" applyBorder="1" applyAlignment="1">
      <alignment horizontal="center" vertical="center" wrapText="1"/>
    </xf>
    <xf numFmtId="0" fontId="74" fillId="6" borderId="3" xfId="31" applyFont="1" applyFill="1" applyBorder="1" applyAlignment="1">
      <alignment horizontal="center" vertical="center" wrapText="1"/>
    </xf>
    <xf numFmtId="0" fontId="9" fillId="0" borderId="0" xfId="0" applyFont="1" applyBorder="1" applyAlignment="1">
      <alignment horizontal="left" vertical="top" wrapText="1"/>
    </xf>
    <xf numFmtId="0" fontId="57" fillId="6" borderId="23" xfId="31" applyFont="1" applyFill="1" applyBorder="1" applyAlignment="1">
      <alignment horizontal="center" vertical="center" wrapText="1"/>
    </xf>
    <xf numFmtId="0" fontId="57" fillId="6" borderId="21" xfId="31" applyFont="1" applyFill="1" applyBorder="1" applyAlignment="1">
      <alignment horizontal="center" vertical="center" wrapText="1"/>
    </xf>
    <xf numFmtId="0" fontId="57" fillId="6" borderId="15" xfId="31" applyFont="1" applyFill="1" applyBorder="1" applyAlignment="1">
      <alignment horizontal="center" vertical="center" wrapText="1"/>
    </xf>
    <xf numFmtId="0" fontId="57" fillId="6" borderId="13" xfId="31" applyFont="1" applyFill="1" applyBorder="1" applyAlignment="1">
      <alignment horizontal="center" vertical="center"/>
    </xf>
    <xf numFmtId="0" fontId="57" fillId="6" borderId="16" xfId="31" applyFont="1" applyFill="1" applyBorder="1" applyAlignment="1">
      <alignment horizontal="center" vertical="center"/>
    </xf>
    <xf numFmtId="0" fontId="57" fillId="6" borderId="2" xfId="31" applyFont="1" applyFill="1" applyBorder="1" applyAlignment="1">
      <alignment horizontal="center" vertical="center" wrapText="1"/>
    </xf>
    <xf numFmtId="0" fontId="57" fillId="6" borderId="7" xfId="31" applyFont="1" applyFill="1" applyBorder="1" applyAlignment="1">
      <alignment horizontal="center" vertical="center" wrapText="1"/>
    </xf>
    <xf numFmtId="0" fontId="57" fillId="6" borderId="2" xfId="31" applyFont="1" applyFill="1" applyBorder="1" applyAlignment="1">
      <alignment horizontal="center" vertical="center"/>
    </xf>
    <xf numFmtId="0" fontId="57" fillId="6" borderId="14" xfId="31" applyFont="1" applyFill="1" applyBorder="1" applyAlignment="1">
      <alignment horizontal="center" vertical="center" wrapText="1"/>
    </xf>
    <xf numFmtId="0" fontId="57" fillId="6" borderId="14" xfId="31" applyFont="1" applyFill="1" applyBorder="1" applyAlignment="1">
      <alignment horizontal="center" vertical="center"/>
    </xf>
    <xf numFmtId="0" fontId="58" fillId="5" borderId="0" xfId="14" applyFont="1" applyFill="1" applyBorder="1" applyAlignment="1">
      <alignment horizontal="center" vertical="center" wrapText="1"/>
    </xf>
    <xf numFmtId="0" fontId="76" fillId="0" borderId="0" xfId="107" applyFont="1" applyFill="1" applyBorder="1" applyAlignment="1">
      <alignment vertical="top" wrapText="1"/>
    </xf>
    <xf numFmtId="0" fontId="8" fillId="0" borderId="0" xfId="14" applyFont="1" applyFill="1" applyBorder="1" applyAlignment="1">
      <alignment horizontal="left" wrapText="1"/>
    </xf>
    <xf numFmtId="0" fontId="58" fillId="5" borderId="7" xfId="0" applyFont="1" applyFill="1" applyBorder="1" applyAlignment="1">
      <alignment horizontal="center" vertical="center" wrapText="1"/>
    </xf>
    <xf numFmtId="0" fontId="58" fillId="5" borderId="3" xfId="0" applyFont="1" applyFill="1" applyBorder="1" applyAlignment="1">
      <alignment horizontal="center" vertical="center" wrapText="1"/>
    </xf>
    <xf numFmtId="0" fontId="58" fillId="5" borderId="4" xfId="0" applyFont="1" applyFill="1" applyBorder="1" applyAlignment="1">
      <alignment horizontal="center" vertical="center" wrapText="1"/>
    </xf>
    <xf numFmtId="0" fontId="58" fillId="5" borderId="6" xfId="0" applyFont="1" applyFill="1" applyBorder="1" applyAlignment="1">
      <alignment horizontal="center" vertical="center" wrapText="1"/>
    </xf>
    <xf numFmtId="0" fontId="58" fillId="5" borderId="5" xfId="0" applyFont="1" applyFill="1" applyBorder="1" applyAlignment="1">
      <alignment horizontal="center" vertical="center" wrapText="1"/>
    </xf>
    <xf numFmtId="0" fontId="58" fillId="5" borderId="7" xfId="0" applyFont="1" applyFill="1" applyBorder="1" applyAlignment="1">
      <alignment horizontal="center"/>
    </xf>
    <xf numFmtId="0" fontId="58" fillId="5" borderId="3" xfId="0" applyFont="1" applyFill="1" applyBorder="1" applyAlignment="1">
      <alignment horizontal="center"/>
    </xf>
    <xf numFmtId="0" fontId="58" fillId="5" borderId="4" xfId="14" applyFont="1" applyFill="1" applyBorder="1" applyAlignment="1">
      <alignment horizontal="center" vertical="center"/>
    </xf>
    <xf numFmtId="0" fontId="58" fillId="5" borderId="6" xfId="14" applyFont="1" applyFill="1" applyBorder="1" applyAlignment="1">
      <alignment horizontal="center" vertical="center"/>
    </xf>
    <xf numFmtId="0" fontId="58" fillId="5" borderId="5" xfId="14" applyFont="1" applyFill="1" applyBorder="1" applyAlignment="1">
      <alignment horizontal="center" vertical="center"/>
    </xf>
    <xf numFmtId="0" fontId="77" fillId="0" borderId="0" xfId="14" applyFont="1" applyFill="1" applyBorder="1" applyAlignment="1">
      <alignment horizontal="center" vertical="center" wrapText="1"/>
    </xf>
    <xf numFmtId="0" fontId="58" fillId="5" borderId="7" xfId="0" applyFont="1" applyFill="1" applyBorder="1" applyAlignment="1">
      <alignment horizontal="center" vertical="center"/>
    </xf>
    <xf numFmtId="0" fontId="58" fillId="5" borderId="3" xfId="0" applyFont="1" applyFill="1" applyBorder="1" applyAlignment="1">
      <alignment horizontal="center" vertical="center"/>
    </xf>
    <xf numFmtId="0" fontId="8" fillId="0" borderId="0" xfId="14" applyFont="1" applyBorder="1" applyAlignment="1">
      <alignment horizontal="left" wrapText="1"/>
    </xf>
    <xf numFmtId="0" fontId="9" fillId="0" borderId="0" xfId="14" applyFont="1" applyFill="1" applyBorder="1" applyAlignment="1">
      <alignment horizontal="left" vertical="top"/>
    </xf>
    <xf numFmtId="0" fontId="58" fillId="5" borderId="17" xfId="14" applyFont="1" applyFill="1" applyBorder="1" applyAlignment="1">
      <alignment horizontal="center" vertical="center" wrapText="1"/>
    </xf>
    <xf numFmtId="0" fontId="58" fillId="5" borderId="20" xfId="14" applyFont="1" applyFill="1" applyBorder="1" applyAlignment="1">
      <alignment horizontal="center" vertical="center" wrapText="1"/>
    </xf>
    <xf numFmtId="0" fontId="58" fillId="5" borderId="12" xfId="14" applyFont="1" applyFill="1" applyBorder="1" applyAlignment="1">
      <alignment horizontal="center" vertical="center" wrapText="1"/>
    </xf>
    <xf numFmtId="4" fontId="58" fillId="5" borderId="2" xfId="16" applyNumberFormat="1" applyFont="1" applyFill="1" applyBorder="1" applyAlignment="1">
      <alignment horizontal="center" vertical="center" wrapText="1"/>
    </xf>
    <xf numFmtId="0" fontId="53" fillId="0" borderId="0" xfId="16" applyFont="1" applyFill="1" applyBorder="1" applyAlignment="1">
      <alignment horizontal="center" vertical="center" wrapText="1"/>
    </xf>
    <xf numFmtId="4" fontId="58" fillId="5" borderId="7" xfId="16" applyNumberFormat="1" applyFont="1" applyFill="1" applyBorder="1" applyAlignment="1">
      <alignment horizontal="center" vertical="center" wrapText="1"/>
    </xf>
    <xf numFmtId="4" fontId="58" fillId="5" borderId="17" xfId="16" applyNumberFormat="1" applyFont="1" applyFill="1" applyBorder="1" applyAlignment="1">
      <alignment horizontal="center" vertical="center" wrapText="1"/>
    </xf>
    <xf numFmtId="4" fontId="58" fillId="5" borderId="3" xfId="16" applyNumberFormat="1" applyFont="1" applyFill="1" applyBorder="1" applyAlignment="1">
      <alignment horizontal="center" vertical="center" wrapText="1"/>
    </xf>
    <xf numFmtId="3" fontId="58" fillId="5" borderId="2" xfId="16" applyNumberFormat="1" applyFont="1" applyFill="1" applyBorder="1" applyAlignment="1">
      <alignment horizontal="center" vertical="center" wrapText="1"/>
    </xf>
    <xf numFmtId="3" fontId="58" fillId="5" borderId="6" xfId="16" applyNumberFormat="1" applyFont="1" applyFill="1" applyBorder="1" applyAlignment="1">
      <alignment horizontal="center" vertical="center" wrapText="1"/>
    </xf>
    <xf numFmtId="3" fontId="58" fillId="5" borderId="4" xfId="16" applyNumberFormat="1" applyFont="1" applyFill="1" applyBorder="1" applyAlignment="1">
      <alignment horizontal="center" vertical="center" wrapText="1"/>
    </xf>
    <xf numFmtId="4" fontId="58" fillId="5" borderId="5" xfId="16" applyNumberFormat="1" applyFont="1" applyFill="1" applyBorder="1" applyAlignment="1">
      <alignment horizontal="center" vertical="center" wrapText="1"/>
    </xf>
    <xf numFmtId="0" fontId="9" fillId="0" borderId="0" xfId="0" applyFont="1" applyBorder="1" applyAlignment="1">
      <alignment horizontal="left" vertical="center" wrapText="1"/>
    </xf>
    <xf numFmtId="0" fontId="58" fillId="5" borderId="2" xfId="0" applyFont="1" applyFill="1" applyBorder="1" applyAlignment="1">
      <alignment horizontal="center" vertical="center" wrapText="1"/>
    </xf>
    <xf numFmtId="0" fontId="58" fillId="5" borderId="2" xfId="0" applyFont="1" applyFill="1" applyBorder="1" applyAlignment="1">
      <alignment horizontal="center" vertical="center"/>
    </xf>
    <xf numFmtId="41" fontId="53" fillId="0" borderId="0" xfId="14" applyNumberFormat="1" applyFont="1" applyFill="1" applyBorder="1" applyAlignment="1">
      <alignment horizontal="center" vertical="center" wrapText="1"/>
    </xf>
    <xf numFmtId="41" fontId="58" fillId="5" borderId="17" xfId="14" applyNumberFormat="1" applyFont="1" applyFill="1" applyBorder="1" applyAlignment="1">
      <alignment horizontal="center" vertical="center" wrapText="1"/>
    </xf>
    <xf numFmtId="41" fontId="58" fillId="5" borderId="19" xfId="14" applyNumberFormat="1" applyFont="1" applyFill="1" applyBorder="1" applyAlignment="1">
      <alignment horizontal="center" vertical="center" wrapText="1"/>
    </xf>
    <xf numFmtId="41" fontId="58" fillId="5" borderId="12" xfId="14" applyNumberFormat="1" applyFont="1" applyFill="1" applyBorder="1" applyAlignment="1">
      <alignment horizontal="center" vertical="center" wrapText="1"/>
    </xf>
  </cellXfs>
  <cellStyles count="152">
    <cellStyle name="Hipervínculo" xfId="1" builtinId="8"/>
    <cellStyle name="Hipervínculo 2" xfId="2"/>
    <cellStyle name="Millares" xfId="3" builtinId="3"/>
    <cellStyle name="Millares 2" xfId="4"/>
    <cellStyle name="Millares 2 2" xfId="5"/>
    <cellStyle name="Millares 3" xfId="6"/>
    <cellStyle name="Normal" xfId="0" builtinId="0"/>
    <cellStyle name="Normal 2" xfId="7"/>
    <cellStyle name="Normal 2 2" xfId="8"/>
    <cellStyle name="Normal 2 2 2" xfId="9"/>
    <cellStyle name="Normal 2 3" xfId="10"/>
    <cellStyle name="Normal 2 3 2" xfId="11"/>
    <cellStyle name="Normal 2 3 2 2" xfId="12"/>
    <cellStyle name="Normal 2 3 2 2 2" xfId="13"/>
    <cellStyle name="Normal 3" xfId="14"/>
    <cellStyle name="Normal 3 2" xfId="15"/>
    <cellStyle name="Normal 4" xfId="16"/>
    <cellStyle name="Normal 4 2" xfId="17"/>
    <cellStyle name="Normal 4 3" xfId="18"/>
    <cellStyle name="Normal 5" xfId="19"/>
    <cellStyle name="Normal 5 2" xfId="20"/>
    <cellStyle name="Normal 5 2 2" xfId="21"/>
    <cellStyle name="Normal 5 2 2 2" xfId="22"/>
    <cellStyle name="Normal 6" xfId="23"/>
    <cellStyle name="Normal 6 3" xfId="24"/>
    <cellStyle name="Normal 7" xfId="25"/>
    <cellStyle name="Normal_26" xfId="26"/>
    <cellStyle name="Normal_ANEXO SERIE DE RECURSOS 1997-2006" xfId="27"/>
    <cellStyle name="Normal_Hoja1 2" xfId="28"/>
    <cellStyle name="Normal_Hoja2" xfId="29"/>
    <cellStyle name="Normal_Hoja3" xfId="30"/>
    <cellStyle name="Normal_Hoja8" xfId="31"/>
    <cellStyle name="Normal_Hoja9" xfId="32"/>
    <cellStyle name="Porcentaje" xfId="151" builtinId="5"/>
    <cellStyle name="Porcentual 2" xfId="33"/>
    <cellStyle name="style1473188574835" xfId="34"/>
    <cellStyle name="style1473188577207" xfId="35"/>
    <cellStyle name="style1473188577347" xfId="36"/>
    <cellStyle name="style1473188577487" xfId="37"/>
    <cellStyle name="style1473188577565" xfId="38"/>
    <cellStyle name="style1473188577628" xfId="39"/>
    <cellStyle name="style1473188577706" xfId="40"/>
    <cellStyle name="style1473188577846" xfId="41"/>
    <cellStyle name="style1473188577940" xfId="42"/>
    <cellStyle name="style1473188578018" xfId="43"/>
    <cellStyle name="style1473188578189" xfId="44"/>
    <cellStyle name="style1473188578408" xfId="45"/>
    <cellStyle name="style1473188578533" xfId="46"/>
    <cellStyle name="style1473188578595" xfId="47"/>
    <cellStyle name="style1473188578689" xfId="48"/>
    <cellStyle name="style1473188578751" xfId="49"/>
    <cellStyle name="style1473188578829" xfId="50"/>
    <cellStyle name="style1473188578907" xfId="51"/>
    <cellStyle name="style1473188578985" xfId="52"/>
    <cellStyle name="style1473188579079" xfId="53"/>
    <cellStyle name="style1473188579500" xfId="54"/>
    <cellStyle name="style1473188579562" xfId="55"/>
    <cellStyle name="style1473188579640" xfId="56"/>
    <cellStyle name="style1473188579718" xfId="57"/>
    <cellStyle name="style1473188583197" xfId="58"/>
    <cellStyle name="style1473188587331" xfId="59"/>
    <cellStyle name="style1473275447439" xfId="60"/>
    <cellStyle name="style1473275447673" xfId="61"/>
    <cellStyle name="style1473275447875" xfId="62"/>
    <cellStyle name="style1473275447969" xfId="63"/>
    <cellStyle name="style1473275448063" xfId="64"/>
    <cellStyle name="style1473275448156" xfId="65"/>
    <cellStyle name="style1473275448281" xfId="66"/>
    <cellStyle name="style1473275448437" xfId="67"/>
    <cellStyle name="style1473275448531" xfId="68"/>
    <cellStyle name="style1473275448733" xfId="69"/>
    <cellStyle name="style1473275449092" xfId="70"/>
    <cellStyle name="style1473275449295" xfId="71"/>
    <cellStyle name="style1473275449373" xfId="72"/>
    <cellStyle name="style1473275449467" xfId="73"/>
    <cellStyle name="style1473275449545" xfId="74"/>
    <cellStyle name="style1473275449623" xfId="75"/>
    <cellStyle name="style1473275449701" xfId="76"/>
    <cellStyle name="style1473275449763" xfId="77"/>
    <cellStyle name="style1473275449888" xfId="78"/>
    <cellStyle name="style1473275450340" xfId="79"/>
    <cellStyle name="style1473275450434" xfId="80"/>
    <cellStyle name="style1473275450512" xfId="81"/>
    <cellStyle name="style1473275450590" xfId="82"/>
    <cellStyle name="style1473275450668" xfId="83"/>
    <cellStyle name="style1473280364786" xfId="84"/>
    <cellStyle name="style1473280370746" xfId="85"/>
    <cellStyle name="style1473280405847" xfId="86"/>
    <cellStyle name="style1473280405910" xfId="87"/>
    <cellStyle name="style1473280405972" xfId="88"/>
    <cellStyle name="style1473280406050" xfId="89"/>
    <cellStyle name="style1473280406113" xfId="90"/>
    <cellStyle name="style1473280406191" xfId="91"/>
    <cellStyle name="style1473280406409" xfId="92"/>
    <cellStyle name="style1473280406471" xfId="93"/>
    <cellStyle name="style1473280406534" xfId="94"/>
    <cellStyle name="style1473280406612" xfId="95"/>
    <cellStyle name="style1473280410481" xfId="96"/>
    <cellStyle name="style1473280415691" xfId="97"/>
    <cellStyle name="style1473280419857" xfId="98"/>
    <cellStyle name="style1473280438546" xfId="99"/>
    <cellStyle name="style1473280446097" xfId="100"/>
    <cellStyle name="style1473280450684" xfId="101"/>
    <cellStyle name="style1473280458937" xfId="102"/>
    <cellStyle name="style1473280468125" xfId="103"/>
    <cellStyle name="style1473286948465" xfId="104"/>
    <cellStyle name="style1474051410076" xfId="105"/>
    <cellStyle name="style1474051413212" xfId="106"/>
    <cellStyle name="style1474051417346" xfId="107"/>
    <cellStyle name="style1474051422743" xfId="108"/>
    <cellStyle name="style1474051428703" xfId="109"/>
    <cellStyle name="style1474051440153" xfId="110"/>
    <cellStyle name="style1474051457609" xfId="111"/>
    <cellStyle name="style1474051470090" xfId="112"/>
    <cellStyle name="style1474051470230" xfId="113"/>
    <cellStyle name="style1474051470292" xfId="114"/>
    <cellStyle name="style1474051470370" xfId="115"/>
    <cellStyle name="style1474051470433" xfId="116"/>
    <cellStyle name="style1474051470573" xfId="117"/>
    <cellStyle name="style1474051470636" xfId="118"/>
    <cellStyle name="style1474051470870" xfId="119"/>
    <cellStyle name="style1474051470948" xfId="120"/>
    <cellStyle name="style1474051471010" xfId="121"/>
    <cellStyle name="style1474051471072" xfId="122"/>
    <cellStyle name="style1474051471150" xfId="123"/>
    <cellStyle name="style1474051471213" xfId="124"/>
    <cellStyle name="style1474051471275" xfId="125"/>
    <cellStyle name="style1474051471509" xfId="126"/>
    <cellStyle name="style1474051471572" xfId="127"/>
    <cellStyle name="style1474051471634" xfId="128"/>
    <cellStyle name="style1474051477983" xfId="129"/>
    <cellStyle name="style1474051478358" xfId="130"/>
    <cellStyle name="style1474051478560" xfId="131"/>
    <cellStyle name="style1474051478623" xfId="132"/>
    <cellStyle name="style1474051478701" xfId="133"/>
    <cellStyle name="style1474051478950" xfId="134"/>
    <cellStyle name="style1474051479028" xfId="135"/>
    <cellStyle name="style1474051479091" xfId="136"/>
    <cellStyle name="style1474051479153" xfId="137"/>
    <cellStyle name="style1474051479325" xfId="138"/>
    <cellStyle name="style1474051479450" xfId="139"/>
    <cellStyle name="style1474051479684" xfId="140"/>
    <cellStyle name="style1474051479746" xfId="141"/>
    <cellStyle name="style1474051479808" xfId="142"/>
    <cellStyle name="style1474051479871" xfId="143"/>
    <cellStyle name="style1474051479949" xfId="144"/>
    <cellStyle name="style1474051480011" xfId="145"/>
    <cellStyle name="style1474051480074" xfId="146"/>
    <cellStyle name="style1474051480230" xfId="147"/>
    <cellStyle name="style1474051480308" xfId="148"/>
    <cellStyle name="style1474051480370" xfId="149"/>
    <cellStyle name="style1474051582020" xfId="150"/>
  </cellStyles>
  <dxfs count="1">
    <dxf>
      <fill>
        <patternFill>
          <bgColor rgb="FFDCE6F1"/>
        </patternFill>
      </fill>
    </dxf>
  </dxfs>
  <tableStyles count="1" defaultTableStyle="TableStyleMedium9" defaultPivotStyle="PivotStyleLight16">
    <tableStyle name="Estilo de tabla 1" pivot="0" count="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333333"/>
                </a:solidFill>
                <a:latin typeface="Calibri"/>
                <a:ea typeface="Calibri"/>
                <a:cs typeface="Calibri"/>
              </a:defRPr>
            </a:pPr>
            <a:r>
              <a:rPr lang="es-EC"/>
              <a:t>Número de establecimientos de salud por tipo, según regiones natural</a:t>
            </a:r>
          </a:p>
        </c:rich>
      </c:tx>
      <c:overlay val="0"/>
      <c:spPr>
        <a:noFill/>
        <a:ln w="25400">
          <a:noFill/>
        </a:ln>
      </c:spPr>
    </c:title>
    <c:autoTitleDeleted val="0"/>
    <c:plotArea>
      <c:layout>
        <c:manualLayout>
          <c:layoutTarget val="inner"/>
          <c:xMode val="edge"/>
          <c:yMode val="edge"/>
          <c:x val="3.9821074641556681E-2"/>
          <c:y val="0.27176980807086615"/>
          <c:w val="0.90497008146193159"/>
          <c:h val="0.44261556611223501"/>
        </c:manualLayout>
      </c:layout>
      <c:barChart>
        <c:barDir val="col"/>
        <c:grouping val="clustered"/>
        <c:varyColors val="0"/>
        <c:ser>
          <c:idx val="0"/>
          <c:order val="0"/>
          <c:tx>
            <c:strRef>
              <c:f>'2.1.1'!$A$10</c:f>
              <c:strCache>
                <c:ptCount val="1"/>
                <c:pt idx="0">
                  <c:v>Sierra</c:v>
                </c:pt>
              </c:strCache>
            </c:strRef>
          </c:tx>
          <c:spPr>
            <a:solidFill>
              <a:srgbClr val="4F81BD"/>
            </a:solidFill>
            <a:ln w="25400">
              <a:noFill/>
            </a:ln>
          </c:spPr>
          <c:invertIfNegative val="0"/>
          <c:dLbls>
            <c:spPr>
              <a:noFill/>
              <a:ln w="25400">
                <a:noFill/>
              </a:ln>
            </c:spPr>
            <c:txPr>
              <a:bodyPr rot="-5400000" vert="horz" wrap="square" lIns="38100" tIns="19050" rIns="38100" bIns="19050" anchor="ctr">
                <a:spAutoFit/>
              </a:bodyPr>
              <a:lstStyle/>
              <a:p>
                <a:pPr algn="ctr">
                  <a:defRPr sz="900" b="0" i="0" u="none" strike="noStrike" baseline="0">
                    <a:solidFill>
                      <a:srgbClr val="333333"/>
                    </a:solidFill>
                    <a:latin typeface="Calibri"/>
                    <a:ea typeface="Calibri"/>
                    <a:cs typeface="Calibri"/>
                  </a:defRPr>
                </a:pPr>
                <a:endParaRPr lang="es-EC"/>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'2.1.1'!$B$7:$C$8</c:f>
              <c:multiLvlStrCache>
                <c:ptCount val="2"/>
                <c:lvl>
                  <c:pt idx="0">
                    <c:v>Con internación</c:v>
                  </c:pt>
                  <c:pt idx="1">
                    <c:v>Sin internación</c:v>
                  </c:pt>
                </c:lvl>
                <c:lvl>
                  <c:pt idx="0">
                    <c:v>Tipo de establecimientos</c:v>
                  </c:pt>
                </c:lvl>
              </c:multiLvlStrCache>
            </c:multiLvlStrRef>
          </c:cat>
          <c:val>
            <c:numRef>
              <c:f>'2.1.1'!$B$10:$C$10</c:f>
              <c:numCache>
                <c:formatCode>_(* #,##0_);_(* \(#,##0\);_(* "-"_);_(@_)</c:formatCode>
                <c:ptCount val="2"/>
                <c:pt idx="0">
                  <c:v>341</c:v>
                </c:pt>
                <c:pt idx="1">
                  <c:v>1695</c:v>
                </c:pt>
              </c:numCache>
            </c:numRef>
          </c:val>
        </c:ser>
        <c:ser>
          <c:idx val="1"/>
          <c:order val="1"/>
          <c:tx>
            <c:strRef>
              <c:f>'2.1.1'!$A$11</c:f>
              <c:strCache>
                <c:ptCount val="1"/>
                <c:pt idx="0">
                  <c:v>Costa</c:v>
                </c:pt>
              </c:strCache>
            </c:strRef>
          </c:tx>
          <c:spPr>
            <a:solidFill>
              <a:srgbClr val="9BBB59"/>
            </a:solidFill>
            <a:ln w="25400">
              <a:noFill/>
            </a:ln>
          </c:spPr>
          <c:invertIfNegative val="0"/>
          <c:dLbls>
            <c:spPr>
              <a:noFill/>
              <a:ln w="25400">
                <a:noFill/>
              </a:ln>
            </c:spPr>
            <c:txPr>
              <a:bodyPr rot="-5400000" vert="horz" wrap="square" lIns="38100" tIns="19050" rIns="38100" bIns="19050" anchor="ctr">
                <a:spAutoFit/>
              </a:bodyPr>
              <a:lstStyle/>
              <a:p>
                <a:pPr algn="ctr">
                  <a:defRPr sz="900" b="0" i="0" u="none" strike="noStrike" baseline="0">
                    <a:solidFill>
                      <a:srgbClr val="333333"/>
                    </a:solidFill>
                    <a:latin typeface="Calibri"/>
                    <a:ea typeface="Calibri"/>
                    <a:cs typeface="Calibri"/>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'2.1.1'!$B$7:$C$8</c:f>
              <c:multiLvlStrCache>
                <c:ptCount val="2"/>
                <c:lvl>
                  <c:pt idx="0">
                    <c:v>Con internación</c:v>
                  </c:pt>
                  <c:pt idx="1">
                    <c:v>Sin internación</c:v>
                  </c:pt>
                </c:lvl>
                <c:lvl>
                  <c:pt idx="0">
                    <c:v>Tipo de establecimientos</c:v>
                  </c:pt>
                </c:lvl>
              </c:multiLvlStrCache>
            </c:multiLvlStrRef>
          </c:cat>
          <c:val>
            <c:numRef>
              <c:f>'2.1.1'!$B$11:$C$11</c:f>
              <c:numCache>
                <c:formatCode>_(* #,##0_);_(* \(#,##0\);_(* "-"_);_(@_)</c:formatCode>
                <c:ptCount val="2"/>
                <c:pt idx="0">
                  <c:v>356</c:v>
                </c:pt>
                <c:pt idx="1">
                  <c:v>1346</c:v>
                </c:pt>
              </c:numCache>
            </c:numRef>
          </c:val>
        </c:ser>
        <c:ser>
          <c:idx val="2"/>
          <c:order val="2"/>
          <c:tx>
            <c:strRef>
              <c:f>'2.1.1'!$A$12</c:f>
              <c:strCache>
                <c:ptCount val="1"/>
                <c:pt idx="0">
                  <c:v>Amazónica</c:v>
                </c:pt>
              </c:strCache>
            </c:strRef>
          </c:tx>
          <c:spPr>
            <a:solidFill>
              <a:srgbClr val="4BACC6"/>
            </a:solidFill>
            <a:ln w="25400">
              <a:noFill/>
            </a:ln>
          </c:spPr>
          <c:invertIfNegative val="0"/>
          <c:dLbls>
            <c:spPr>
              <a:noFill/>
              <a:ln w="25400">
                <a:noFill/>
              </a:ln>
            </c:spPr>
            <c:txPr>
              <a:bodyPr rot="-5400000" vert="horz" wrap="square" lIns="38100" tIns="19050" rIns="38100" bIns="19050" anchor="ctr">
                <a:spAutoFit/>
              </a:bodyPr>
              <a:lstStyle/>
              <a:p>
                <a:pPr algn="ctr">
                  <a:defRPr sz="900" b="0" i="0" u="none" strike="noStrike" baseline="0">
                    <a:solidFill>
                      <a:srgbClr val="333333"/>
                    </a:solidFill>
                    <a:latin typeface="Calibri"/>
                    <a:ea typeface="Calibri"/>
                    <a:cs typeface="Calibri"/>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'2.1.1'!$B$7:$C$8</c:f>
              <c:multiLvlStrCache>
                <c:ptCount val="2"/>
                <c:lvl>
                  <c:pt idx="0">
                    <c:v>Con internación</c:v>
                  </c:pt>
                  <c:pt idx="1">
                    <c:v>Sin internación</c:v>
                  </c:pt>
                </c:lvl>
                <c:lvl>
                  <c:pt idx="0">
                    <c:v>Tipo de establecimientos</c:v>
                  </c:pt>
                </c:lvl>
              </c:multiLvlStrCache>
            </c:multiLvlStrRef>
          </c:cat>
          <c:val>
            <c:numRef>
              <c:f>'2.1.1'!$B$12:$C$12</c:f>
              <c:numCache>
                <c:formatCode>_(* #,##0_);_(* \(#,##0\);_(* "-"_);_(@_)</c:formatCode>
                <c:ptCount val="2"/>
                <c:pt idx="0">
                  <c:v>30</c:v>
                </c:pt>
                <c:pt idx="1">
                  <c:v>414</c:v>
                </c:pt>
              </c:numCache>
            </c:numRef>
          </c:val>
        </c:ser>
        <c:ser>
          <c:idx val="3"/>
          <c:order val="3"/>
          <c:tx>
            <c:strRef>
              <c:f>'2.1.1'!$A$13</c:f>
              <c:strCache>
                <c:ptCount val="1"/>
                <c:pt idx="0">
                  <c:v>Insular</c:v>
                </c:pt>
              </c:strCache>
            </c:strRef>
          </c:tx>
          <c:spPr>
            <a:solidFill>
              <a:schemeClr val="accent1">
                <a:lumMod val="60000"/>
              </a:schemeClr>
            </a:solidFill>
            <a:ln>
              <a:noFill/>
            </a:ln>
            <a:effectLst/>
          </c:spPr>
          <c:invertIfNegative val="0"/>
          <c:cat>
            <c:multiLvlStrRef>
              <c:f>'2.1.1'!$B$7:$C$8</c:f>
              <c:multiLvlStrCache>
                <c:ptCount val="2"/>
                <c:lvl>
                  <c:pt idx="0">
                    <c:v>Con internación</c:v>
                  </c:pt>
                  <c:pt idx="1">
                    <c:v>Sin internación</c:v>
                  </c:pt>
                </c:lvl>
                <c:lvl>
                  <c:pt idx="0">
                    <c:v>Tipo de establecimientos</c:v>
                  </c:pt>
                </c:lvl>
              </c:multiLvlStrCache>
            </c:multiLvlStrRef>
          </c:cat>
          <c:val>
            <c:numRef>
              <c:f>'2.1.1'!$B$13:$C$13</c:f>
              <c:numCache>
                <c:formatCode>_(* #,##0_);_(* \(#,##0\);_(* "-"_);_(@_)</c:formatCode>
                <c:ptCount val="2"/>
                <c:pt idx="0">
                  <c:v>2</c:v>
                </c:pt>
                <c:pt idx="1">
                  <c:v>11</c:v>
                </c:pt>
              </c:numCache>
            </c:numRef>
          </c:val>
        </c:ser>
        <c:ser>
          <c:idx val="4"/>
          <c:order val="4"/>
          <c:tx>
            <c:strRef>
              <c:f>'2.1.1'!$A$14</c:f>
              <c:strCache>
                <c:ptCount val="1"/>
                <c:pt idx="0">
                  <c:v>Zonas No Delimitadas</c:v>
                </c:pt>
              </c:strCache>
            </c:strRef>
          </c:tx>
          <c:spPr>
            <a:solidFill>
              <a:schemeClr val="accent3">
                <a:lumMod val="60000"/>
              </a:schemeClr>
            </a:solidFill>
            <a:ln>
              <a:noFill/>
            </a:ln>
            <a:effectLst/>
          </c:spPr>
          <c:invertIfNegative val="0"/>
          <c:cat>
            <c:multiLvlStrRef>
              <c:f>'2.1.1'!$B$7:$C$8</c:f>
              <c:multiLvlStrCache>
                <c:ptCount val="2"/>
                <c:lvl>
                  <c:pt idx="0">
                    <c:v>Con internación</c:v>
                  </c:pt>
                  <c:pt idx="1">
                    <c:v>Sin internación</c:v>
                  </c:pt>
                </c:lvl>
                <c:lvl>
                  <c:pt idx="0">
                    <c:v>Tipo de establecimientos</c:v>
                  </c:pt>
                </c:lvl>
              </c:multiLvlStrCache>
            </c:multiLvlStrRef>
          </c:cat>
          <c:val>
            <c:numRef>
              <c:f>'2.1.1'!$B$14:$C$14</c:f>
              <c:numCache>
                <c:formatCode>_(* #,##0_);_(* \(#,##0\);_(* "-"_);_(@_)</c:formatCode>
                <c:ptCount val="2"/>
                <c:pt idx="0">
                  <c:v>0</c:v>
                </c:pt>
                <c:pt idx="1">
                  <c:v>6</c:v>
                </c:pt>
              </c:numCache>
            </c:numRef>
          </c:val>
        </c:ser>
        <c:dLbls>
          <c:showLegendKey val="0"/>
          <c:showVal val="0"/>
          <c:showCatName val="0"/>
          <c:showSerName val="0"/>
          <c:showPercent val="0"/>
          <c:showBubbleSize val="0"/>
        </c:dLbls>
        <c:gapWidth val="219"/>
        <c:overlap val="-27"/>
        <c:axId val="216563440"/>
        <c:axId val="216564000"/>
      </c:barChart>
      <c:catAx>
        <c:axId val="2165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s-EC"/>
          </a:p>
        </c:txPr>
        <c:crossAx val="216564000"/>
        <c:crosses val="autoZero"/>
        <c:auto val="1"/>
        <c:lblAlgn val="ctr"/>
        <c:lblOffset val="100"/>
        <c:noMultiLvlLbl val="0"/>
      </c:catAx>
      <c:valAx>
        <c:axId val="216564000"/>
        <c:scaling>
          <c:orientation val="minMax"/>
        </c:scaling>
        <c:delete val="1"/>
        <c:axPos val="l"/>
        <c:numFmt formatCode="_(* #,##0_);_(* \(#,##0\);_(* &quot;-&quot;_);_(@_)" sourceLinked="1"/>
        <c:majorTickMark val="out"/>
        <c:minorTickMark val="none"/>
        <c:tickLblPos val="nextTo"/>
        <c:crossAx val="216563440"/>
        <c:crosses val="autoZero"/>
        <c:crossBetween val="between"/>
      </c:valAx>
      <c:spPr>
        <a:noFill/>
        <a:ln w="25400">
          <a:noFill/>
        </a:ln>
      </c:spPr>
    </c:plotArea>
    <c:legend>
      <c:legendPos val="r"/>
      <c:layout>
        <c:manualLayout>
          <c:xMode val="edge"/>
          <c:yMode val="edge"/>
          <c:x val="0.23815322598648436"/>
          <c:y val="0.86666933300004168"/>
          <c:w val="0.60267352972130006"/>
          <c:h val="0.10793684122817981"/>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s-EC"/>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s-EC" sz="1200" b="1" i="0" baseline="0">
                <a:effectLst/>
              </a:rPr>
              <a:t>Establecimientos de salud con internación hospitalaria por provincias. Año 2016</a:t>
            </a:r>
            <a:endParaRPr lang="es-EC" sz="1200">
              <a:effectLst/>
            </a:endParaRPr>
          </a:p>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endParaRPr lang="es-EC" sz="1200"/>
          </a:p>
        </c:rich>
      </c:tx>
      <c:overlay val="1"/>
    </c:title>
    <c:autoTitleDeleted val="0"/>
    <c:plotArea>
      <c:layout>
        <c:manualLayout>
          <c:layoutTarget val="inner"/>
          <c:xMode val="edge"/>
          <c:yMode val="edge"/>
          <c:x val="0.24436419643515048"/>
          <c:y val="0.15296039812431148"/>
          <c:w val="0.67019461521778567"/>
          <c:h val="0.82571446353144551"/>
        </c:manualLayout>
      </c:layout>
      <c:barChart>
        <c:barDir val="bar"/>
        <c:grouping val="clustered"/>
        <c:varyColors val="0"/>
        <c:ser>
          <c:idx val="0"/>
          <c:order val="0"/>
          <c:spPr>
            <a:solidFill>
              <a:schemeClr val="accent5">
                <a:lumMod val="60000"/>
                <a:lumOff val="40000"/>
              </a:schemeClr>
            </a:solidFill>
          </c:spPr>
          <c:invertIfNegative val="0"/>
          <c:dLbls>
            <c:spPr>
              <a:noFill/>
              <a:ln>
                <a:noFill/>
              </a:ln>
              <a:effectLst/>
            </c:spPr>
            <c:txPr>
              <a:bodyPr/>
              <a:lstStyle/>
              <a:p>
                <a:pPr>
                  <a:defRPr sz="700">
                    <a:latin typeface="+mn-lt"/>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[1]C24!$A$69:$A$93</c:f>
              <c:strCache>
                <c:ptCount val="25"/>
                <c:pt idx="0">
                  <c:v>Zonas no delimitadas</c:v>
                </c:pt>
                <c:pt idx="1">
                  <c:v>Galápagos</c:v>
                </c:pt>
                <c:pt idx="2">
                  <c:v>Napo</c:v>
                </c:pt>
                <c:pt idx="3">
                  <c:v>Orellana</c:v>
                </c:pt>
                <c:pt idx="4">
                  <c:v>Pastaza</c:v>
                </c:pt>
                <c:pt idx="5">
                  <c:v>Sucumbíos</c:v>
                </c:pt>
                <c:pt idx="6">
                  <c:v>Santa Elena</c:v>
                </c:pt>
                <c:pt idx="7">
                  <c:v>Santo Domingo de los Tsáchilas</c:v>
                </c:pt>
                <c:pt idx="8">
                  <c:v>Zamora Chinchipe</c:v>
                </c:pt>
                <c:pt idx="9">
                  <c:v>Bolívar</c:v>
                </c:pt>
                <c:pt idx="10">
                  <c:v>Carchi</c:v>
                </c:pt>
                <c:pt idx="11">
                  <c:v>Tungurahua</c:v>
                </c:pt>
                <c:pt idx="12">
                  <c:v>Cañar</c:v>
                </c:pt>
                <c:pt idx="13">
                  <c:v>Imbabura</c:v>
                </c:pt>
                <c:pt idx="14">
                  <c:v>Cotopaxi</c:v>
                </c:pt>
                <c:pt idx="15">
                  <c:v>Morona Santiago</c:v>
                </c:pt>
                <c:pt idx="16">
                  <c:v>Los Ríos</c:v>
                </c:pt>
                <c:pt idx="17">
                  <c:v>El Oro</c:v>
                </c:pt>
                <c:pt idx="18">
                  <c:v>Esmeraldas</c:v>
                </c:pt>
                <c:pt idx="19">
                  <c:v>Chimborazo</c:v>
                </c:pt>
                <c:pt idx="20">
                  <c:v>Azuay</c:v>
                </c:pt>
                <c:pt idx="21">
                  <c:v>Loja</c:v>
                </c:pt>
                <c:pt idx="22">
                  <c:v>Manabí</c:v>
                </c:pt>
                <c:pt idx="23">
                  <c:v>Pichincha</c:v>
                </c:pt>
                <c:pt idx="24">
                  <c:v>Guayas</c:v>
                </c:pt>
              </c:strCache>
            </c:strRef>
          </c:cat>
          <c:val>
            <c:numRef>
              <c:f>[1]C24!$B$69:$B$93</c:f>
              <c:numCache>
                <c:formatCode>General</c:formatCode>
                <c:ptCount val="25"/>
                <c:pt idx="0">
                  <c:v>6</c:v>
                </c:pt>
                <c:pt idx="1">
                  <c:v>11</c:v>
                </c:pt>
                <c:pt idx="2">
                  <c:v>50</c:v>
                </c:pt>
                <c:pt idx="3">
                  <c:v>55</c:v>
                </c:pt>
                <c:pt idx="4">
                  <c:v>59</c:v>
                </c:pt>
                <c:pt idx="5">
                  <c:v>65</c:v>
                </c:pt>
                <c:pt idx="6">
                  <c:v>65</c:v>
                </c:pt>
                <c:pt idx="7">
                  <c:v>70</c:v>
                </c:pt>
                <c:pt idx="8">
                  <c:v>73</c:v>
                </c:pt>
                <c:pt idx="9">
                  <c:v>80</c:v>
                </c:pt>
                <c:pt idx="10">
                  <c:v>91</c:v>
                </c:pt>
                <c:pt idx="11">
                  <c:v>102</c:v>
                </c:pt>
                <c:pt idx="12">
                  <c:v>105</c:v>
                </c:pt>
                <c:pt idx="13">
                  <c:v>107</c:v>
                </c:pt>
                <c:pt idx="14">
                  <c:v>108</c:v>
                </c:pt>
                <c:pt idx="15">
                  <c:v>112</c:v>
                </c:pt>
                <c:pt idx="16">
                  <c:v>131</c:v>
                </c:pt>
                <c:pt idx="17">
                  <c:v>155</c:v>
                </c:pt>
                <c:pt idx="18">
                  <c:v>157</c:v>
                </c:pt>
                <c:pt idx="19">
                  <c:v>160</c:v>
                </c:pt>
                <c:pt idx="20">
                  <c:v>227</c:v>
                </c:pt>
                <c:pt idx="21">
                  <c:v>231</c:v>
                </c:pt>
                <c:pt idx="22">
                  <c:v>373</c:v>
                </c:pt>
                <c:pt idx="23">
                  <c:v>414</c:v>
                </c:pt>
                <c:pt idx="24">
                  <c:v>465</c:v>
                </c:pt>
              </c:numCache>
            </c:numRef>
          </c:val>
        </c:ser>
        <c:dLbls>
          <c:showLegendKey val="0"/>
          <c:showVal val="0"/>
          <c:showCatName val="0"/>
          <c:showSerName val="0"/>
          <c:showPercent val="0"/>
          <c:showBubbleSize val="0"/>
        </c:dLbls>
        <c:gapWidth val="150"/>
        <c:axId val="217678208"/>
        <c:axId val="217678768"/>
      </c:barChart>
      <c:catAx>
        <c:axId val="217678208"/>
        <c:scaling>
          <c:orientation val="minMax"/>
        </c:scaling>
        <c:delete val="0"/>
        <c:axPos val="l"/>
        <c:numFmt formatCode="General" sourceLinked="1"/>
        <c:majorTickMark val="out"/>
        <c:minorTickMark val="none"/>
        <c:tickLblPos val="nextTo"/>
        <c:txPr>
          <a:bodyPr/>
          <a:lstStyle/>
          <a:p>
            <a:pPr>
              <a:defRPr sz="700">
                <a:latin typeface="+mn-lt"/>
                <a:cs typeface="Arial" panose="020B0604020202020204" pitchFamily="34" charset="0"/>
              </a:defRPr>
            </a:pPr>
            <a:endParaRPr lang="es-EC"/>
          </a:p>
        </c:txPr>
        <c:crossAx val="217678768"/>
        <c:crosses val="autoZero"/>
        <c:auto val="1"/>
        <c:lblAlgn val="ctr"/>
        <c:lblOffset val="100"/>
        <c:noMultiLvlLbl val="0"/>
      </c:catAx>
      <c:valAx>
        <c:axId val="217678768"/>
        <c:scaling>
          <c:orientation val="minMax"/>
        </c:scaling>
        <c:delete val="1"/>
        <c:axPos val="b"/>
        <c:numFmt formatCode="General" sourceLinked="1"/>
        <c:majorTickMark val="out"/>
        <c:minorTickMark val="none"/>
        <c:tickLblPos val="nextTo"/>
        <c:crossAx val="217678208"/>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b="1" i="0" u="none" strike="noStrike" baseline="0">
                <a:solidFill>
                  <a:srgbClr val="333333"/>
                </a:solidFill>
                <a:latin typeface="Calibri"/>
                <a:ea typeface="Calibri"/>
                <a:cs typeface="Calibri"/>
              </a:defRPr>
            </a:pPr>
            <a:r>
              <a:rPr lang="es-EC"/>
              <a:t>Sector Público</a:t>
            </a:r>
          </a:p>
        </c:rich>
      </c:tx>
      <c:overlay val="0"/>
      <c:spPr>
        <a:noFill/>
        <a:ln w="25400">
          <a:noFill/>
        </a:ln>
      </c:spPr>
    </c:title>
    <c:autoTitleDeleted val="0"/>
    <c:plotArea>
      <c:layout>
        <c:manualLayout>
          <c:layoutTarget val="inner"/>
          <c:xMode val="edge"/>
          <c:yMode val="edge"/>
          <c:x val="3.8524085224641028E-2"/>
          <c:y val="0.13051079859325004"/>
          <c:w val="0.4652380731820287"/>
          <c:h val="0.84288271293624228"/>
        </c:manualLayout>
      </c:layout>
      <c:pieChart>
        <c:varyColors val="1"/>
        <c:ser>
          <c:idx val="0"/>
          <c:order val="0"/>
          <c:dPt>
            <c:idx val="0"/>
            <c:bubble3D val="0"/>
            <c:spPr>
              <a:solidFill>
                <a:schemeClr val="accent2">
                  <a:shade val="58000"/>
                </a:schemeClr>
              </a:solidFill>
              <a:ln>
                <a:noFill/>
              </a:ln>
              <a:effectLst/>
              <a:sp3d/>
            </c:spPr>
          </c:dPt>
          <c:dPt>
            <c:idx val="1"/>
            <c:bubble3D val="0"/>
            <c:spPr>
              <a:solidFill>
                <a:schemeClr val="accent2">
                  <a:shade val="86000"/>
                </a:schemeClr>
              </a:solidFill>
              <a:ln>
                <a:noFill/>
              </a:ln>
              <a:effectLst/>
              <a:sp3d/>
            </c:spPr>
          </c:dPt>
          <c:dPt>
            <c:idx val="2"/>
            <c:bubble3D val="0"/>
            <c:spPr>
              <a:solidFill>
                <a:schemeClr val="accent2">
                  <a:tint val="86000"/>
                </a:schemeClr>
              </a:solidFill>
              <a:ln>
                <a:noFill/>
              </a:ln>
              <a:effectLst/>
              <a:sp3d/>
            </c:spPr>
          </c:dPt>
          <c:dPt>
            <c:idx val="3"/>
            <c:bubble3D val="0"/>
            <c:spPr>
              <a:solidFill>
                <a:schemeClr val="accent2">
                  <a:tint val="58000"/>
                </a:schemeClr>
              </a:solidFill>
              <a:ln>
                <a:noFill/>
              </a:ln>
              <a:effectLst/>
              <a:sp3d/>
            </c:spPr>
          </c:dPt>
          <c:dLbls>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'2.1.2'!$A$13:$A$16</c:f>
              <c:strCache>
                <c:ptCount val="4"/>
                <c:pt idx="0">
                  <c:v>Hospital Básico</c:v>
                </c:pt>
                <c:pt idx="1">
                  <c:v>Hospital General</c:v>
                </c:pt>
                <c:pt idx="2">
                  <c:v>Hospital Especializado:</c:v>
                </c:pt>
                <c:pt idx="3">
                  <c:v>Hospital de Especialidades</c:v>
                </c:pt>
              </c:strCache>
            </c:strRef>
          </c:cat>
          <c:val>
            <c:numRef>
              <c:f>'2.1.2'!$C$13:$C$16</c:f>
              <c:numCache>
                <c:formatCode>_(* #,##0.00_);_(* \(#,##0.00\);_(* "-"??_);_(@_)</c:formatCode>
                <c:ptCount val="4"/>
                <c:pt idx="0">
                  <c:v>58.659217877094974</c:v>
                </c:pt>
                <c:pt idx="1">
                  <c:v>29.050279329608941</c:v>
                </c:pt>
                <c:pt idx="2">
                  <c:v>10.05586592178771</c:v>
                </c:pt>
                <c:pt idx="3">
                  <c:v>2.2346368715083798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0758337193144973"/>
          <c:y val="0.3005434331109868"/>
          <c:w val="0.29589416396479851"/>
          <c:h val="0.3339394788714784"/>
        </c:manualLayout>
      </c:layout>
      <c:overlay val="0"/>
      <c:spPr>
        <a:noFill/>
        <a:ln w="25400">
          <a:noFill/>
        </a:ln>
      </c:spPr>
      <c:txPr>
        <a:bodyPr/>
        <a:lstStyle/>
        <a:p>
          <a:pPr>
            <a:defRPr sz="800" b="0" i="0" u="none" strike="noStrike" baseline="0">
              <a:solidFill>
                <a:srgbClr val="333333"/>
              </a:solidFill>
              <a:latin typeface="Calibri"/>
              <a:ea typeface="Calibri"/>
              <a:cs typeface="Calibri"/>
            </a:defRPr>
          </a:pPr>
          <a:endParaRPr lang="es-EC"/>
        </a:p>
      </c:txPr>
    </c:legend>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400" b="1" i="0" u="none" strike="noStrike" baseline="0">
                <a:solidFill>
                  <a:srgbClr val="333333"/>
                </a:solidFill>
                <a:latin typeface="Calibri"/>
                <a:ea typeface="Calibri"/>
                <a:cs typeface="Calibri"/>
              </a:defRPr>
            </a:pPr>
            <a:r>
              <a:rPr lang="es-EC"/>
              <a:t>Sector Privado</a:t>
            </a:r>
          </a:p>
        </c:rich>
      </c:tx>
      <c:overlay val="0"/>
      <c:spPr>
        <a:noFill/>
        <a:ln w="25400">
          <a:noFill/>
        </a:ln>
      </c:spPr>
    </c:title>
    <c:autoTitleDeleted val="0"/>
    <c:plotArea>
      <c:layout>
        <c:manualLayout>
          <c:layoutTarget val="inner"/>
          <c:xMode val="edge"/>
          <c:yMode val="edge"/>
          <c:x val="0.10929891189343907"/>
          <c:y val="0.2207355745685444"/>
          <c:w val="0.42623283475704155"/>
          <c:h val="0.67566529277401677"/>
        </c:manualLayout>
      </c:layout>
      <c:pieChart>
        <c:varyColors val="1"/>
        <c:ser>
          <c:idx val="0"/>
          <c:order val="0"/>
          <c:dPt>
            <c:idx val="0"/>
            <c:bubble3D val="0"/>
            <c:explosion val="11"/>
            <c:spPr>
              <a:solidFill>
                <a:schemeClr val="accent5">
                  <a:shade val="50000"/>
                </a:schemeClr>
              </a:solidFill>
              <a:ln>
                <a:noFill/>
              </a:ln>
              <a:effectLst/>
              <a:sp3d/>
            </c:spPr>
          </c:dPt>
          <c:dPt>
            <c:idx val="1"/>
            <c:bubble3D val="0"/>
            <c:spPr>
              <a:solidFill>
                <a:schemeClr val="accent5">
                  <a:shade val="70000"/>
                </a:schemeClr>
              </a:solidFill>
              <a:ln>
                <a:noFill/>
              </a:ln>
              <a:effectLst/>
              <a:sp3d/>
            </c:spPr>
          </c:dPt>
          <c:dPt>
            <c:idx val="2"/>
            <c:bubble3D val="0"/>
            <c:spPr>
              <a:solidFill>
                <a:schemeClr val="accent5">
                  <a:shade val="90000"/>
                </a:schemeClr>
              </a:solidFill>
              <a:ln>
                <a:noFill/>
              </a:ln>
              <a:effectLst/>
              <a:sp3d/>
            </c:spPr>
          </c:dPt>
          <c:dPt>
            <c:idx val="3"/>
            <c:bubble3D val="0"/>
            <c:spPr>
              <a:solidFill>
                <a:schemeClr val="accent5">
                  <a:tint val="90000"/>
                </a:schemeClr>
              </a:solidFill>
              <a:ln>
                <a:noFill/>
              </a:ln>
              <a:effectLst/>
              <a:sp3d/>
            </c:spPr>
          </c:dPt>
          <c:dPt>
            <c:idx val="4"/>
            <c:bubble3D val="0"/>
            <c:spPr>
              <a:solidFill>
                <a:schemeClr val="accent5">
                  <a:tint val="70000"/>
                </a:schemeClr>
              </a:solidFill>
              <a:ln>
                <a:noFill/>
              </a:ln>
              <a:effectLst/>
              <a:sp3d/>
            </c:spPr>
          </c:dPt>
          <c:dPt>
            <c:idx val="5"/>
            <c:bubble3D val="0"/>
            <c:spPr>
              <a:solidFill>
                <a:schemeClr val="accent5">
                  <a:tint val="50000"/>
                </a:schemeClr>
              </a:solidFill>
              <a:ln>
                <a:noFill/>
              </a:ln>
              <a:effectLst/>
              <a:sp3d/>
            </c:spPr>
          </c:dPt>
          <c:dLbls>
            <c:dLbl>
              <c:idx val="1"/>
              <c:layout>
                <c:manualLayout>
                  <c:x val="-4.1279622047244093E-2"/>
                  <c:y val="-1.460749224528752E-3"/>
                </c:manualLayout>
              </c:layout>
              <c:spPr>
                <a:noFill/>
                <a:ln w="25400">
                  <a:noFill/>
                </a:ln>
              </c:spPr>
              <c:txPr>
                <a:bodyPr/>
                <a:lstStyle/>
                <a:p>
                  <a:pPr>
                    <a:defRPr sz="100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3.4124598425196849E-2"/>
                  <c:y val="-3.9460272011453114E-2"/>
                </c:manualLayout>
              </c:layout>
              <c:spPr>
                <a:noFill/>
                <a:ln w="25400">
                  <a:noFill/>
                </a:ln>
              </c:spPr>
              <c:txPr>
                <a:bodyPr/>
                <a:lstStyle/>
                <a:p>
                  <a:pPr>
                    <a:defRPr sz="100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dLbl>
              <c:idx val="3"/>
              <c:layout>
                <c:manualLayout>
                  <c:x val="1.3051212598425196E-2"/>
                  <c:y val="-7.0210928179432114E-2"/>
                </c:manualLayout>
              </c:layout>
              <c:spPr>
                <a:noFill/>
                <a:ln w="25400">
                  <a:noFill/>
                </a:ln>
              </c:spPr>
              <c:txPr>
                <a:bodyPr/>
                <a:lstStyle/>
                <a:p>
                  <a:pPr>
                    <a:defRPr sz="100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dLbl>
              <c:idx val="5"/>
              <c:layout>
                <c:manualLayout>
                  <c:x val="8.8933291338582673E-2"/>
                  <c:y val="1.967358625626342E-2"/>
                </c:manualLayout>
              </c:layout>
              <c:spPr>
                <a:noFill/>
                <a:ln w="25400">
                  <a:noFill/>
                </a:ln>
              </c:spPr>
              <c:txPr>
                <a:bodyPr/>
                <a:lstStyle/>
                <a:p>
                  <a:pPr>
                    <a:defRPr sz="100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'2.1.2'!$A$18:$A$23</c:f>
              <c:strCache>
                <c:ptCount val="6"/>
                <c:pt idx="0">
                  <c:v>Clínica General</c:v>
                </c:pt>
                <c:pt idx="1">
                  <c:v>Clínica Especializada</c:v>
                </c:pt>
                <c:pt idx="2">
                  <c:v>Hospital Básico</c:v>
                </c:pt>
                <c:pt idx="3">
                  <c:v>Hospital General</c:v>
                </c:pt>
                <c:pt idx="4">
                  <c:v>Hospital Especializado:</c:v>
                </c:pt>
                <c:pt idx="5">
                  <c:v>Hospital de Especialidades</c:v>
                </c:pt>
              </c:strCache>
            </c:strRef>
          </c:cat>
          <c:val>
            <c:numRef>
              <c:f>'2.1.2'!$C$18:$C$23</c:f>
              <c:numCache>
                <c:formatCode>_(* #,##0.00_);_(* \(#,##0.00\);_(* "-"??_);_(@_)</c:formatCode>
                <c:ptCount val="6"/>
                <c:pt idx="0">
                  <c:v>82.727272727272734</c:v>
                </c:pt>
                <c:pt idx="1">
                  <c:v>4.7272727272727275</c:v>
                </c:pt>
                <c:pt idx="2">
                  <c:v>5.8181818181818183</c:v>
                </c:pt>
                <c:pt idx="3">
                  <c:v>3.0909090909090908</c:v>
                </c:pt>
                <c:pt idx="4">
                  <c:v>2.7272727272727271</c:v>
                </c:pt>
                <c:pt idx="5">
                  <c:v>0.90909090909090906</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6973125884016971"/>
          <c:y val="0.32373974214884438"/>
          <c:w val="0.28459410395482743"/>
          <c:h val="0.42154246726544514"/>
        </c:manualLayout>
      </c:layout>
      <c:overlay val="0"/>
      <c:spPr>
        <a:noFill/>
        <a:ln w="25400">
          <a:noFill/>
        </a:ln>
      </c:spPr>
      <c:txPr>
        <a:bodyPr/>
        <a:lstStyle/>
        <a:p>
          <a:pPr>
            <a:defRPr sz="800" b="0" i="0" u="none" strike="noStrike" baseline="0">
              <a:solidFill>
                <a:srgbClr val="333333"/>
              </a:solidFill>
              <a:latin typeface="Calibri"/>
              <a:ea typeface="Calibri"/>
              <a:cs typeface="Calibri"/>
            </a:defRPr>
          </a:pPr>
          <a:endParaRPr lang="es-EC"/>
        </a:p>
      </c:txPr>
    </c:legend>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400" b="1" i="0" u="none" strike="noStrike" baseline="0">
                <a:solidFill>
                  <a:srgbClr val="333333"/>
                </a:solidFill>
                <a:latin typeface="Calibri"/>
                <a:ea typeface="Calibri"/>
                <a:cs typeface="Calibri"/>
              </a:defRPr>
            </a:pPr>
            <a:r>
              <a:rPr lang="es-EC"/>
              <a:t>Porcentaje de establecimientos por sector</a:t>
            </a:r>
          </a:p>
        </c:rich>
      </c:tx>
      <c:overlay val="0"/>
      <c:spPr>
        <a:noFill/>
        <a:ln w="25400">
          <a:noFill/>
        </a:ln>
      </c:spPr>
    </c:title>
    <c:autoTitleDeleted val="0"/>
    <c:plotArea>
      <c:layout>
        <c:manualLayout>
          <c:layoutTarget val="inner"/>
          <c:xMode val="edge"/>
          <c:yMode val="edge"/>
          <c:x val="0.12381695308845163"/>
          <c:y val="0.12777168708237926"/>
          <c:w val="0.61508113561681665"/>
          <c:h val="0.85188551751185626"/>
        </c:manualLayout>
      </c:layout>
      <c:pieChart>
        <c:varyColors val="1"/>
        <c:ser>
          <c:idx val="0"/>
          <c:order val="0"/>
          <c:dPt>
            <c:idx val="0"/>
            <c:bubble3D val="0"/>
            <c:spPr>
              <a:solidFill>
                <a:schemeClr val="accent1">
                  <a:shade val="76000"/>
                </a:schemeClr>
              </a:solidFill>
              <a:ln w="25400">
                <a:solidFill>
                  <a:schemeClr val="lt1"/>
                </a:solidFill>
              </a:ln>
              <a:effectLst/>
              <a:sp3d contourW="25400">
                <a:contourClr>
                  <a:schemeClr val="lt1"/>
                </a:contourClr>
              </a:sp3d>
            </c:spPr>
          </c:dPt>
          <c:dPt>
            <c:idx val="1"/>
            <c:bubble3D val="0"/>
            <c:spPr>
              <a:solidFill>
                <a:schemeClr val="accent1">
                  <a:tint val="77000"/>
                </a:schemeClr>
              </a:solidFill>
              <a:ln w="25400">
                <a:solidFill>
                  <a:schemeClr val="lt1"/>
                </a:solidFill>
              </a:ln>
              <a:effectLst/>
              <a:sp3d contourW="25400">
                <a:contourClr>
                  <a:schemeClr val="lt1"/>
                </a:contourClr>
              </a:sp3d>
            </c:spPr>
          </c:dPt>
          <c:dLbls>
            <c:dLbl>
              <c:idx val="0"/>
              <c:layout>
                <c:manualLayout>
                  <c:x val="-0.10559500391728056"/>
                  <c:y val="0.16236296711710418"/>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3335775762460617"/>
                  <c:y val="-0.16145649233290327"/>
                </c:manualLayout>
              </c:layou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es-EC"/>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'2.1.2'!$A$10:$A$11</c:f>
              <c:strCache>
                <c:ptCount val="2"/>
                <c:pt idx="0">
                  <c:v>Sector Público</c:v>
                </c:pt>
                <c:pt idx="1">
                  <c:v>Sector Privado</c:v>
                </c:pt>
              </c:strCache>
            </c:strRef>
          </c:cat>
          <c:val>
            <c:numRef>
              <c:f>'2.1.2'!$C$10:$C$11</c:f>
              <c:numCache>
                <c:formatCode>_(* #,##0.00_);_(* \(#,##0.00\);_(* "-"??_);_(@_)</c:formatCode>
                <c:ptCount val="2"/>
                <c:pt idx="0">
                  <c:v>24.554183813443071</c:v>
                </c:pt>
                <c:pt idx="1">
                  <c:v>75.445816186556925</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6539761806796336"/>
          <c:y val="0.50778075737951045"/>
          <c:w val="0.21742271120905876"/>
          <c:h val="0.1434203607413671"/>
        </c:manualLayout>
      </c:layout>
      <c:overlay val="0"/>
      <c:spPr>
        <a:noFill/>
        <a:ln w="25400">
          <a:noFill/>
        </a:ln>
      </c:spPr>
      <c:txPr>
        <a:bodyPr/>
        <a:lstStyle/>
        <a:p>
          <a:pPr>
            <a:defRPr sz="1000" b="0" i="0" u="none" strike="noStrike" baseline="0">
              <a:solidFill>
                <a:srgbClr val="333333"/>
              </a:solidFill>
              <a:latin typeface="Calibri"/>
              <a:ea typeface="Calibri"/>
              <a:cs typeface="Calibri"/>
            </a:defRPr>
          </a:pPr>
          <a:endParaRPr lang="es-EC"/>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400" b="1" i="0" u="none" strike="noStrike" baseline="0">
                <a:solidFill>
                  <a:srgbClr val="333333"/>
                </a:solidFill>
                <a:latin typeface="Calibri"/>
                <a:ea typeface="Calibri"/>
                <a:cs typeface="Calibri"/>
              </a:defRPr>
            </a:pPr>
            <a:r>
              <a:rPr lang="es-EC"/>
              <a:t>Porcentaje de establecimientos sin internación hospitalaria por sector</a:t>
            </a:r>
          </a:p>
        </c:rich>
      </c:tx>
      <c:overlay val="0"/>
      <c:spPr>
        <a:noFill/>
        <a:ln w="25400">
          <a:noFill/>
        </a:ln>
      </c:spPr>
    </c:title>
    <c:autoTitleDeleted val="0"/>
    <c:plotArea>
      <c:layout>
        <c:manualLayout>
          <c:layoutTarget val="inner"/>
          <c:xMode val="edge"/>
          <c:yMode val="edge"/>
          <c:x val="0.209949540806454"/>
          <c:y val="0.20227471566054242"/>
          <c:w val="0.53778942093485949"/>
          <c:h val="0.76044400179715543"/>
        </c:manualLayout>
      </c:layout>
      <c:pieChart>
        <c:varyColors val="1"/>
        <c:ser>
          <c:idx val="0"/>
          <c:order val="0"/>
          <c:dPt>
            <c:idx val="0"/>
            <c:bubble3D val="0"/>
            <c:spPr>
              <a:solidFill>
                <a:schemeClr val="accent5">
                  <a:shade val="76000"/>
                </a:schemeClr>
              </a:solidFill>
              <a:ln w="25400">
                <a:solidFill>
                  <a:schemeClr val="lt1"/>
                </a:solidFill>
              </a:ln>
              <a:effectLst/>
              <a:sp3d contourW="25400">
                <a:contourClr>
                  <a:schemeClr val="lt1"/>
                </a:contourClr>
              </a:sp3d>
            </c:spPr>
          </c:dPt>
          <c:dPt>
            <c:idx val="1"/>
            <c:bubble3D val="0"/>
            <c:spPr>
              <a:solidFill>
                <a:schemeClr val="accent5">
                  <a:tint val="77000"/>
                </a:schemeClr>
              </a:solidFill>
              <a:ln w="25400">
                <a:solidFill>
                  <a:schemeClr val="lt1"/>
                </a:solidFill>
              </a:ln>
              <a:effectLst/>
              <a:sp3d contourW="25400">
                <a:contourClr>
                  <a:schemeClr val="lt1"/>
                </a:contourClr>
              </a:sp3d>
            </c:spPr>
          </c:dPt>
          <c:dLbls>
            <c:dLbl>
              <c:idx val="0"/>
              <c:layout>
                <c:manualLayout>
                  <c:x val="-3.0373854496921343E-2"/>
                  <c:y val="-0.18746065916093269"/>
                </c:manualLayout>
              </c:layout>
              <c:spPr>
                <a:noFill/>
                <a:ln w="25400">
                  <a:noFill/>
                </a:ln>
              </c:spPr>
              <c:txPr>
                <a:bodyPr/>
                <a:lstStyle/>
                <a:p>
                  <a:pPr>
                    <a:defRPr sz="105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2.6785446715190848E-2"/>
                  <c:y val="0.10387188223411907"/>
                </c:manualLayout>
              </c:layout>
              <c:spPr>
                <a:noFill/>
                <a:ln w="25400">
                  <a:noFill/>
                </a:ln>
              </c:spPr>
              <c:txPr>
                <a:bodyPr/>
                <a:lstStyle/>
                <a:p>
                  <a:pPr>
                    <a:defRPr sz="1050" b="0" i="0" u="none" strike="noStrike" baseline="0">
                      <a:solidFill>
                        <a:srgbClr val="333333"/>
                      </a:solidFill>
                      <a:latin typeface="Calibri"/>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050"/>
                </a:pPr>
                <a:endParaRPr lang="es-EC"/>
              </a:p>
            </c:txPr>
            <c:showLegendKey val="0"/>
            <c:showVal val="0"/>
            <c:showCatName val="0"/>
            <c:showSerName val="0"/>
            <c:showPercent val="0"/>
            <c:showBubbleSize val="0"/>
            <c:extLst>
              <c:ext xmlns:c15="http://schemas.microsoft.com/office/drawing/2012/chart" uri="{CE6537A1-D6FC-4f65-9D91-7224C49458BB}"/>
            </c:extLst>
          </c:dLbls>
          <c:cat>
            <c:strRef>
              <c:f>'2.1.3'!$A$10:$A$11</c:f>
              <c:strCache>
                <c:ptCount val="2"/>
                <c:pt idx="0">
                  <c:v>Sector Público</c:v>
                </c:pt>
                <c:pt idx="1">
                  <c:v>Sector Privado</c:v>
                </c:pt>
              </c:strCache>
            </c:strRef>
          </c:cat>
          <c:val>
            <c:numRef>
              <c:f>'2.1.3'!$C$10:$C$11</c:f>
              <c:numCache>
                <c:formatCode>0.00</c:formatCode>
                <c:ptCount val="2"/>
                <c:pt idx="0">
                  <c:v>93.433179723502306</c:v>
                </c:pt>
                <c:pt idx="1">
                  <c:v>6.5668202764976948</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9661402438116791"/>
          <c:y val="0.50577578941962609"/>
          <c:w val="0.18826310227289639"/>
          <c:h val="0.12808577404390009"/>
        </c:manualLayout>
      </c:layout>
      <c:overlay val="0"/>
      <c:spPr>
        <a:noFill/>
        <a:ln w="25400">
          <a:noFill/>
        </a:ln>
      </c:spPr>
      <c:txPr>
        <a:bodyPr/>
        <a:lstStyle/>
        <a:p>
          <a:pPr>
            <a:defRPr sz="1000" b="0" i="0" u="none" strike="noStrike" baseline="0">
              <a:solidFill>
                <a:srgbClr val="333333"/>
              </a:solidFill>
              <a:latin typeface="Calibri"/>
              <a:ea typeface="Calibri"/>
              <a:cs typeface="Calibri"/>
            </a:defRPr>
          </a:pPr>
          <a:endParaRPr lang="es-EC"/>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400" b="0" i="0" u="none" strike="noStrike" baseline="0">
                <a:solidFill>
                  <a:srgbClr val="333333"/>
                </a:solidFill>
                <a:latin typeface="Calibri"/>
                <a:ea typeface="Calibri"/>
                <a:cs typeface="Calibri"/>
              </a:defRPr>
            </a:pPr>
            <a:r>
              <a:rPr lang="es-EC"/>
              <a:t>Establecimientos sin internación hospitalaria del sector público por clase</a:t>
            </a:r>
          </a:p>
        </c:rich>
      </c:tx>
      <c:overlay val="0"/>
      <c:spPr>
        <a:noFill/>
        <a:ln w="25400">
          <a:noFill/>
        </a:ln>
      </c:spPr>
    </c:title>
    <c:autoTitleDeleted val="0"/>
    <c:plotArea>
      <c:layout/>
      <c:barChart>
        <c:barDir val="bar"/>
        <c:grouping val="clustered"/>
        <c:varyColors val="0"/>
        <c:ser>
          <c:idx val="0"/>
          <c:order val="0"/>
          <c:spPr>
            <a:solidFill>
              <a:srgbClr val="4BACC6"/>
            </a:solidFill>
            <a:ln w="25400">
              <a:noFill/>
            </a:ln>
          </c:spPr>
          <c:invertIfNegative val="0"/>
          <c:dLbls>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'2.1.3'!$A$13:$A$22</c:f>
              <c:strCache>
                <c:ptCount val="10"/>
                <c:pt idx="0">
                  <c:v>Centro de salud</c:v>
                </c:pt>
                <c:pt idx="1">
                  <c:v>Subcentro de salud</c:v>
                </c:pt>
                <c:pt idx="2">
                  <c:v>Puesto de salud</c:v>
                </c:pt>
                <c:pt idx="3">
                  <c:v>Dispensario médico (Policlínico)</c:v>
                </c:pt>
                <c:pt idx="4">
                  <c:v>Consultorio General</c:v>
                </c:pt>
                <c:pt idx="5">
                  <c:v>Consultorio de especialidad(es) clínico-quirúrgico</c:v>
                </c:pt>
                <c:pt idx="6">
                  <c:v>Centro de especialidades</c:v>
                </c:pt>
                <c:pt idx="7">
                  <c:v>Centro clínico-quirúrgico ambulatorio (hospital del día)</c:v>
                </c:pt>
                <c:pt idx="8">
                  <c:v>Centros especializados</c:v>
                </c:pt>
                <c:pt idx="9">
                  <c:v>Otros Establecimientos sin internación</c:v>
                </c:pt>
              </c:strCache>
            </c:strRef>
          </c:cat>
          <c:val>
            <c:numRef>
              <c:f>'2.1.3'!$B$13:$B$22</c:f>
              <c:numCache>
                <c:formatCode>#,##0</c:formatCode>
                <c:ptCount val="10"/>
                <c:pt idx="0">
                  <c:v>1704</c:v>
                </c:pt>
                <c:pt idx="1">
                  <c:v>19</c:v>
                </c:pt>
                <c:pt idx="2">
                  <c:v>475</c:v>
                </c:pt>
                <c:pt idx="3">
                  <c:v>797</c:v>
                </c:pt>
                <c:pt idx="4">
                  <c:v>42</c:v>
                </c:pt>
                <c:pt idx="5">
                  <c:v>1</c:v>
                </c:pt>
                <c:pt idx="6">
                  <c:v>1</c:v>
                </c:pt>
                <c:pt idx="7">
                  <c:v>26</c:v>
                </c:pt>
                <c:pt idx="8">
                  <c:v>14</c:v>
                </c:pt>
                <c:pt idx="9">
                  <c:v>165</c:v>
                </c:pt>
              </c:numCache>
            </c:numRef>
          </c:val>
        </c:ser>
        <c:dLbls>
          <c:showLegendKey val="0"/>
          <c:showVal val="0"/>
          <c:showCatName val="0"/>
          <c:showSerName val="0"/>
          <c:showPercent val="0"/>
          <c:showBubbleSize val="0"/>
        </c:dLbls>
        <c:gapWidth val="182"/>
        <c:axId val="216573520"/>
        <c:axId val="216574080"/>
      </c:barChart>
      <c:catAx>
        <c:axId val="2165735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s-EC"/>
          </a:p>
        </c:txPr>
        <c:crossAx val="216574080"/>
        <c:crosses val="autoZero"/>
        <c:auto val="1"/>
        <c:lblAlgn val="ctr"/>
        <c:lblOffset val="100"/>
        <c:noMultiLvlLbl val="0"/>
      </c:catAx>
      <c:valAx>
        <c:axId val="216574080"/>
        <c:scaling>
          <c:orientation val="minMax"/>
        </c:scaling>
        <c:delete val="1"/>
        <c:axPos val="t"/>
        <c:numFmt formatCode="#,##0" sourceLinked="1"/>
        <c:majorTickMark val="out"/>
        <c:minorTickMark val="none"/>
        <c:tickLblPos val="nextTo"/>
        <c:crossAx val="21657352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Arial"/>
                <a:ea typeface="Arial"/>
                <a:cs typeface="Arial"/>
              </a:defRPr>
            </a:pPr>
            <a:r>
              <a:rPr lang="es-EC">
                <a:latin typeface="+mn-lt"/>
              </a:rPr>
              <a:t>Establecimientos sin internación hospitalaria del sector privado por clase</a:t>
            </a:r>
          </a:p>
        </c:rich>
      </c:tx>
      <c:layout>
        <c:manualLayout>
          <c:xMode val="edge"/>
          <c:yMode val="edge"/>
          <c:x val="0.14359019225160957"/>
          <c:y val="3.2407333975339417E-2"/>
        </c:manualLayout>
      </c:layout>
      <c:overlay val="0"/>
      <c:spPr>
        <a:noFill/>
        <a:ln w="25400">
          <a:noFill/>
        </a:ln>
      </c:spPr>
    </c:title>
    <c:autoTitleDeleted val="0"/>
    <c:plotArea>
      <c:layout/>
      <c:barChart>
        <c:barDir val="bar"/>
        <c:grouping val="clustered"/>
        <c:varyColors val="0"/>
        <c:ser>
          <c:idx val="0"/>
          <c:order val="0"/>
          <c:spPr>
            <a:solidFill>
              <a:srgbClr val="4BACC6"/>
            </a:solidFill>
            <a:ln w="25400">
              <a:noFill/>
            </a:ln>
          </c:spPr>
          <c:invertIfNegative val="0"/>
          <c:dLbls>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'2.1.3'!$A$24:$A$31</c:f>
              <c:strCache>
                <c:ptCount val="8"/>
                <c:pt idx="0">
                  <c:v>Centro de salud</c:v>
                </c:pt>
                <c:pt idx="1">
                  <c:v>Dispensario médico (Policlínico)</c:v>
                </c:pt>
                <c:pt idx="2">
                  <c:v>Consultorio General</c:v>
                </c:pt>
                <c:pt idx="3">
                  <c:v>Consultorio de especialidad(es) clínico-quirúrgico</c:v>
                </c:pt>
                <c:pt idx="4">
                  <c:v>Centro de especialidades</c:v>
                </c:pt>
                <c:pt idx="5">
                  <c:v>Centro clínico-quirúrgico ambulatorio (hospital del día)</c:v>
                </c:pt>
                <c:pt idx="6">
                  <c:v>Centros especializados</c:v>
                </c:pt>
                <c:pt idx="7">
                  <c:v>Otros Establecimientos sin internación</c:v>
                </c:pt>
              </c:strCache>
            </c:strRef>
          </c:cat>
          <c:val>
            <c:numRef>
              <c:f>'2.1.3'!$B$24:$B$31</c:f>
              <c:numCache>
                <c:formatCode>#,##0</c:formatCode>
                <c:ptCount val="8"/>
                <c:pt idx="0">
                  <c:v>27</c:v>
                </c:pt>
                <c:pt idx="1">
                  <c:v>136</c:v>
                </c:pt>
                <c:pt idx="2">
                  <c:v>9</c:v>
                </c:pt>
                <c:pt idx="3">
                  <c:v>13</c:v>
                </c:pt>
                <c:pt idx="4">
                  <c:v>15</c:v>
                </c:pt>
                <c:pt idx="5">
                  <c:v>3</c:v>
                </c:pt>
                <c:pt idx="6">
                  <c:v>8</c:v>
                </c:pt>
                <c:pt idx="7">
                  <c:v>17</c:v>
                </c:pt>
              </c:numCache>
            </c:numRef>
          </c:val>
        </c:ser>
        <c:dLbls>
          <c:showLegendKey val="0"/>
          <c:showVal val="0"/>
          <c:showCatName val="0"/>
          <c:showSerName val="0"/>
          <c:showPercent val="0"/>
          <c:showBubbleSize val="0"/>
        </c:dLbls>
        <c:gapWidth val="182"/>
        <c:axId val="216576320"/>
        <c:axId val="217670368"/>
      </c:barChart>
      <c:catAx>
        <c:axId val="216576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s-EC"/>
          </a:p>
        </c:txPr>
        <c:crossAx val="217670368"/>
        <c:crosses val="autoZero"/>
        <c:auto val="1"/>
        <c:lblAlgn val="ctr"/>
        <c:lblOffset val="100"/>
        <c:noMultiLvlLbl val="0"/>
      </c:catAx>
      <c:valAx>
        <c:axId val="217670368"/>
        <c:scaling>
          <c:orientation val="minMax"/>
        </c:scaling>
        <c:delete val="1"/>
        <c:axPos val="t"/>
        <c:numFmt formatCode="#,##0" sourceLinked="1"/>
        <c:majorTickMark val="out"/>
        <c:minorTickMark val="none"/>
        <c:tickLblPos val="nextTo"/>
        <c:crossAx val="21657632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s-EC" sz="1200" b="1" i="0" baseline="0">
                <a:effectLst/>
              </a:rPr>
              <a:t>Establecimientos de salud, según provincia. </a:t>
            </a:r>
            <a:br>
              <a:rPr lang="es-EC" sz="1200" b="1" i="0" baseline="0">
                <a:effectLst/>
              </a:rPr>
            </a:br>
            <a:r>
              <a:rPr lang="es-EC" sz="1200" b="1" i="0" baseline="0">
                <a:effectLst/>
              </a:rPr>
              <a:t>Año 2016</a:t>
            </a:r>
            <a:endParaRPr lang="es-EC" sz="1200">
              <a:effectLst/>
            </a:endParaRPr>
          </a:p>
        </c:rich>
      </c:tx>
      <c:overlay val="1"/>
    </c:title>
    <c:autoTitleDeleted val="0"/>
    <c:plotArea>
      <c:layout>
        <c:manualLayout>
          <c:layoutTarget val="inner"/>
          <c:xMode val="edge"/>
          <c:yMode val="edge"/>
          <c:x val="0.24436412564786905"/>
          <c:y val="0.13773589324956428"/>
          <c:w val="0.67019461521778567"/>
          <c:h val="0.83355171154786767"/>
        </c:manualLayout>
      </c:layout>
      <c:barChart>
        <c:barDir val="bar"/>
        <c:grouping val="clustered"/>
        <c:varyColors val="0"/>
        <c:ser>
          <c:idx val="0"/>
          <c:order val="0"/>
          <c:spPr>
            <a:solidFill>
              <a:schemeClr val="accent5">
                <a:lumMod val="60000"/>
                <a:lumOff val="40000"/>
              </a:schemeClr>
            </a:solidFill>
          </c:spPr>
          <c:invertIfNegative val="0"/>
          <c:dLbls>
            <c:spPr>
              <a:noFill/>
              <a:ln>
                <a:noFill/>
              </a:ln>
              <a:effectLst/>
            </c:spPr>
            <c:txPr>
              <a:bodyPr/>
              <a:lstStyle/>
              <a:p>
                <a:pPr>
                  <a:defRPr sz="700">
                    <a:latin typeface="+mn-lt"/>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[1]C24!$A$11:$A$35</c:f>
              <c:strCache>
                <c:ptCount val="25"/>
                <c:pt idx="0">
                  <c:v>Zonas no delimitadas</c:v>
                </c:pt>
                <c:pt idx="1">
                  <c:v>Galápagos</c:v>
                </c:pt>
                <c:pt idx="2">
                  <c:v>Napo</c:v>
                </c:pt>
                <c:pt idx="3">
                  <c:v>Pastaza</c:v>
                </c:pt>
                <c:pt idx="4">
                  <c:v>Orellana</c:v>
                </c:pt>
                <c:pt idx="5">
                  <c:v>Sucumbíos</c:v>
                </c:pt>
                <c:pt idx="6">
                  <c:v>Zamora Chinchipe</c:v>
                </c:pt>
                <c:pt idx="7">
                  <c:v>Santa Elena</c:v>
                </c:pt>
                <c:pt idx="8">
                  <c:v>Bolívar</c:v>
                </c:pt>
                <c:pt idx="9">
                  <c:v>Carchi</c:v>
                </c:pt>
                <c:pt idx="10">
                  <c:v>Santo Domingo de los Tsáchilas</c:v>
                </c:pt>
                <c:pt idx="11">
                  <c:v>Cañar</c:v>
                </c:pt>
                <c:pt idx="12">
                  <c:v>Morona Santiago</c:v>
                </c:pt>
                <c:pt idx="13">
                  <c:v>Imbabura</c:v>
                </c:pt>
                <c:pt idx="14">
                  <c:v>Cotopaxi</c:v>
                </c:pt>
                <c:pt idx="15">
                  <c:v>Tungurahua</c:v>
                </c:pt>
                <c:pt idx="16">
                  <c:v>Esmeraldas</c:v>
                </c:pt>
                <c:pt idx="17">
                  <c:v>Chimborazo</c:v>
                </c:pt>
                <c:pt idx="18">
                  <c:v>Los Ríos</c:v>
                </c:pt>
                <c:pt idx="19">
                  <c:v>El Oro</c:v>
                </c:pt>
                <c:pt idx="20">
                  <c:v>Loja</c:v>
                </c:pt>
                <c:pt idx="21">
                  <c:v>Azuay</c:v>
                </c:pt>
                <c:pt idx="22">
                  <c:v>Manabí</c:v>
                </c:pt>
                <c:pt idx="23">
                  <c:v>Pichincha</c:v>
                </c:pt>
                <c:pt idx="24">
                  <c:v>Guayas</c:v>
                </c:pt>
              </c:strCache>
            </c:strRef>
          </c:cat>
          <c:val>
            <c:numRef>
              <c:f>[1]C24!$B$11:$B$35</c:f>
              <c:numCache>
                <c:formatCode>General</c:formatCode>
                <c:ptCount val="25"/>
                <c:pt idx="0">
                  <c:v>6</c:v>
                </c:pt>
                <c:pt idx="1">
                  <c:v>13</c:v>
                </c:pt>
                <c:pt idx="2">
                  <c:v>53</c:v>
                </c:pt>
                <c:pt idx="3">
                  <c:v>62</c:v>
                </c:pt>
                <c:pt idx="4">
                  <c:v>62</c:v>
                </c:pt>
                <c:pt idx="5">
                  <c:v>70</c:v>
                </c:pt>
                <c:pt idx="6">
                  <c:v>76</c:v>
                </c:pt>
                <c:pt idx="7">
                  <c:v>80</c:v>
                </c:pt>
                <c:pt idx="8">
                  <c:v>88</c:v>
                </c:pt>
                <c:pt idx="9">
                  <c:v>96</c:v>
                </c:pt>
                <c:pt idx="10">
                  <c:v>109</c:v>
                </c:pt>
                <c:pt idx="11">
                  <c:v>112</c:v>
                </c:pt>
                <c:pt idx="12">
                  <c:v>121</c:v>
                </c:pt>
                <c:pt idx="13">
                  <c:v>123</c:v>
                </c:pt>
                <c:pt idx="14">
                  <c:v>131</c:v>
                </c:pt>
                <c:pt idx="15">
                  <c:v>132</c:v>
                </c:pt>
                <c:pt idx="16">
                  <c:v>175</c:v>
                </c:pt>
                <c:pt idx="17">
                  <c:v>179</c:v>
                </c:pt>
                <c:pt idx="18">
                  <c:v>195</c:v>
                </c:pt>
                <c:pt idx="19">
                  <c:v>198</c:v>
                </c:pt>
                <c:pt idx="20">
                  <c:v>259</c:v>
                </c:pt>
                <c:pt idx="21">
                  <c:v>266</c:v>
                </c:pt>
                <c:pt idx="22">
                  <c:v>417</c:v>
                </c:pt>
                <c:pt idx="23">
                  <c:v>541</c:v>
                </c:pt>
                <c:pt idx="24">
                  <c:v>637</c:v>
                </c:pt>
              </c:numCache>
            </c:numRef>
          </c:val>
        </c:ser>
        <c:dLbls>
          <c:showLegendKey val="0"/>
          <c:showVal val="0"/>
          <c:showCatName val="0"/>
          <c:showSerName val="0"/>
          <c:showPercent val="0"/>
          <c:showBubbleSize val="0"/>
        </c:dLbls>
        <c:gapWidth val="150"/>
        <c:axId val="217672608"/>
        <c:axId val="217673168"/>
      </c:barChart>
      <c:catAx>
        <c:axId val="217672608"/>
        <c:scaling>
          <c:orientation val="minMax"/>
        </c:scaling>
        <c:delete val="0"/>
        <c:axPos val="l"/>
        <c:numFmt formatCode="General" sourceLinked="1"/>
        <c:majorTickMark val="out"/>
        <c:minorTickMark val="none"/>
        <c:tickLblPos val="nextTo"/>
        <c:txPr>
          <a:bodyPr/>
          <a:lstStyle/>
          <a:p>
            <a:pPr>
              <a:defRPr sz="700">
                <a:latin typeface="+mn-lt"/>
                <a:cs typeface="Arial" panose="020B0604020202020204" pitchFamily="34" charset="0"/>
              </a:defRPr>
            </a:pPr>
            <a:endParaRPr lang="es-EC"/>
          </a:p>
        </c:txPr>
        <c:crossAx val="217673168"/>
        <c:crosses val="autoZero"/>
        <c:auto val="1"/>
        <c:lblAlgn val="ctr"/>
        <c:lblOffset val="100"/>
        <c:noMultiLvlLbl val="0"/>
      </c:catAx>
      <c:valAx>
        <c:axId val="217673168"/>
        <c:scaling>
          <c:orientation val="minMax"/>
        </c:scaling>
        <c:delete val="1"/>
        <c:axPos val="b"/>
        <c:numFmt formatCode="General" sourceLinked="1"/>
        <c:majorTickMark val="out"/>
        <c:minorTickMark val="none"/>
        <c:tickLblPos val="nextTo"/>
        <c:crossAx val="217672608"/>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50" b="1" i="0" u="none" strike="noStrike" kern="1200" baseline="0">
                <a:solidFill>
                  <a:sysClr val="windowText" lastClr="000000"/>
                </a:solidFill>
                <a:latin typeface="+mn-lt"/>
                <a:ea typeface="+mn-ea"/>
                <a:cs typeface="+mn-cs"/>
              </a:defRPr>
            </a:pPr>
            <a:r>
              <a:rPr lang="es-EC" sz="1200" b="1" i="0" baseline="0">
                <a:effectLst/>
              </a:rPr>
              <a:t>Establecimientos de salud con internación hospitalaria por provincias. Año 2016</a:t>
            </a:r>
            <a:endParaRPr lang="es-EC" sz="1050">
              <a:effectLst/>
            </a:endParaRPr>
          </a:p>
        </c:rich>
      </c:tx>
      <c:layout>
        <c:manualLayout>
          <c:xMode val="edge"/>
          <c:yMode val="edge"/>
          <c:x val="0.11595828899765907"/>
          <c:y val="1.2558749923701398E-2"/>
        </c:manualLayout>
      </c:layout>
      <c:overlay val="1"/>
    </c:title>
    <c:autoTitleDeleted val="0"/>
    <c:plotArea>
      <c:layout>
        <c:manualLayout>
          <c:layoutTarget val="inner"/>
          <c:xMode val="edge"/>
          <c:yMode val="edge"/>
          <c:x val="0.26118105507081885"/>
          <c:y val="0.15296046046275505"/>
          <c:w val="0.67019461521778567"/>
          <c:h val="0.82571446353144551"/>
        </c:manualLayout>
      </c:layout>
      <c:barChart>
        <c:barDir val="bar"/>
        <c:grouping val="clustered"/>
        <c:varyColors val="0"/>
        <c:ser>
          <c:idx val="0"/>
          <c:order val="0"/>
          <c:spPr>
            <a:solidFill>
              <a:schemeClr val="accent5">
                <a:lumMod val="60000"/>
                <a:lumOff val="40000"/>
              </a:schemeClr>
            </a:solidFill>
          </c:spPr>
          <c:invertIfNegative val="0"/>
          <c:dLbls>
            <c:spPr>
              <a:noFill/>
              <a:ln>
                <a:noFill/>
              </a:ln>
              <a:effectLst/>
            </c:spPr>
            <c:txPr>
              <a:bodyPr/>
              <a:lstStyle/>
              <a:p>
                <a:pPr>
                  <a:defRPr sz="700">
                    <a:latin typeface="+mn-lt"/>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[1]C24!$A$40:$A$64</c:f>
              <c:strCache>
                <c:ptCount val="25"/>
                <c:pt idx="0">
                  <c:v>Zonas no delimitadas</c:v>
                </c:pt>
                <c:pt idx="1">
                  <c:v>Galápagos</c:v>
                </c:pt>
                <c:pt idx="2">
                  <c:v>Napo</c:v>
                </c:pt>
                <c:pt idx="3">
                  <c:v>Pastaza</c:v>
                </c:pt>
                <c:pt idx="4">
                  <c:v>Zamora Chinchipe</c:v>
                </c:pt>
                <c:pt idx="5">
                  <c:v>Carchi</c:v>
                </c:pt>
                <c:pt idx="6">
                  <c:v>Sucumbíos</c:v>
                </c:pt>
                <c:pt idx="7">
                  <c:v>Cañar</c:v>
                </c:pt>
                <c:pt idx="8">
                  <c:v>Orellana</c:v>
                </c:pt>
                <c:pt idx="9">
                  <c:v>Bolívar</c:v>
                </c:pt>
                <c:pt idx="10">
                  <c:v>Morona Santiago</c:v>
                </c:pt>
                <c:pt idx="11">
                  <c:v>Santa Elena</c:v>
                </c:pt>
                <c:pt idx="12">
                  <c:v>Imbabura</c:v>
                </c:pt>
                <c:pt idx="13">
                  <c:v>Esmeraldas</c:v>
                </c:pt>
                <c:pt idx="14">
                  <c:v>Chimborazo</c:v>
                </c:pt>
                <c:pt idx="15">
                  <c:v>Cotopaxi</c:v>
                </c:pt>
                <c:pt idx="16">
                  <c:v>Loja</c:v>
                </c:pt>
                <c:pt idx="17">
                  <c:v>Tungurahua</c:v>
                </c:pt>
                <c:pt idx="18">
                  <c:v>Azuay</c:v>
                </c:pt>
                <c:pt idx="19">
                  <c:v>Santo Domingo de los Tsáchilas</c:v>
                </c:pt>
                <c:pt idx="20">
                  <c:v>El Oro</c:v>
                </c:pt>
                <c:pt idx="21">
                  <c:v>Manabí</c:v>
                </c:pt>
                <c:pt idx="22">
                  <c:v>Los Ríos</c:v>
                </c:pt>
                <c:pt idx="23">
                  <c:v>Pichincha</c:v>
                </c:pt>
                <c:pt idx="24">
                  <c:v>Guayas</c:v>
                </c:pt>
              </c:strCache>
            </c:strRef>
          </c:cat>
          <c:val>
            <c:numRef>
              <c:f>[1]C24!$B$40:$B$64</c:f>
              <c:numCache>
                <c:formatCode>General</c:formatCode>
                <c:ptCount val="25"/>
                <c:pt idx="0">
                  <c:v>0</c:v>
                </c:pt>
                <c:pt idx="1">
                  <c:v>2</c:v>
                </c:pt>
                <c:pt idx="2">
                  <c:v>3</c:v>
                </c:pt>
                <c:pt idx="3">
                  <c:v>3</c:v>
                </c:pt>
                <c:pt idx="4">
                  <c:v>3</c:v>
                </c:pt>
                <c:pt idx="5">
                  <c:v>5</c:v>
                </c:pt>
                <c:pt idx="6">
                  <c:v>5</c:v>
                </c:pt>
                <c:pt idx="7">
                  <c:v>7</c:v>
                </c:pt>
                <c:pt idx="8">
                  <c:v>7</c:v>
                </c:pt>
                <c:pt idx="9">
                  <c:v>8</c:v>
                </c:pt>
                <c:pt idx="10">
                  <c:v>9</c:v>
                </c:pt>
                <c:pt idx="11">
                  <c:v>15</c:v>
                </c:pt>
                <c:pt idx="12">
                  <c:v>16</c:v>
                </c:pt>
                <c:pt idx="13">
                  <c:v>18</c:v>
                </c:pt>
                <c:pt idx="14">
                  <c:v>19</c:v>
                </c:pt>
                <c:pt idx="15">
                  <c:v>23</c:v>
                </c:pt>
                <c:pt idx="16">
                  <c:v>28</c:v>
                </c:pt>
                <c:pt idx="17">
                  <c:v>30</c:v>
                </c:pt>
                <c:pt idx="18">
                  <c:v>39</c:v>
                </c:pt>
                <c:pt idx="19">
                  <c:v>39</c:v>
                </c:pt>
                <c:pt idx="20">
                  <c:v>43</c:v>
                </c:pt>
                <c:pt idx="21">
                  <c:v>44</c:v>
                </c:pt>
                <c:pt idx="22">
                  <c:v>64</c:v>
                </c:pt>
                <c:pt idx="23">
                  <c:v>127</c:v>
                </c:pt>
                <c:pt idx="24">
                  <c:v>172</c:v>
                </c:pt>
              </c:numCache>
            </c:numRef>
          </c:val>
        </c:ser>
        <c:dLbls>
          <c:showLegendKey val="0"/>
          <c:showVal val="0"/>
          <c:showCatName val="0"/>
          <c:showSerName val="0"/>
          <c:showPercent val="0"/>
          <c:showBubbleSize val="0"/>
        </c:dLbls>
        <c:gapWidth val="150"/>
        <c:axId val="217675408"/>
        <c:axId val="217675968"/>
      </c:barChart>
      <c:catAx>
        <c:axId val="217675408"/>
        <c:scaling>
          <c:orientation val="minMax"/>
        </c:scaling>
        <c:delete val="0"/>
        <c:axPos val="l"/>
        <c:numFmt formatCode="General" sourceLinked="1"/>
        <c:majorTickMark val="out"/>
        <c:minorTickMark val="none"/>
        <c:tickLblPos val="nextTo"/>
        <c:txPr>
          <a:bodyPr/>
          <a:lstStyle/>
          <a:p>
            <a:pPr>
              <a:defRPr sz="600">
                <a:latin typeface="+mn-lt"/>
                <a:cs typeface="Arial" panose="020B0604020202020204" pitchFamily="34" charset="0"/>
              </a:defRPr>
            </a:pPr>
            <a:endParaRPr lang="es-EC"/>
          </a:p>
        </c:txPr>
        <c:crossAx val="217675968"/>
        <c:crosses val="autoZero"/>
        <c:auto val="1"/>
        <c:lblAlgn val="ctr"/>
        <c:lblOffset val="100"/>
        <c:noMultiLvlLbl val="0"/>
      </c:catAx>
      <c:valAx>
        <c:axId val="217675968"/>
        <c:scaling>
          <c:orientation val="minMax"/>
        </c:scaling>
        <c:delete val="1"/>
        <c:axPos val="b"/>
        <c:numFmt formatCode="General" sourceLinked="1"/>
        <c:majorTickMark val="out"/>
        <c:minorTickMark val="none"/>
        <c:tickLblPos val="nextTo"/>
        <c:crossAx val="217675408"/>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8.xml.rels><?xml version="1.0" encoding="UTF-8" standalone="yes"?>
<Relationships xmlns="http://schemas.openxmlformats.org/package/2006/relationships"><Relationship Id="rId1" Type="http://schemas.openxmlformats.org/officeDocument/2006/relationships/image" Target="../media/image1.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image" Target="../media/image1.png"/></Relationships>
</file>

<file path=xl/drawings/_rels/drawing6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png"/><Relationship Id="rId4" Type="http://schemas.openxmlformats.org/officeDocument/2006/relationships/image" Target="../media/image8.png"/></Relationships>
</file>

<file path=xl/drawings/_rels/drawing6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png"/><Relationship Id="rId1" Type="http://schemas.openxmlformats.org/officeDocument/2006/relationships/image" Target="../media/image7.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1.png"/><Relationship Id="rId1" Type="http://schemas.openxmlformats.org/officeDocument/2006/relationships/image" Target="../media/image10.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22411</xdr:colOff>
      <xdr:row>4</xdr:row>
      <xdr:rowOff>22411</xdr:rowOff>
    </xdr:to>
    <xdr:pic>
      <xdr:nvPicPr>
        <xdr:cNvPr id="4601"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b="92715"/>
        <a:stretch>
          <a:fillRect/>
        </a:stretch>
      </xdr:blipFill>
      <xdr:spPr bwMode="auto">
        <a:xfrm>
          <a:off x="0" y="0"/>
          <a:ext cx="13973735" cy="829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20</xdr:col>
      <xdr:colOff>123826</xdr:colOff>
      <xdr:row>3</xdr:row>
      <xdr:rowOff>19050</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1" y="0"/>
          <a:ext cx="13696950" cy="6477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21166</xdr:colOff>
      <xdr:row>3</xdr:row>
      <xdr:rowOff>85725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647083" cy="6572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10584</xdr:colOff>
      <xdr:row>3</xdr:row>
      <xdr:rowOff>22225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244917" cy="6572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508000</xdr:colOff>
      <xdr:row>3</xdr:row>
      <xdr:rowOff>22225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244917" cy="6572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66675</xdr:colOff>
      <xdr:row>15</xdr:row>
      <xdr:rowOff>38100</xdr:rowOff>
    </xdr:from>
    <xdr:to>
      <xdr:col>5</xdr:col>
      <xdr:colOff>169333</xdr:colOff>
      <xdr:row>34</xdr:row>
      <xdr:rowOff>152400</xdr:rowOff>
    </xdr:to>
    <xdr:graphicFrame macro="">
      <xdr:nvGraphicFramePr>
        <xdr:cNvPr id="6649"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4</xdr:col>
      <xdr:colOff>21167</xdr:colOff>
      <xdr:row>2</xdr:row>
      <xdr:rowOff>190500</xdr:rowOff>
    </xdr:to>
    <xdr:pic>
      <xdr:nvPicPr>
        <xdr:cNvPr id="3" name="Imagen 1"/>
        <xdr:cNvPicPr>
          <a:picLocks noChangeAspect="1"/>
        </xdr:cNvPicPr>
      </xdr:nvPicPr>
      <xdr:blipFill rotWithShape="1">
        <a:blip xmlns:r="http://schemas.openxmlformats.org/officeDocument/2006/relationships" r:embed="rId2"/>
        <a:srcRect b="92715"/>
        <a:stretch/>
      </xdr:blipFill>
      <xdr:spPr>
        <a:xfrm>
          <a:off x="0" y="0"/>
          <a:ext cx="6860117" cy="6096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603250</xdr:colOff>
      <xdr:row>26</xdr:row>
      <xdr:rowOff>50800</xdr:rowOff>
    </xdr:from>
    <xdr:to>
      <xdr:col>5</xdr:col>
      <xdr:colOff>444500</xdr:colOff>
      <xdr:row>34</xdr:row>
      <xdr:rowOff>52916</xdr:rowOff>
    </xdr:to>
    <xdr:graphicFrame macro="">
      <xdr:nvGraphicFramePr>
        <xdr:cNvPr id="5273065"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706966</xdr:colOff>
      <xdr:row>25</xdr:row>
      <xdr:rowOff>67734</xdr:rowOff>
    </xdr:from>
    <xdr:to>
      <xdr:col>11</xdr:col>
      <xdr:colOff>222249</xdr:colOff>
      <xdr:row>35</xdr:row>
      <xdr:rowOff>116417</xdr:rowOff>
    </xdr:to>
    <xdr:graphicFrame macro="">
      <xdr:nvGraphicFramePr>
        <xdr:cNvPr id="5273066"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583142</xdr:colOff>
      <xdr:row>7</xdr:row>
      <xdr:rowOff>150283</xdr:rowOff>
    </xdr:from>
    <xdr:to>
      <xdr:col>9</xdr:col>
      <xdr:colOff>383117</xdr:colOff>
      <xdr:row>22</xdr:row>
      <xdr:rowOff>188383</xdr:rowOff>
    </xdr:to>
    <xdr:graphicFrame macro="">
      <xdr:nvGraphicFramePr>
        <xdr:cNvPr id="5273067"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11</xdr:col>
      <xdr:colOff>42333</xdr:colOff>
      <xdr:row>3</xdr:row>
      <xdr:rowOff>6350</xdr:rowOff>
    </xdr:to>
    <xdr:pic>
      <xdr:nvPicPr>
        <xdr:cNvPr id="5" name="Imagen 1"/>
        <xdr:cNvPicPr>
          <a:picLocks noChangeAspect="1"/>
        </xdr:cNvPicPr>
      </xdr:nvPicPr>
      <xdr:blipFill rotWithShape="1">
        <a:blip xmlns:r="http://schemas.openxmlformats.org/officeDocument/2006/relationships" r:embed="rId4"/>
        <a:srcRect b="92715"/>
        <a:stretch/>
      </xdr:blipFill>
      <xdr:spPr>
        <a:xfrm>
          <a:off x="0" y="0"/>
          <a:ext cx="9493250" cy="6096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266700</xdr:colOff>
      <xdr:row>7</xdr:row>
      <xdr:rowOff>66675</xdr:rowOff>
    </xdr:from>
    <xdr:to>
      <xdr:col>9</xdr:col>
      <xdr:colOff>733425</xdr:colOff>
      <xdr:row>24</xdr:row>
      <xdr:rowOff>127000</xdr:rowOff>
    </xdr:to>
    <xdr:graphicFrame macro="">
      <xdr:nvGraphicFramePr>
        <xdr:cNvPr id="5279209"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32</xdr:row>
      <xdr:rowOff>95250</xdr:rowOff>
    </xdr:from>
    <xdr:to>
      <xdr:col>3</xdr:col>
      <xdr:colOff>28575</xdr:colOff>
      <xdr:row>48</xdr:row>
      <xdr:rowOff>152400</xdr:rowOff>
    </xdr:to>
    <xdr:graphicFrame macro="">
      <xdr:nvGraphicFramePr>
        <xdr:cNvPr id="5279210"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447675</xdr:colOff>
      <xdr:row>32</xdr:row>
      <xdr:rowOff>76200</xdr:rowOff>
    </xdr:from>
    <xdr:to>
      <xdr:col>10</xdr:col>
      <xdr:colOff>333375</xdr:colOff>
      <xdr:row>48</xdr:row>
      <xdr:rowOff>133350</xdr:rowOff>
    </xdr:to>
    <xdr:graphicFrame macro="">
      <xdr:nvGraphicFramePr>
        <xdr:cNvPr id="5279211"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9</xdr:col>
      <xdr:colOff>761999</xdr:colOff>
      <xdr:row>3</xdr:row>
      <xdr:rowOff>6350</xdr:rowOff>
    </xdr:to>
    <xdr:pic>
      <xdr:nvPicPr>
        <xdr:cNvPr id="5" name="Imagen 1"/>
        <xdr:cNvPicPr>
          <a:picLocks noChangeAspect="1"/>
        </xdr:cNvPicPr>
      </xdr:nvPicPr>
      <xdr:blipFill rotWithShape="1">
        <a:blip xmlns:r="http://schemas.openxmlformats.org/officeDocument/2006/relationships" r:embed="rId4"/>
        <a:srcRect b="92715"/>
        <a:stretch/>
      </xdr:blipFill>
      <xdr:spPr>
        <a:xfrm>
          <a:off x="0" y="0"/>
          <a:ext cx="9789582" cy="6096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11</xdr:col>
      <xdr:colOff>228600</xdr:colOff>
      <xdr:row>26</xdr:row>
      <xdr:rowOff>38100</xdr:rowOff>
    </xdr:to>
    <xdr:graphicFrame macro="">
      <xdr:nvGraphicFramePr>
        <xdr:cNvPr id="10"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7</xdr:col>
      <xdr:colOff>542925</xdr:colOff>
      <xdr:row>46</xdr:row>
      <xdr:rowOff>123825</xdr:rowOff>
    </xdr:to>
    <xdr:graphicFrame macro="">
      <xdr:nvGraphicFramePr>
        <xdr:cNvPr id="11"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28</xdr:row>
      <xdr:rowOff>0</xdr:rowOff>
    </xdr:from>
    <xdr:to>
      <xdr:col>15</xdr:col>
      <xdr:colOff>285750</xdr:colOff>
      <xdr:row>47</xdr:row>
      <xdr:rowOff>19050</xdr:rowOff>
    </xdr:to>
    <xdr:graphicFrame macro="">
      <xdr:nvGraphicFramePr>
        <xdr:cNvPr id="1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12</xdr:col>
      <xdr:colOff>9525</xdr:colOff>
      <xdr:row>3</xdr:row>
      <xdr:rowOff>6350</xdr:rowOff>
    </xdr:to>
    <xdr:pic>
      <xdr:nvPicPr>
        <xdr:cNvPr id="5" name="Imagen 1"/>
        <xdr:cNvPicPr>
          <a:picLocks noChangeAspect="1"/>
        </xdr:cNvPicPr>
      </xdr:nvPicPr>
      <xdr:blipFill rotWithShape="1">
        <a:blip xmlns:r="http://schemas.openxmlformats.org/officeDocument/2006/relationships" r:embed="rId4"/>
        <a:srcRect b="92715"/>
        <a:stretch/>
      </xdr:blipFill>
      <xdr:spPr>
        <a:xfrm>
          <a:off x="0" y="0"/>
          <a:ext cx="8277225" cy="6064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10583</xdr:colOff>
      <xdr:row>3</xdr:row>
      <xdr:rowOff>31750</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938000" cy="6667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497417</xdr:colOff>
      <xdr:row>3</xdr:row>
      <xdr:rowOff>95250</xdr:rowOff>
    </xdr:to>
    <xdr:pic>
      <xdr:nvPicPr>
        <xdr:cNvPr id="3" name="Imagen 1"/>
        <xdr:cNvPicPr>
          <a:picLocks noChangeAspect="1"/>
        </xdr:cNvPicPr>
      </xdr:nvPicPr>
      <xdr:blipFill rotWithShape="1">
        <a:blip xmlns:r="http://schemas.openxmlformats.org/officeDocument/2006/relationships" r:embed="rId1"/>
        <a:srcRect b="92715"/>
        <a:stretch/>
      </xdr:blipFill>
      <xdr:spPr>
        <a:xfrm>
          <a:off x="0" y="0"/>
          <a:ext cx="8784167"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13</xdr:col>
      <xdr:colOff>285750</xdr:colOff>
      <xdr:row>4</xdr:row>
      <xdr:rowOff>19050</xdr:rowOff>
    </xdr:to>
    <xdr:pic>
      <xdr:nvPicPr>
        <xdr:cNvPr id="7422049"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625"/>
          <a:ext cx="122110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19365</xdr:colOff>
      <xdr:row>92</xdr:row>
      <xdr:rowOff>201930</xdr:rowOff>
    </xdr:from>
    <xdr:ext cx="6586039" cy="1093496"/>
    <mc:AlternateContent xmlns:mc="http://schemas.openxmlformats.org/markup-compatibility/2006" xmlns:a14="http://schemas.microsoft.com/office/drawing/2010/main">
      <mc:Choice Requires="a14">
        <xdr:sp macro="" textlink="">
          <xdr:nvSpPr>
            <xdr:cNvPr id="3" name="2 CuadroTexto"/>
            <xdr:cNvSpPr txBox="1"/>
          </xdr:nvSpPr>
          <xdr:spPr>
            <a:xfrm>
              <a:off x="19365" y="27108150"/>
              <a:ext cx="6581459" cy="1085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spcBef>
                  <a:spcPts val="0"/>
                </a:spcBef>
                <a:spcAft>
                  <a:spcPts val="0"/>
                </a:spcAft>
              </a:pPr>
              <a:r>
                <a:rPr lang="es-EC" sz="1050" b="1" i="1">
                  <a:solidFill>
                    <a:schemeClr val="tx1"/>
                  </a:solidFill>
                  <a:effectLst/>
                  <a:latin typeface="+mn-lt"/>
                  <a:ea typeface="+mn-ea"/>
                  <a:cs typeface="+mn-cs"/>
                </a:rPr>
                <a:t>Donde: </a:t>
              </a:r>
            </a:p>
            <a:p>
              <a:pPr algn="l">
                <a:spcBef>
                  <a:spcPts val="0"/>
                </a:spcBef>
                <a:spcAft>
                  <a:spcPts val="0"/>
                </a:spcAft>
              </a:pPr>
              <a:endParaRPr lang="es-EC" sz="1000" i="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s-EC" sz="1100" i="1">
                          <a:solidFill>
                            <a:schemeClr val="tx1"/>
                          </a:solidFill>
                          <a:effectLst/>
                          <a:latin typeface="Cambria Math" panose="02040503050406030204" pitchFamily="18" charset="0"/>
                          <a:ea typeface="+mn-ea"/>
                          <a:cs typeface="+mn-cs"/>
                        </a:rPr>
                      </m:ctrlPr>
                    </m:sSupPr>
                    <m:e>
                      <m:r>
                        <a:rPr lang="es-EC" sz="1100" b="0" i="1">
                          <a:solidFill>
                            <a:schemeClr val="tx1"/>
                          </a:solidFill>
                          <a:effectLst/>
                          <a:latin typeface="Cambria Math"/>
                          <a:ea typeface="+mn-ea"/>
                          <a:cs typeface="+mn-cs"/>
                        </a:rPr>
                        <m:t>𝑇𝑀</m:t>
                      </m:r>
                    </m:e>
                    <m:sup>
                      <m:r>
                        <a:rPr lang="es-EC" sz="1100" b="0" i="1">
                          <a:solidFill>
                            <a:schemeClr val="tx1"/>
                          </a:solidFill>
                          <a:effectLst/>
                          <a:latin typeface="Cambria Math"/>
                          <a:ea typeface="+mn-ea"/>
                          <a:cs typeface="+mn-cs"/>
                        </a:rPr>
                        <m:t>𝑡</m:t>
                      </m:r>
                    </m:sup>
                  </m:sSup>
                </m:oMath>
              </a14:m>
              <a:r>
                <a:rPr lang="es-EC" sz="1100">
                  <a:solidFill>
                    <a:schemeClr val="tx1"/>
                  </a:solidFill>
                  <a:effectLst/>
                  <a:latin typeface="+mn-lt"/>
                  <a:ea typeface="+mn-ea"/>
                  <a:cs typeface="+mn-cs"/>
                </a:rPr>
                <a:t>=</a:t>
              </a:r>
              <a:r>
                <a:rPr lang="es-EC" sz="1000" baseline="0">
                  <a:solidFill>
                    <a:schemeClr val="tx1"/>
                  </a:solidFill>
                  <a:latin typeface="+mn-lt"/>
                  <a:ea typeface="+mn-ea"/>
                  <a:cs typeface="+mn-cs"/>
                </a:rPr>
                <a:t>Tasa de médicos en un período determinado(t) </a:t>
              </a:r>
            </a:p>
            <a:p>
              <a:pPr algn="l">
                <a:lnSpc>
                  <a:spcPct val="100000"/>
                </a:lnSpc>
                <a:spcBef>
                  <a:spcPts val="0"/>
                </a:spcBef>
                <a:spcAft>
                  <a:spcPts val="0"/>
                </a:spcAft>
              </a:pPr>
              <a14:m>
                <m:oMath xmlns:m="http://schemas.openxmlformats.org/officeDocument/2006/math">
                  <m:sSup>
                    <m:sSupPr>
                      <m:ctrlPr>
                        <a:rPr lang="es-EC" sz="1000" i="1">
                          <a:solidFill>
                            <a:schemeClr val="tx1"/>
                          </a:solidFill>
                          <a:effectLst/>
                          <a:latin typeface="Cambria Math" panose="02040503050406030204" pitchFamily="18" charset="0"/>
                          <a:ea typeface="+mn-ea"/>
                          <a:cs typeface="+mn-cs"/>
                        </a:rPr>
                      </m:ctrlPr>
                    </m:sSupPr>
                    <m:e>
                      <m:r>
                        <a:rPr lang="es-EC" sz="1000" b="0" i="1">
                          <a:solidFill>
                            <a:schemeClr val="tx1"/>
                          </a:solidFill>
                          <a:effectLst/>
                          <a:latin typeface="Cambria Math"/>
                          <a:ea typeface="+mn-ea"/>
                          <a:cs typeface="+mn-cs"/>
                        </a:rPr>
                        <m:t>𝑁𝑀</m:t>
                      </m:r>
                    </m:e>
                    <m:sup>
                      <m:r>
                        <a:rPr lang="es-EC" sz="1000" b="0" i="1">
                          <a:solidFill>
                            <a:schemeClr val="tx1"/>
                          </a:solidFill>
                          <a:effectLst/>
                          <a:latin typeface="Cambria Math"/>
                          <a:ea typeface="+mn-ea"/>
                          <a:cs typeface="+mn-cs"/>
                        </a:rPr>
                        <m:t>𝑡</m:t>
                      </m:r>
                    </m:sup>
                  </m:sSup>
                </m:oMath>
              </a14:m>
              <a:r>
                <a:rPr lang="es-EC" sz="1000"/>
                <a:t>=Número</a:t>
              </a:r>
              <a:r>
                <a:rPr lang="es-EC" sz="1000" baseline="0"/>
                <a:t> de médicos que trabajan en establecimientos de salud públicos y privados en un periodo determinado (t)</a:t>
              </a:r>
              <a:r>
                <a:rPr lang="es-EC" sz="1000"/>
                <a:t> .</a:t>
              </a:r>
            </a:p>
            <a:p>
              <a:pPr marL="0" marR="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s-EC" sz="1000" i="1">
                          <a:solidFill>
                            <a:schemeClr val="tx1"/>
                          </a:solidFill>
                          <a:effectLst/>
                          <a:latin typeface="Cambria Math" panose="02040503050406030204" pitchFamily="18" charset="0"/>
                          <a:ea typeface="+mn-ea"/>
                          <a:cs typeface="+mn-cs"/>
                        </a:rPr>
                      </m:ctrlPr>
                    </m:sSupPr>
                    <m:e>
                      <m:r>
                        <a:rPr lang="es-EC" sz="1000" b="0" i="1">
                          <a:solidFill>
                            <a:schemeClr val="tx1"/>
                          </a:solidFill>
                          <a:effectLst/>
                          <a:latin typeface="Cambria Math"/>
                          <a:ea typeface="+mn-ea"/>
                          <a:cs typeface="+mn-cs"/>
                        </a:rPr>
                        <m:t>𝐸𝑃</m:t>
                      </m:r>
                    </m:e>
                    <m:sup>
                      <m:r>
                        <a:rPr lang="es-EC" sz="1000" b="0" i="1">
                          <a:solidFill>
                            <a:schemeClr val="tx1"/>
                          </a:solidFill>
                          <a:effectLst/>
                          <a:latin typeface="Cambria Math"/>
                          <a:ea typeface="+mn-ea"/>
                          <a:cs typeface="+mn-cs"/>
                        </a:rPr>
                        <m:t>𝑡</m:t>
                      </m:r>
                    </m:sup>
                  </m:sSup>
                </m:oMath>
              </a14:m>
              <a:r>
                <a:rPr lang="es-EC" sz="1000">
                  <a:solidFill>
                    <a:schemeClr val="tx1"/>
                  </a:solidFill>
                  <a:effectLst/>
                  <a:latin typeface="+mn-lt"/>
                  <a:ea typeface="+mn-ea"/>
                  <a:cs typeface="+mn-cs"/>
                </a:rPr>
                <a:t>= Estimación</a:t>
              </a:r>
              <a:r>
                <a:rPr lang="es-EC" sz="1000" baseline="0">
                  <a:solidFill>
                    <a:schemeClr val="tx1"/>
                  </a:solidFill>
                  <a:effectLst/>
                  <a:latin typeface="+mn-lt"/>
                  <a:ea typeface="+mn-ea"/>
                  <a:cs typeface="+mn-cs"/>
                </a:rPr>
                <a:t> poblacional en un período determinado(t)</a:t>
              </a:r>
              <a:r>
                <a:rPr lang="es-EC" sz="1000">
                  <a:solidFill>
                    <a:schemeClr val="tx1"/>
                  </a:solidFill>
                  <a:effectLst/>
                  <a:latin typeface="+mn-lt"/>
                  <a:ea typeface="+mn-ea"/>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s-EC" sz="1000" i="1">
                  <a:solidFill>
                    <a:schemeClr val="tx1"/>
                  </a:solidFill>
                  <a:effectLst/>
                  <a:latin typeface="+mn-lt"/>
                  <a:ea typeface="+mn-ea"/>
                  <a:cs typeface="+mn-cs"/>
                </a:rPr>
                <a:t>k=10.000</a:t>
              </a:r>
            </a:p>
          </xdr:txBody>
        </xdr:sp>
      </mc:Choice>
      <mc:Fallback xmlns="">
        <xdr:sp macro="" textlink="">
          <xdr:nvSpPr>
            <xdr:cNvPr id="3" name="2 CuadroTexto"/>
            <xdr:cNvSpPr txBox="1"/>
          </xdr:nvSpPr>
          <xdr:spPr>
            <a:xfrm xmlns:a="http://schemas.openxmlformats.org/drawingml/2006/main">
              <a:off x="19365" y="27108150"/>
              <a:ext cx="6581459" cy="1085849"/>
            </a:xfrm>
            <a:prstGeom xmlns:a="http://schemas.openxmlformats.org/drawingml/2006/main" prst="rect">
              <a:avLst/>
            </a:prstGeom>
            <a:noFill xmlns:a="http://schemas.openxmlformats.org/drawingml/2006/mai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xdr:style>
          <xdr:txBody>
            <a:bodyPr xmlns:a="http://schemas.openxmlformats.org/drawingml/2006/main" vertOverflow="clip" horzOverflow="clip" wrap="square" rtlCol="0" anchor="t">
              <a:noAutofit/>
            </a:bodyPr>
            <a:lstStyle xmlns:a="http://schemas.openxmlformats.org/drawingml/2006/main"/>
            <a:p xmlns:a="http://schemas.openxmlformats.org/drawingml/2006/main">
              <a:pPr algn="l">
                <a:spcBef>
                  <a:spcPts val="0"/>
                </a:spcBef>
                <a:spcAft>
                  <a:spcPts val="0"/>
                </a:spcAft>
              </a:pPr>
              <a:r>
                <a:rPr lang="es-EC" sz="1050" b="1" i="1">
                  <a:solidFill>
                    <a:schemeClr val="tx1"/>
                  </a:solidFill>
                  <a:effectLst/>
                  <a:latin typeface="+mn-lt"/>
                  <a:ea typeface="+mn-ea"/>
                  <a:cs typeface="+mn-cs"/>
                </a:rPr>
                <a:t>Donde: </a:t>
              </a:r>
            </a:p>
            <a:p xmlns:a="http://schemas.openxmlformats.org/drawingml/2006/main">
              <a:pPr algn="l">
                <a:spcBef>
                  <a:spcPts val="0"/>
                </a:spcBef>
                <a:spcAft>
                  <a:spcPts val="0"/>
                </a:spcAft>
              </a:pPr>
              <a:endParaRPr lang="es-EC" sz="1000" i="1">
                <a:solidFill>
                  <a:schemeClr val="tx1"/>
                </a:solidFill>
                <a:effectLst/>
                <a:latin typeface="+mn-lt"/>
                <a:ea typeface="+mn-ea"/>
                <a:cs typeface="+mn-cs"/>
              </a:endParaRP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s-EC" sz="1100" i="0">
                  <a:solidFill>
                    <a:schemeClr val="tx1"/>
                  </a:solidFill>
                  <a:effectLst/>
                  <a:latin typeface="Cambria Math"/>
                  <a:ea typeface="+mn-ea"/>
                  <a:cs typeface="+mn-cs"/>
                </a:rPr>
                <a:t>〖</a:t>
              </a:r>
              <a:r>
                <a:rPr lang="es-EC" sz="1100" b="0" i="0">
                  <a:solidFill>
                    <a:schemeClr val="tx1"/>
                  </a:solidFill>
                  <a:effectLst/>
                  <a:latin typeface="Cambria Math"/>
                  <a:ea typeface="+mn-ea"/>
                  <a:cs typeface="+mn-cs"/>
                </a:rPr>
                <a:t>𝑇𝑀〗^𝑡</a:t>
              </a:r>
              <a:r>
                <a:rPr lang="es-EC" sz="1100">
                  <a:solidFill>
                    <a:schemeClr val="tx1"/>
                  </a:solidFill>
                  <a:effectLst/>
                  <a:latin typeface="+mn-lt"/>
                  <a:ea typeface="+mn-ea"/>
                  <a:cs typeface="+mn-cs"/>
                </a:rPr>
                <a:t>=</a:t>
              </a:r>
              <a:r>
                <a:rPr lang="es-EC" sz="1000" baseline="0">
                  <a:solidFill>
                    <a:schemeClr val="tx1"/>
                  </a:solidFill>
                  <a:latin typeface="+mn-lt"/>
                  <a:ea typeface="+mn-ea"/>
                  <a:cs typeface="+mn-cs"/>
                </a:rPr>
                <a:t>Tasa de médicos en un período determinado(t) </a:t>
              </a:r>
            </a:p>
            <a:p xmlns:a="http://schemas.openxmlformats.org/drawingml/2006/main">
              <a:pPr algn="l">
                <a:lnSpc>
                  <a:spcPct val="100000"/>
                </a:lnSpc>
                <a:spcBef>
                  <a:spcPts val="0"/>
                </a:spcBef>
                <a:spcAft>
                  <a:spcPts val="0"/>
                </a:spcAft>
              </a:pPr>
              <a:r>
                <a:rPr lang="es-EC" sz="1000" i="0">
                  <a:solidFill>
                    <a:schemeClr val="tx1"/>
                  </a:solidFill>
                  <a:effectLst/>
                  <a:latin typeface="Cambria Math"/>
                  <a:ea typeface="+mn-ea"/>
                  <a:cs typeface="+mn-cs"/>
                </a:rPr>
                <a:t>〖</a:t>
              </a:r>
              <a:r>
                <a:rPr lang="es-EC" sz="1000" b="0" i="0">
                  <a:solidFill>
                    <a:schemeClr val="tx1"/>
                  </a:solidFill>
                  <a:effectLst/>
                  <a:latin typeface="Cambria Math"/>
                  <a:ea typeface="+mn-ea"/>
                  <a:cs typeface="+mn-cs"/>
                </a:rPr>
                <a:t>𝑁𝑀〗^𝑡</a:t>
              </a:r>
              <a:r>
                <a:rPr lang="es-EC" sz="1000"/>
                <a:t>=Número</a:t>
              </a:r>
              <a:r>
                <a:rPr lang="es-EC" sz="1000" baseline="0"/>
                <a:t> de médicos que trabajan en establecimientos de salud públicos y privados en un periodo deteminado (t)</a:t>
              </a:r>
              <a:r>
                <a:rPr lang="es-EC" sz="1000"/>
                <a:t> .</a:t>
              </a: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s-EC" sz="1000" i="0">
                  <a:solidFill>
                    <a:schemeClr val="tx1"/>
                  </a:solidFill>
                  <a:effectLst/>
                  <a:latin typeface="Cambria Math"/>
                  <a:ea typeface="+mn-ea"/>
                  <a:cs typeface="+mn-cs"/>
                </a:rPr>
                <a:t>〖</a:t>
              </a:r>
              <a:r>
                <a:rPr lang="es-EC" sz="1000" b="0" i="0">
                  <a:solidFill>
                    <a:schemeClr val="tx1"/>
                  </a:solidFill>
                  <a:effectLst/>
                  <a:latin typeface="Cambria Math"/>
                  <a:ea typeface="+mn-ea"/>
                  <a:cs typeface="+mn-cs"/>
                </a:rPr>
                <a:t>𝐸𝑃〗^𝑡</a:t>
              </a:r>
              <a:r>
                <a:rPr lang="es-EC" sz="1000">
                  <a:solidFill>
                    <a:schemeClr val="tx1"/>
                  </a:solidFill>
                  <a:effectLst/>
                  <a:latin typeface="+mn-lt"/>
                  <a:ea typeface="+mn-ea"/>
                  <a:cs typeface="+mn-cs"/>
                </a:rPr>
                <a:t>= Estimación</a:t>
              </a:r>
              <a:r>
                <a:rPr lang="es-EC" sz="1000" baseline="0">
                  <a:solidFill>
                    <a:schemeClr val="tx1"/>
                  </a:solidFill>
                  <a:effectLst/>
                  <a:latin typeface="+mn-lt"/>
                  <a:ea typeface="+mn-ea"/>
                  <a:cs typeface="+mn-cs"/>
                </a:rPr>
                <a:t> poblacional en un período determinado(t)</a:t>
              </a:r>
              <a:r>
                <a:rPr lang="es-EC" sz="1000">
                  <a:solidFill>
                    <a:schemeClr val="tx1"/>
                  </a:solidFill>
                  <a:effectLst/>
                  <a:latin typeface="+mn-lt"/>
                  <a:ea typeface="+mn-ea"/>
                  <a:cs typeface="+mn-cs"/>
                </a:rPr>
                <a:t> </a:t>
              </a:r>
            </a:p>
            <a:p xmlns:a="http://schemas.openxmlformats.org/drawingml/2006/main">
              <a:pPr marL="0" marR="0" indent="0" algn="l" defTabSz="914400" eaLnBrk="1" fontAlgn="auto" latinLnBrk="0" hangingPunct="1">
                <a:lnSpc>
                  <a:spcPct val="100000"/>
                </a:lnSpc>
                <a:spcBef>
                  <a:spcPts val="0"/>
                </a:spcBef>
                <a:spcAft>
                  <a:spcPts val="0"/>
                </a:spcAft>
                <a:buClrTx/>
                <a:buSzTx/>
                <a:buFontTx/>
                <a:buNone/>
                <a:tabLst/>
                <a:defRPr/>
              </a:pPr>
              <a:r>
                <a:rPr lang="es-EC" sz="1000" i="1">
                  <a:solidFill>
                    <a:schemeClr val="tx1"/>
                  </a:solidFill>
                  <a:effectLst/>
                  <a:latin typeface="+mn-lt"/>
                  <a:ea typeface="+mn-ea"/>
                  <a:cs typeface="+mn-cs"/>
                </a:rPr>
                <a:t>k=10.000</a:t>
              </a:r>
            </a:p>
            <a:p xmlns:a="http://schemas.openxmlformats.org/drawingml/2006/main">
              <a:pPr algn="l">
                <a:lnSpc>
                  <a:spcPct val="100000"/>
                </a:lnSpc>
              </a:pPr>
              <a:endParaRPr lang="es-EC" sz="1000"/>
            </a:p>
          </xdr:txBody>
        </xdr:sp>
      </mc:Fallback>
    </mc:AlternateContent>
    <xdr:clientData/>
  </xdr:oneCellAnchor>
  <xdr:oneCellAnchor>
    <xdr:from>
      <xdr:col>0</xdr:col>
      <xdr:colOff>401955</xdr:colOff>
      <xdr:row>91</xdr:row>
      <xdr:rowOff>0</xdr:rowOff>
    </xdr:from>
    <xdr:ext cx="1699467" cy="609599"/>
    <mc:AlternateContent xmlns:mc="http://schemas.openxmlformats.org/markup-compatibility/2006" xmlns:a14="http://schemas.microsoft.com/office/drawing/2010/main">
      <mc:Choice Requires="a14">
        <xdr:sp macro="" textlink="">
          <xdr:nvSpPr>
            <xdr:cNvPr id="10" name="9 CuadroTexto"/>
            <xdr:cNvSpPr txBox="1"/>
          </xdr:nvSpPr>
          <xdr:spPr>
            <a:xfrm>
              <a:off x="390525" y="26631900"/>
              <a:ext cx="1714184" cy="609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sSup>
                      <m:sSupPr>
                        <m:ctrlPr>
                          <a:rPr lang="es-EC" sz="1400" b="0" i="1">
                            <a:latin typeface="Cambria Math" panose="02040503050406030204" pitchFamily="18" charset="0"/>
                          </a:rPr>
                        </m:ctrlPr>
                      </m:sSupPr>
                      <m:e>
                        <m:r>
                          <a:rPr lang="es-EC" sz="1400" b="0" i="1">
                            <a:latin typeface="Cambria Math"/>
                          </a:rPr>
                          <m:t>𝑇𝑀</m:t>
                        </m:r>
                      </m:e>
                      <m:sup>
                        <m:r>
                          <a:rPr lang="es-EC" sz="1400" b="0" i="1">
                            <a:latin typeface="Cambria Math"/>
                          </a:rPr>
                          <m:t>𝑡</m:t>
                        </m:r>
                      </m:sup>
                    </m:sSup>
                    <m:r>
                      <a:rPr lang="es-EC" sz="1400" i="1">
                        <a:latin typeface="Cambria Math"/>
                      </a:rPr>
                      <m:t>=</m:t>
                    </m:r>
                    <m:f>
                      <m:fPr>
                        <m:ctrlPr>
                          <a:rPr lang="es-EC" sz="1400" i="1">
                            <a:latin typeface="Cambria Math" panose="02040503050406030204" pitchFamily="18" charset="0"/>
                          </a:rPr>
                        </m:ctrlPr>
                      </m:fPr>
                      <m:num>
                        <m:sSup>
                          <m:sSupPr>
                            <m:ctrlPr>
                              <a:rPr lang="es-EC" sz="1400" i="1">
                                <a:latin typeface="Cambria Math" panose="02040503050406030204" pitchFamily="18" charset="0"/>
                              </a:rPr>
                            </m:ctrlPr>
                          </m:sSupPr>
                          <m:e>
                            <m:r>
                              <a:rPr lang="es-EC" sz="1400" b="0" i="1">
                                <a:latin typeface="Cambria Math"/>
                              </a:rPr>
                              <m:t>𝑁𝑀</m:t>
                            </m:r>
                          </m:e>
                          <m:sup>
                            <m:r>
                              <a:rPr lang="es-EC" sz="1400" b="0" i="1">
                                <a:latin typeface="Cambria Math"/>
                              </a:rPr>
                              <m:t>𝑡</m:t>
                            </m:r>
                          </m:sup>
                        </m:sSup>
                      </m:num>
                      <m:den>
                        <m:sSup>
                          <m:sSupPr>
                            <m:ctrlPr>
                              <a:rPr lang="es-EC" sz="1400" i="1">
                                <a:latin typeface="Cambria Math" panose="02040503050406030204" pitchFamily="18" charset="0"/>
                              </a:rPr>
                            </m:ctrlPr>
                          </m:sSupPr>
                          <m:e>
                            <m:r>
                              <a:rPr lang="es-EC" sz="1400" b="0" i="1">
                                <a:latin typeface="Cambria Math"/>
                              </a:rPr>
                              <m:t>𝐸𝑃</m:t>
                            </m:r>
                          </m:e>
                          <m:sup>
                            <m:r>
                              <a:rPr lang="es-EC" sz="1400" b="0" i="1">
                                <a:latin typeface="Cambria Math"/>
                              </a:rPr>
                              <m:t>𝑡</m:t>
                            </m:r>
                          </m:sup>
                        </m:sSup>
                      </m:den>
                    </m:f>
                    <m:r>
                      <a:rPr lang="es-EC" sz="1400" b="0" i="1">
                        <a:latin typeface="Cambria Math"/>
                      </a:rPr>
                      <m:t>∗</m:t>
                    </m:r>
                    <m:r>
                      <a:rPr lang="es-EC" sz="1400" b="0" i="1">
                        <a:latin typeface="Cambria Math"/>
                      </a:rPr>
                      <m:t>𝑘</m:t>
                    </m:r>
                  </m:oMath>
                </m:oMathPara>
              </a14:m>
              <a:endParaRPr lang="es-EC" sz="1400"/>
            </a:p>
            <a:p>
              <a:endParaRPr lang="es-EC" sz="1400"/>
            </a:p>
            <a:p>
              <a:endParaRPr lang="es-EC" sz="1400" i="1">
                <a:solidFill>
                  <a:schemeClr val="tx1"/>
                </a:solidFill>
                <a:effectLst/>
                <a:latin typeface="+mn-lt"/>
                <a:ea typeface="+mn-ea"/>
                <a:cs typeface="+mn-cs"/>
              </a:endParaRPr>
            </a:p>
          </xdr:txBody>
        </xdr:sp>
      </mc:Choice>
      <mc:Fallback xmlns="">
        <xdr:sp macro="" textlink="">
          <xdr:nvSpPr>
            <xdr:cNvPr id="10" name="9 CuadroTexto"/>
            <xdr:cNvSpPr txBox="1"/>
          </xdr:nvSpPr>
          <xdr:spPr>
            <a:xfrm xmlns:a="http://schemas.openxmlformats.org/drawingml/2006/main">
              <a:off x="390525" y="26631900"/>
              <a:ext cx="1714184" cy="609599"/>
            </a:xfrm>
            <a:prstGeom xmlns:a="http://schemas.openxmlformats.org/drawingml/2006/main" prst="rect">
              <a:avLst/>
            </a:prstGeom>
            <a:noFill xmlns:a="http://schemas.openxmlformats.org/drawingml/2006/mai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xdr:style>
          <xdr:txBody>
            <a:bodyPr xmlns:a="http://schemas.openxmlformats.org/drawingml/2006/main" vertOverflow="clip" horzOverflow="clip" wrap="square" rtlCol="0" anchor="t">
              <a:noAutofit/>
            </a:bodyPr>
            <a:lstStyle xmlns:a="http://schemas.openxmlformats.org/drawingml/2006/main"/>
            <a:p xmlns:a="http://schemas.openxmlformats.org/drawingml/2006/main">
              <a:pPr/>
              <a:r>
                <a:rPr lang="es-EC" sz="1400" b="0" i="0">
                  <a:latin typeface="Cambria Math"/>
                </a:rPr>
                <a:t>〖𝑇𝑀〗^𝑡</a:t>
              </a:r>
              <a:r>
                <a:rPr lang="es-EC" sz="1400" i="0">
                  <a:latin typeface="Cambria Math"/>
                </a:rPr>
                <a:t>=〖</a:t>
              </a:r>
              <a:r>
                <a:rPr lang="es-EC" sz="1400" b="0" i="0">
                  <a:latin typeface="Cambria Math"/>
                </a:rPr>
                <a:t>𝑁𝑀〗^𝑡/〖𝐸𝑃〗^𝑡 ∗𝑘</a:t>
              </a:r>
              <a:endParaRPr lang="es-EC" sz="1400"/>
            </a:p>
            <a:p xmlns:a="http://schemas.openxmlformats.org/drawingml/2006/main">
              <a:endParaRPr lang="es-EC" sz="1400"/>
            </a:p>
            <a:p xmlns:a="http://schemas.openxmlformats.org/drawingml/2006/main">
              <a:endParaRPr lang="es-EC" sz="1400" i="1">
                <a:solidFill>
                  <a:schemeClr val="tx1"/>
                </a:solidFill>
                <a:effectLst/>
                <a:latin typeface="+mn-lt"/>
                <a:ea typeface="+mn-ea"/>
                <a:cs typeface="+mn-cs"/>
              </a:endParaRPr>
            </a:p>
          </xdr:txBody>
        </xdr:sp>
      </mc:Fallback>
    </mc:AlternateContent>
    <xdr:clientData/>
  </xdr:oneCellAnchor>
  <xdr:oneCellAnchor>
    <xdr:from>
      <xdr:col>0</xdr:col>
      <xdr:colOff>0</xdr:colOff>
      <xdr:row>108</xdr:row>
      <xdr:rowOff>165735</xdr:rowOff>
    </xdr:from>
    <xdr:ext cx="6583681" cy="609089"/>
    <mc:AlternateContent xmlns:mc="http://schemas.openxmlformats.org/markup-compatibility/2006" xmlns:a14="http://schemas.microsoft.com/office/drawing/2010/main">
      <mc:Choice Requires="a14">
        <xdr:sp macro="" textlink="">
          <xdr:nvSpPr>
            <xdr:cNvPr id="11" name="10 CuadroTexto"/>
            <xdr:cNvSpPr txBox="1"/>
          </xdr:nvSpPr>
          <xdr:spPr>
            <a:xfrm>
              <a:off x="0" y="30731460"/>
              <a:ext cx="6583681" cy="60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14:m>
                <m:oMathPara xmlns:m="http://schemas.openxmlformats.org/officeDocument/2006/math">
                  <m:oMathParaPr>
                    <m:jc m:val="centerGroup"/>
                  </m:oMathParaPr>
                  <m:oMath xmlns:m="http://schemas.openxmlformats.org/officeDocument/2006/math">
                    <m:r>
                      <a:rPr lang="es-EC" sz="1050" b="0" i="1">
                        <a:solidFill>
                          <a:schemeClr val="tx1"/>
                        </a:solidFill>
                        <a:latin typeface="Cambria Math"/>
                        <a:ea typeface="+mn-ea"/>
                        <a:cs typeface="+mn-cs"/>
                      </a:rPr>
                      <m:t>𝑇𝑎𝑠𝑎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𝑂𝑏𝑠𝑡𝑒𝑡𝑟</m:t>
                    </m:r>
                    <m:r>
                      <a:rPr lang="es-EC" sz="1050" b="0" i="1">
                        <a:solidFill>
                          <a:schemeClr val="tx1"/>
                        </a:solidFill>
                        <a:latin typeface="Cambria Math"/>
                        <a:ea typeface="+mn-ea"/>
                        <a:cs typeface="+mn-cs"/>
                      </a:rPr>
                      <m:t>í</m:t>
                    </m:r>
                    <m:r>
                      <a:rPr lang="es-EC" sz="1050" b="0" i="1">
                        <a:solidFill>
                          <a:schemeClr val="tx1"/>
                        </a:solidFill>
                        <a:latin typeface="Cambria Math"/>
                        <a:ea typeface="+mn-ea"/>
                        <a:cs typeface="+mn-cs"/>
                      </a:rPr>
                      <m:t>𝑐𝑒𝑠</m:t>
                    </m:r>
                    <m:r>
                      <a:rPr lang="es-EC" sz="1050" b="0" i="1">
                        <a:solidFill>
                          <a:schemeClr val="tx1"/>
                        </a:solidFill>
                        <a:latin typeface="Cambria Math"/>
                        <a:ea typeface="+mn-ea"/>
                        <a:cs typeface="+mn-cs"/>
                      </a:rPr>
                      <m:t>=</m:t>
                    </m:r>
                    <m:f>
                      <m:fPr>
                        <m:ctrlPr>
                          <a:rPr lang="es-EC" sz="1050" b="0" i="1">
                            <a:solidFill>
                              <a:schemeClr val="tx1"/>
                            </a:solidFill>
                            <a:latin typeface="Cambria Math" panose="02040503050406030204" pitchFamily="18" charset="0"/>
                            <a:ea typeface="+mn-ea"/>
                            <a:cs typeface="+mn-cs"/>
                          </a:rPr>
                        </m:ctrlPr>
                      </m:fPr>
                      <m:num>
                        <m:r>
                          <a:rPr lang="es-EC" sz="1050" b="0" i="1">
                            <a:solidFill>
                              <a:schemeClr val="tx1"/>
                            </a:solidFill>
                            <a:latin typeface="Cambria Math"/>
                            <a:ea typeface="+mn-ea"/>
                            <a:cs typeface="+mn-cs"/>
                          </a:rPr>
                          <m:t>𝑁</m:t>
                        </m:r>
                        <m:r>
                          <a:rPr lang="es-EC" sz="1050" b="0" i="1">
                            <a:solidFill>
                              <a:schemeClr val="tx1"/>
                            </a:solidFill>
                            <a:latin typeface="Cambria Math"/>
                            <a:ea typeface="+mn-ea"/>
                            <a:cs typeface="+mn-cs"/>
                          </a:rPr>
                          <m:t>ú</m:t>
                        </m:r>
                        <m:r>
                          <a:rPr lang="es-EC" sz="1050" b="0" i="1">
                            <a:solidFill>
                              <a:schemeClr val="tx1"/>
                            </a:solidFill>
                            <a:latin typeface="Cambria Math"/>
                            <a:ea typeface="+mn-ea"/>
                            <a:cs typeface="+mn-cs"/>
                          </a:rPr>
                          <m:t>𝑚𝑒𝑟𝑜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𝑂𝑏𝑠𝑡𝑒𝑡𝑟</m:t>
                        </m:r>
                        <m:r>
                          <a:rPr lang="es-EC" sz="1050" b="0" i="1">
                            <a:solidFill>
                              <a:schemeClr val="tx1"/>
                            </a:solidFill>
                            <a:latin typeface="Cambria Math"/>
                            <a:ea typeface="+mn-ea"/>
                            <a:cs typeface="+mn-cs"/>
                          </a:rPr>
                          <m:t>í</m:t>
                        </m:r>
                        <m:r>
                          <a:rPr lang="es-EC" sz="1050" b="0" i="1">
                            <a:solidFill>
                              <a:schemeClr val="tx1"/>
                            </a:solidFill>
                            <a:latin typeface="Cambria Math"/>
                            <a:ea typeface="+mn-ea"/>
                            <a:cs typeface="+mn-cs"/>
                          </a:rPr>
                          <m:t>𝑐𝑒𝑠</m:t>
                        </m:r>
                      </m:num>
                      <m:den>
                        <m:r>
                          <a:rPr lang="es-EC" sz="1050" b="0" i="1">
                            <a:solidFill>
                              <a:schemeClr val="tx1"/>
                            </a:solidFill>
                            <a:latin typeface="Cambria Math"/>
                            <a:ea typeface="+mn-ea"/>
                            <a:cs typeface="+mn-cs"/>
                          </a:rPr>
                          <m:t>𝑃𝑜𝑏𝑙𝑎𝑐𝑖</m:t>
                        </m:r>
                        <m:r>
                          <m:rPr>
                            <m:sty m:val="p"/>
                          </m:rPr>
                          <a:rPr lang="es-EC" sz="1050" b="0" i="1">
                            <a:solidFill>
                              <a:schemeClr val="tx1"/>
                            </a:solidFill>
                            <a:latin typeface="Cambria Math"/>
                            <a:ea typeface="+mn-ea"/>
                            <a:cs typeface="+mn-cs"/>
                          </a:rPr>
                          <m:t>o</m:t>
                        </m:r>
                        <m:r>
                          <a:rPr lang="es-EC" sz="1050" b="0" i="1">
                            <a:solidFill>
                              <a:schemeClr val="tx1"/>
                            </a:solidFill>
                            <a:latin typeface="Cambria Math"/>
                            <a:ea typeface="+mn-ea"/>
                            <a:cs typeface="+mn-cs"/>
                          </a:rPr>
                          <m:t>𝑛</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𝑡𝑜𝑡𝑎𝑙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𝑗𝑢𝑛𝑖𝑜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ñ</m:t>
                        </m:r>
                        <m:r>
                          <a:rPr lang="es-EC" sz="1050" b="0" i="1">
                            <a:solidFill>
                              <a:schemeClr val="tx1"/>
                            </a:solidFill>
                            <a:latin typeface="Cambria Math"/>
                            <a:ea typeface="+mn-ea"/>
                            <a:cs typeface="+mn-cs"/>
                          </a:rPr>
                          <m:t>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𝑞𝑢𝑒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𝑠𝑒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𝑟𝑒𝑓𝑖𝑒𝑟𝑒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𝑙𝑜𝑠</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𝑂𝑏𝑠𝑡𝑒𝑡𝑟</m:t>
                        </m:r>
                        <m:r>
                          <a:rPr lang="es-EC" sz="1050" b="0" i="1">
                            <a:solidFill>
                              <a:schemeClr val="tx1"/>
                            </a:solidFill>
                            <a:latin typeface="Cambria Math"/>
                            <a:ea typeface="+mn-ea"/>
                            <a:cs typeface="+mn-cs"/>
                          </a:rPr>
                          <m:t>í</m:t>
                        </m:r>
                        <m:r>
                          <a:rPr lang="es-EC" sz="1050" b="0" i="1">
                            <a:solidFill>
                              <a:schemeClr val="tx1"/>
                            </a:solidFill>
                            <a:latin typeface="Cambria Math"/>
                            <a:ea typeface="+mn-ea"/>
                            <a:cs typeface="+mn-cs"/>
                          </a:rPr>
                          <m:t>𝑐𝑒𝑠</m:t>
                        </m:r>
                        <m:r>
                          <a:rPr lang="es-EC" sz="1050" b="0" i="1">
                            <a:solidFill>
                              <a:schemeClr val="tx1"/>
                            </a:solidFill>
                            <a:latin typeface="Cambria Math"/>
                            <a:ea typeface="+mn-ea"/>
                            <a:cs typeface="+mn-cs"/>
                          </a:rPr>
                          <m:t> </m:t>
                        </m:r>
                      </m:den>
                    </m:f>
                    <m:r>
                      <a:rPr lang="es-EC" sz="1050" b="0" i="1">
                        <a:solidFill>
                          <a:schemeClr val="tx1"/>
                        </a:solidFill>
                        <a:latin typeface="Cambria Math"/>
                        <a:ea typeface="+mn-ea"/>
                        <a:cs typeface="+mn-cs"/>
                      </a:rPr>
                      <m:t>∗10.000</m:t>
                    </m:r>
                  </m:oMath>
                </m:oMathPara>
              </a14:m>
              <a:endParaRPr lang="es-EC" sz="1050" b="0" i="1">
                <a:solidFill>
                  <a:schemeClr val="tx1"/>
                </a:solidFill>
                <a:latin typeface="Cambria Math"/>
                <a:ea typeface="+mn-ea"/>
                <a:cs typeface="+mn-cs"/>
              </a:endParaRPr>
            </a:p>
          </xdr:txBody>
        </xdr:sp>
      </mc:Choice>
      <mc:Fallback xmlns="">
        <xdr:sp macro="" textlink="">
          <xdr:nvSpPr>
            <xdr:cNvPr id="11" name="10 CuadroTexto"/>
            <xdr:cNvSpPr txBox="1"/>
          </xdr:nvSpPr>
          <xdr:spPr>
            <a:xfrm>
              <a:off x="0" y="30731460"/>
              <a:ext cx="6583681" cy="60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s-EC" sz="1050" b="0" i="0">
                  <a:solidFill>
                    <a:schemeClr val="tx1"/>
                  </a:solidFill>
                  <a:latin typeface="Cambria Math"/>
                  <a:ea typeface="+mn-ea"/>
                  <a:cs typeface="+mn-cs"/>
                </a:rPr>
                <a:t>𝑇𝑎𝑠𝑎 𝑑𝑒 𝑂𝑏𝑠𝑡𝑒𝑡𝑟í𝑐𝑒𝑠=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𝑁ú𝑚𝑒𝑟𝑜 𝑑𝑒 𝑂𝑏𝑠𝑡𝑒𝑡𝑟í𝑐𝑒𝑠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𝑃𝑜𝑏𝑙𝑎𝑐𝑖ó𝑛 𝑡𝑜𝑡𝑎𝑙 𝑎 𝑗𝑢𝑛𝑖𝑜 𝑑𝑒𝑙 𝑎ñ𝑜 𝑞𝑢𝑒 𝑠𝑒 𝑟𝑒𝑓𝑖𝑒𝑟𝑒 𝑙𝑜𝑠 𝑂𝑏𝑠𝑡𝑒𝑡𝑟í𝑐𝑒𝑠 </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∗10.000</a:t>
              </a:r>
              <a:endParaRPr lang="es-EC" sz="1050" b="0" i="1">
                <a:solidFill>
                  <a:schemeClr val="tx1"/>
                </a:solidFill>
                <a:latin typeface="Cambria Math"/>
                <a:ea typeface="+mn-ea"/>
                <a:cs typeface="+mn-cs"/>
              </a:endParaRPr>
            </a:p>
          </xdr:txBody>
        </xdr:sp>
      </mc:Fallback>
    </mc:AlternateContent>
    <xdr:clientData/>
  </xdr:oneCellAnchor>
  <xdr:oneCellAnchor>
    <xdr:from>
      <xdr:col>0</xdr:col>
      <xdr:colOff>19050</xdr:colOff>
      <xdr:row>98</xdr:row>
      <xdr:rowOff>161925</xdr:rowOff>
    </xdr:from>
    <xdr:ext cx="6305550" cy="571500"/>
    <mc:AlternateContent xmlns:mc="http://schemas.openxmlformats.org/markup-compatibility/2006" xmlns:a14="http://schemas.microsoft.com/office/drawing/2010/main">
      <mc:Choice Requires="a14">
        <xdr:sp macro="" textlink="">
          <xdr:nvSpPr>
            <xdr:cNvPr id="12" name="11 CuadroTexto"/>
            <xdr:cNvSpPr txBox="1"/>
          </xdr:nvSpPr>
          <xdr:spPr>
            <a:xfrm>
              <a:off x="19050" y="28232100"/>
              <a:ext cx="63055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14:m>
                <m:oMathPara xmlns:m="http://schemas.openxmlformats.org/officeDocument/2006/math">
                  <m:oMathParaPr>
                    <m:jc m:val="centerGroup"/>
                  </m:oMathParaPr>
                  <m:oMath xmlns:m="http://schemas.openxmlformats.org/officeDocument/2006/math">
                    <m:r>
                      <a:rPr lang="es-EC" sz="1050" b="0" i="1">
                        <a:solidFill>
                          <a:schemeClr val="tx1"/>
                        </a:solidFill>
                        <a:latin typeface="Cambria Math"/>
                        <a:ea typeface="+mn-ea"/>
                        <a:cs typeface="+mn-cs"/>
                      </a:rPr>
                      <m:t>𝑇𝑎𝑠𝑎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𝑂𝑑𝑜𝑛𝑡</m:t>
                    </m:r>
                    <m:r>
                      <m:rPr>
                        <m:sty m:val="p"/>
                      </m:rPr>
                      <a:rPr lang="es-EC" sz="1050" b="0" i="1">
                        <a:solidFill>
                          <a:schemeClr val="tx1"/>
                        </a:solidFill>
                        <a:latin typeface="Cambria Math"/>
                        <a:ea typeface="+mn-ea"/>
                        <a:cs typeface="+mn-cs"/>
                      </a:rPr>
                      <m:t>o</m:t>
                    </m:r>
                    <m:r>
                      <a:rPr lang="es-EC" sz="1050" b="0" i="1">
                        <a:solidFill>
                          <a:schemeClr val="tx1"/>
                        </a:solidFill>
                        <a:latin typeface="Cambria Math"/>
                        <a:ea typeface="+mn-ea"/>
                        <a:cs typeface="+mn-cs"/>
                      </a:rPr>
                      <m:t>𝑙𝑜𝑔𝑜𝑠</m:t>
                    </m:r>
                    <m:r>
                      <a:rPr lang="es-EC" sz="1050" b="0" i="1">
                        <a:solidFill>
                          <a:schemeClr val="tx1"/>
                        </a:solidFill>
                        <a:latin typeface="Cambria Math"/>
                        <a:ea typeface="+mn-ea"/>
                        <a:cs typeface="+mn-cs"/>
                      </a:rPr>
                      <m:t>=</m:t>
                    </m:r>
                    <m:f>
                      <m:fPr>
                        <m:ctrlPr>
                          <a:rPr lang="es-EC" sz="1050" b="0" i="1">
                            <a:solidFill>
                              <a:schemeClr val="tx1"/>
                            </a:solidFill>
                            <a:latin typeface="Cambria Math" panose="02040503050406030204" pitchFamily="18" charset="0"/>
                            <a:ea typeface="+mn-ea"/>
                            <a:cs typeface="+mn-cs"/>
                          </a:rPr>
                        </m:ctrlPr>
                      </m:fPr>
                      <m:num>
                        <m:r>
                          <a:rPr lang="es-EC" sz="1050" b="0" i="1">
                            <a:solidFill>
                              <a:schemeClr val="tx1"/>
                            </a:solidFill>
                            <a:latin typeface="Cambria Math"/>
                            <a:ea typeface="+mn-ea"/>
                            <a:cs typeface="+mn-cs"/>
                          </a:rPr>
                          <m:t>𝑁</m:t>
                        </m:r>
                        <m:r>
                          <a:rPr lang="es-EC" sz="1050" b="0" i="1">
                            <a:solidFill>
                              <a:schemeClr val="tx1"/>
                            </a:solidFill>
                            <a:latin typeface="Cambria Math"/>
                            <a:ea typeface="+mn-ea"/>
                            <a:cs typeface="+mn-cs"/>
                          </a:rPr>
                          <m:t>ú</m:t>
                        </m:r>
                        <m:r>
                          <a:rPr lang="es-EC" sz="1050" b="0" i="1">
                            <a:solidFill>
                              <a:schemeClr val="tx1"/>
                            </a:solidFill>
                            <a:latin typeface="Cambria Math"/>
                            <a:ea typeface="+mn-ea"/>
                            <a:cs typeface="+mn-cs"/>
                          </a:rPr>
                          <m:t>𝑚𝑒𝑟𝑜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𝑂𝑑𝑜𝑛𝑡</m:t>
                        </m:r>
                        <m:r>
                          <m:rPr>
                            <m:sty m:val="p"/>
                          </m:rPr>
                          <a:rPr lang="es-EC" sz="1050" b="0" i="1">
                            <a:solidFill>
                              <a:schemeClr val="tx1"/>
                            </a:solidFill>
                            <a:latin typeface="Cambria Math"/>
                            <a:ea typeface="+mn-ea"/>
                            <a:cs typeface="+mn-cs"/>
                          </a:rPr>
                          <m:t>o</m:t>
                        </m:r>
                        <m:r>
                          <a:rPr lang="es-EC" sz="1050" b="0" i="1">
                            <a:solidFill>
                              <a:schemeClr val="tx1"/>
                            </a:solidFill>
                            <a:latin typeface="Cambria Math"/>
                            <a:ea typeface="+mn-ea"/>
                            <a:cs typeface="+mn-cs"/>
                          </a:rPr>
                          <m:t>𝑙𝑜𝑔𝑜𝑠</m:t>
                        </m:r>
                      </m:num>
                      <m:den>
                        <m:r>
                          <a:rPr lang="es-EC" sz="1050" b="0" i="1">
                            <a:solidFill>
                              <a:schemeClr val="tx1"/>
                            </a:solidFill>
                            <a:latin typeface="Cambria Math"/>
                            <a:ea typeface="+mn-ea"/>
                            <a:cs typeface="+mn-cs"/>
                          </a:rPr>
                          <m:t>𝑃𝑜𝑏𝑙𝑎𝑐𝑖</m:t>
                        </m:r>
                        <m:r>
                          <m:rPr>
                            <m:sty m:val="p"/>
                          </m:rPr>
                          <a:rPr lang="es-EC" sz="1050" b="0" i="1">
                            <a:solidFill>
                              <a:schemeClr val="tx1"/>
                            </a:solidFill>
                            <a:latin typeface="Cambria Math"/>
                            <a:ea typeface="+mn-ea"/>
                            <a:cs typeface="+mn-cs"/>
                          </a:rPr>
                          <m:t>o</m:t>
                        </m:r>
                        <m:r>
                          <a:rPr lang="es-EC" sz="1050" b="0" i="1">
                            <a:solidFill>
                              <a:schemeClr val="tx1"/>
                            </a:solidFill>
                            <a:latin typeface="Cambria Math"/>
                            <a:ea typeface="+mn-ea"/>
                            <a:cs typeface="+mn-cs"/>
                          </a:rPr>
                          <m:t>𝑛</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𝑡𝑜𝑡𝑎𝑙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𝑗𝑢𝑛𝑖𝑜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ñ</m:t>
                        </m:r>
                        <m:r>
                          <a:rPr lang="es-EC" sz="1050" b="0" i="1">
                            <a:solidFill>
                              <a:schemeClr val="tx1"/>
                            </a:solidFill>
                            <a:latin typeface="Cambria Math"/>
                            <a:ea typeface="+mn-ea"/>
                            <a:cs typeface="+mn-cs"/>
                          </a:rPr>
                          <m:t>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𝑞𝑢𝑒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𝑠𝑒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𝑟𝑒𝑓𝑖𝑒𝑟𝑒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𝑙𝑜𝑠</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𝑂𝑑𝑜𝑛𝑡</m:t>
                        </m:r>
                        <m:r>
                          <m:rPr>
                            <m:sty m:val="p"/>
                          </m:rPr>
                          <a:rPr lang="es-EC" sz="1050" b="0" i="1">
                            <a:solidFill>
                              <a:schemeClr val="tx1"/>
                            </a:solidFill>
                            <a:latin typeface="Cambria Math"/>
                            <a:ea typeface="+mn-ea"/>
                            <a:cs typeface="+mn-cs"/>
                          </a:rPr>
                          <m:t>o</m:t>
                        </m:r>
                        <m:r>
                          <a:rPr lang="es-EC" sz="1050" b="0" i="1">
                            <a:solidFill>
                              <a:schemeClr val="tx1"/>
                            </a:solidFill>
                            <a:latin typeface="Cambria Math"/>
                            <a:ea typeface="+mn-ea"/>
                            <a:cs typeface="+mn-cs"/>
                          </a:rPr>
                          <m:t>𝑙𝑜𝑔𝑜𝑠</m:t>
                        </m:r>
                      </m:den>
                    </m:f>
                    <m:r>
                      <a:rPr lang="es-EC" sz="1050" b="0" i="1">
                        <a:solidFill>
                          <a:schemeClr val="tx1"/>
                        </a:solidFill>
                        <a:latin typeface="Cambria Math"/>
                        <a:ea typeface="+mn-ea"/>
                        <a:cs typeface="+mn-cs"/>
                      </a:rPr>
                      <m:t>∗10.000</m:t>
                    </m:r>
                  </m:oMath>
                </m:oMathPara>
              </a14:m>
              <a:endParaRPr lang="es-EC" sz="1050" b="0" i="1">
                <a:solidFill>
                  <a:schemeClr val="tx1"/>
                </a:solidFill>
                <a:latin typeface="Cambria Math"/>
                <a:ea typeface="+mn-ea"/>
                <a:cs typeface="+mn-cs"/>
              </a:endParaRPr>
            </a:p>
          </xdr:txBody>
        </xdr:sp>
      </mc:Choice>
      <mc:Fallback xmlns="">
        <xdr:sp macro="" textlink="">
          <xdr:nvSpPr>
            <xdr:cNvPr id="12" name="11 CuadroTexto"/>
            <xdr:cNvSpPr txBox="1"/>
          </xdr:nvSpPr>
          <xdr:spPr>
            <a:xfrm>
              <a:off x="19050" y="28232100"/>
              <a:ext cx="63055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s-EC" sz="1050" b="0" i="0">
                  <a:solidFill>
                    <a:schemeClr val="tx1"/>
                  </a:solidFill>
                  <a:latin typeface="Cambria Math"/>
                  <a:ea typeface="+mn-ea"/>
                  <a:cs typeface="+mn-cs"/>
                </a:rPr>
                <a:t>𝑇𝑎𝑠𝑎 𝑑𝑒 𝑂𝑑𝑜𝑛𝑡ó𝑙𝑜𝑔𝑜𝑠=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𝑁ú𝑚𝑒𝑟𝑜 𝑑𝑒 𝑂𝑑𝑜𝑛𝑡ó𝑙𝑜𝑔𝑜𝑠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𝑃𝑜𝑏𝑙𝑎𝑐𝑖ó𝑛 𝑡𝑜𝑡𝑎𝑙 𝑎 𝑗𝑢𝑛𝑖𝑜 𝑑𝑒𝑙 𝑎ñ𝑜 𝑞𝑢𝑒 𝑠𝑒 𝑟𝑒𝑓𝑖𝑒𝑟𝑒 𝑙𝑜𝑠 𝑂𝑑𝑜𝑛𝑡ó𝑙𝑜𝑔𝑜𝑠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∗10.000</a:t>
              </a:r>
              <a:endParaRPr lang="es-EC" sz="1050" b="0" i="1">
                <a:solidFill>
                  <a:schemeClr val="tx1"/>
                </a:solidFill>
                <a:latin typeface="Cambria Math"/>
                <a:ea typeface="+mn-ea"/>
                <a:cs typeface="+mn-cs"/>
              </a:endParaRPr>
            </a:p>
            <a:p>
              <a:pPr marL="0" indent="0" algn="l"/>
              <a:endParaRPr lang="es-EC" sz="1050" b="0" i="1">
                <a:solidFill>
                  <a:schemeClr val="tx1"/>
                </a:solidFill>
                <a:latin typeface="Cambria Math"/>
                <a:ea typeface="+mn-ea"/>
                <a:cs typeface="+mn-cs"/>
              </a:endParaRPr>
            </a:p>
            <a:p>
              <a:pPr marL="0" indent="0" algn="l"/>
              <a:endParaRPr lang="es-EC" sz="1050" b="0" i="1">
                <a:solidFill>
                  <a:schemeClr val="tx1"/>
                </a:solidFill>
                <a:latin typeface="Cambria Math"/>
                <a:ea typeface="+mn-ea"/>
                <a:cs typeface="+mn-cs"/>
              </a:endParaRPr>
            </a:p>
          </xdr:txBody>
        </xdr:sp>
      </mc:Fallback>
    </mc:AlternateContent>
    <xdr:clientData/>
  </xdr:oneCellAnchor>
  <xdr:oneCellAnchor>
    <xdr:from>
      <xdr:col>0</xdr:col>
      <xdr:colOff>0</xdr:colOff>
      <xdr:row>115</xdr:row>
      <xdr:rowOff>85725</xdr:rowOff>
    </xdr:from>
    <xdr:ext cx="6598712" cy="619125"/>
    <mc:AlternateContent xmlns:mc="http://schemas.openxmlformats.org/markup-compatibility/2006" xmlns:a14="http://schemas.microsoft.com/office/drawing/2010/main">
      <mc:Choice Requires="a14">
        <xdr:sp macro="" textlink="">
          <xdr:nvSpPr>
            <xdr:cNvPr id="9" name="8 CuadroTexto"/>
            <xdr:cNvSpPr txBox="1"/>
          </xdr:nvSpPr>
          <xdr:spPr>
            <a:xfrm>
              <a:off x="0" y="31908750"/>
              <a:ext cx="6581775" cy="619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14:m>
                <m:oMathPara xmlns:m="http://schemas.openxmlformats.org/officeDocument/2006/math">
                  <m:oMathParaPr>
                    <m:jc m:val="centerGroup"/>
                  </m:oMathParaPr>
                  <m:oMath xmlns:m="http://schemas.openxmlformats.org/officeDocument/2006/math">
                    <m:r>
                      <a:rPr lang="es-EC" sz="1050" b="0" i="1">
                        <a:solidFill>
                          <a:schemeClr val="tx1"/>
                        </a:solidFill>
                        <a:latin typeface="Cambria Math"/>
                        <a:ea typeface="+mn-ea"/>
                        <a:cs typeface="+mn-cs"/>
                      </a:rPr>
                      <m:t>𝑇𝑎𝑠𝑎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𝐴𝑢𝑥</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𝐸𝑛𝑓𝑒𝑟𝑚𝑒𝑟𝑖𝑎</m:t>
                    </m:r>
                    <m:r>
                      <a:rPr lang="es-EC" sz="1050" b="0" i="1">
                        <a:solidFill>
                          <a:schemeClr val="tx1"/>
                        </a:solidFill>
                        <a:latin typeface="Cambria Math"/>
                        <a:ea typeface="+mn-ea"/>
                        <a:cs typeface="+mn-cs"/>
                      </a:rPr>
                      <m:t>=</m:t>
                    </m:r>
                    <m:f>
                      <m:fPr>
                        <m:ctrlPr>
                          <a:rPr lang="es-EC" sz="1050" b="0" i="1">
                            <a:solidFill>
                              <a:schemeClr val="tx1"/>
                            </a:solidFill>
                            <a:latin typeface="Cambria Math" panose="02040503050406030204" pitchFamily="18" charset="0"/>
                            <a:ea typeface="+mn-ea"/>
                            <a:cs typeface="+mn-cs"/>
                          </a:rPr>
                        </m:ctrlPr>
                      </m:fPr>
                      <m:num>
                        <m:r>
                          <a:rPr lang="es-EC" sz="1050" b="0" i="1">
                            <a:solidFill>
                              <a:schemeClr val="tx1"/>
                            </a:solidFill>
                            <a:latin typeface="Cambria Math"/>
                            <a:ea typeface="+mn-ea"/>
                            <a:cs typeface="+mn-cs"/>
                          </a:rPr>
                          <m:t>𝑁</m:t>
                        </m:r>
                        <m:r>
                          <a:rPr lang="es-EC" sz="1050" b="0" i="1">
                            <a:solidFill>
                              <a:schemeClr val="tx1"/>
                            </a:solidFill>
                            <a:latin typeface="Cambria Math"/>
                            <a:ea typeface="+mn-ea"/>
                            <a:cs typeface="+mn-cs"/>
                          </a:rPr>
                          <m:t>ú</m:t>
                        </m:r>
                        <m:r>
                          <a:rPr lang="es-EC" sz="1050" b="0" i="1">
                            <a:solidFill>
                              <a:schemeClr val="tx1"/>
                            </a:solidFill>
                            <a:latin typeface="Cambria Math"/>
                            <a:ea typeface="+mn-ea"/>
                            <a:cs typeface="+mn-cs"/>
                          </a:rPr>
                          <m:t>𝑚𝑒𝑟𝑜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𝐴𝑢𝑥</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𝐸𝑛𝑓𝑒𝑟𝑚𝑒𝑟</m:t>
                        </m:r>
                        <m:r>
                          <a:rPr lang="es-EC" sz="1050" b="0" i="1">
                            <a:solidFill>
                              <a:schemeClr val="tx1"/>
                            </a:solidFill>
                            <a:latin typeface="Cambria Math"/>
                            <a:ea typeface="+mn-ea"/>
                            <a:cs typeface="+mn-cs"/>
                          </a:rPr>
                          <m:t>í</m:t>
                        </m:r>
                        <m:r>
                          <a:rPr lang="es-EC" sz="1050" b="0" i="1">
                            <a:solidFill>
                              <a:schemeClr val="tx1"/>
                            </a:solidFill>
                            <a:latin typeface="Cambria Math"/>
                            <a:ea typeface="+mn-ea"/>
                            <a:cs typeface="+mn-cs"/>
                          </a:rPr>
                          <m:t>𝑎</m:t>
                        </m:r>
                      </m:num>
                      <m:den>
                        <m:r>
                          <a:rPr lang="es-EC" sz="1050" b="0" i="1">
                            <a:solidFill>
                              <a:schemeClr val="tx1"/>
                            </a:solidFill>
                            <a:latin typeface="Cambria Math"/>
                            <a:ea typeface="+mn-ea"/>
                            <a:cs typeface="+mn-cs"/>
                          </a:rPr>
                          <m:t>𝑃𝑜𝑏𝑙𝑎𝑐𝑖</m:t>
                        </m:r>
                        <m:r>
                          <m:rPr>
                            <m:sty m:val="p"/>
                          </m:rPr>
                          <a:rPr lang="es-EC" sz="1050" b="0" i="1">
                            <a:solidFill>
                              <a:schemeClr val="tx1"/>
                            </a:solidFill>
                            <a:latin typeface="Cambria Math"/>
                            <a:ea typeface="+mn-ea"/>
                            <a:cs typeface="+mn-cs"/>
                          </a:rPr>
                          <m:t>o</m:t>
                        </m:r>
                        <m:r>
                          <a:rPr lang="es-EC" sz="1050" b="0" i="1">
                            <a:solidFill>
                              <a:schemeClr val="tx1"/>
                            </a:solidFill>
                            <a:latin typeface="Cambria Math"/>
                            <a:ea typeface="+mn-ea"/>
                            <a:cs typeface="+mn-cs"/>
                          </a:rPr>
                          <m:t>𝑛</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𝑡𝑜𝑡𝑎𝑙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𝑗𝑢𝑛𝑖𝑜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ñ</m:t>
                        </m:r>
                        <m:r>
                          <a:rPr lang="es-EC" sz="1050" b="0" i="1">
                            <a:solidFill>
                              <a:schemeClr val="tx1"/>
                            </a:solidFill>
                            <a:latin typeface="Cambria Math"/>
                            <a:ea typeface="+mn-ea"/>
                            <a:cs typeface="+mn-cs"/>
                          </a:rPr>
                          <m:t>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𝑞𝑢𝑒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𝑠𝑒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𝑟𝑒𝑓𝑖𝑒𝑟𝑒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𝑙𝑎𝑠</m:t>
                        </m:r>
                        <m:r>
                          <a:rPr lang="es-EC" sz="1050" b="0" i="1">
                            <a:solidFill>
                              <a:schemeClr val="tx1"/>
                            </a:solidFill>
                            <a:latin typeface="Cambria Math"/>
                            <a:ea typeface="+mn-ea"/>
                            <a:cs typeface="+mn-cs"/>
                          </a:rPr>
                          <m:t> </m:t>
                        </m:r>
                        <m:r>
                          <a:rPr lang="es-EC" sz="1100" b="0" i="1">
                            <a:solidFill>
                              <a:schemeClr val="tx1"/>
                            </a:solidFill>
                            <a:effectLst/>
                            <a:latin typeface="Cambria Math"/>
                            <a:ea typeface="+mn-ea"/>
                            <a:cs typeface="+mn-cs"/>
                          </a:rPr>
                          <m:t>𝐴𝑢𝑥</m:t>
                        </m:r>
                        <m:r>
                          <a:rPr lang="es-EC" sz="1100" b="0" i="1">
                            <a:solidFill>
                              <a:schemeClr val="tx1"/>
                            </a:solidFill>
                            <a:effectLst/>
                            <a:latin typeface="Cambria Math"/>
                            <a:ea typeface="+mn-ea"/>
                            <a:cs typeface="+mn-cs"/>
                          </a:rPr>
                          <m:t>. </m:t>
                        </m:r>
                        <m:r>
                          <a:rPr lang="es-EC" sz="1100" b="0" i="1">
                            <a:solidFill>
                              <a:schemeClr val="tx1"/>
                            </a:solidFill>
                            <a:effectLst/>
                            <a:latin typeface="Cambria Math"/>
                            <a:ea typeface="+mn-ea"/>
                            <a:cs typeface="+mn-cs"/>
                          </a:rPr>
                          <m:t>𝐸𝑛𝑓𝑒𝑟𝑚𝑒𝑟</m:t>
                        </m:r>
                        <m:r>
                          <a:rPr lang="es-EC" sz="1100" b="0" i="1">
                            <a:solidFill>
                              <a:schemeClr val="tx1"/>
                            </a:solidFill>
                            <a:effectLst/>
                            <a:latin typeface="Cambria Math"/>
                            <a:ea typeface="+mn-ea"/>
                            <a:cs typeface="+mn-cs"/>
                          </a:rPr>
                          <m:t>í</m:t>
                        </m:r>
                        <m:r>
                          <a:rPr lang="es-EC" sz="1100" b="0" i="1">
                            <a:solidFill>
                              <a:schemeClr val="tx1"/>
                            </a:solidFill>
                            <a:effectLst/>
                            <a:latin typeface="Cambria Math"/>
                            <a:ea typeface="+mn-ea"/>
                            <a:cs typeface="+mn-cs"/>
                          </a:rPr>
                          <m:t>𝑎</m:t>
                        </m:r>
                        <m:r>
                          <a:rPr lang="es-EC" sz="1050" b="0" i="1">
                            <a:solidFill>
                              <a:schemeClr val="tx1"/>
                            </a:solidFill>
                            <a:latin typeface="Cambria Math"/>
                            <a:ea typeface="+mn-ea"/>
                            <a:cs typeface="+mn-cs"/>
                          </a:rPr>
                          <m:t> </m:t>
                        </m:r>
                      </m:den>
                    </m:f>
                    <m:r>
                      <a:rPr lang="es-EC" sz="1050" b="0" i="1">
                        <a:solidFill>
                          <a:schemeClr val="tx1"/>
                        </a:solidFill>
                        <a:latin typeface="Cambria Math"/>
                        <a:ea typeface="+mn-ea"/>
                        <a:cs typeface="+mn-cs"/>
                      </a:rPr>
                      <m:t>∗10.000</m:t>
                    </m:r>
                  </m:oMath>
                </m:oMathPara>
              </a14:m>
              <a:endParaRPr lang="es-EC" sz="1050" b="0" i="1">
                <a:solidFill>
                  <a:schemeClr val="tx1"/>
                </a:solidFill>
                <a:latin typeface="Cambria Math"/>
                <a:ea typeface="+mn-ea"/>
                <a:cs typeface="+mn-cs"/>
              </a:endParaRPr>
            </a:p>
          </xdr:txBody>
        </xdr:sp>
      </mc:Choice>
      <mc:Fallback xmlns="">
        <xdr:sp macro="" textlink="">
          <xdr:nvSpPr>
            <xdr:cNvPr id="9" name="8 CuadroTexto"/>
            <xdr:cNvSpPr txBox="1"/>
          </xdr:nvSpPr>
          <xdr:spPr>
            <a:xfrm xmlns:a="http://schemas.openxmlformats.org/drawingml/2006/main">
              <a:off x="0" y="31908750"/>
              <a:ext cx="6581775" cy="619125"/>
            </a:xfrm>
            <a:prstGeom xmlns:a="http://schemas.openxmlformats.org/drawingml/2006/main" prst="rect">
              <a:avLst/>
            </a:prstGeom>
            <a:noFill xmlns:a="http://schemas.openxmlformats.org/drawingml/2006/mai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xdr:style>
          <xdr:txBody>
            <a:bodyPr xmlns:a="http://schemas.openxmlformats.org/drawingml/2006/main" vertOverflow="clip" horzOverflow="clip" wrap="square" rtlCol="0" anchor="t">
              <a:noAutofit/>
            </a:bodyPr>
            <a:lstStyle xmlns:a="http://schemas.openxmlformats.org/drawingml/2006/main"/>
            <a:p xmlns:a="http://schemas.openxmlformats.org/drawingml/2006/main">
              <a:pPr marL="0" indent="0" algn="l"/>
              <a:r>
                <a:rPr lang="es-EC" sz="1050" b="0" i="0">
                  <a:solidFill>
                    <a:schemeClr val="tx1"/>
                  </a:solidFill>
                  <a:latin typeface="Cambria Math"/>
                  <a:ea typeface="+mn-ea"/>
                  <a:cs typeface="+mn-cs"/>
                </a:rPr>
                <a:t>𝑇𝑎𝑠𝑎 𝑑𝑒 𝐴𝑢𝑥. 𝐸𝑛𝑓𝑒𝑟𝑚𝑒𝑟𝑖𝑎=(𝑁ú𝑚𝑒𝑟𝑜 𝑑𝑒 𝐴𝑢𝑥. 𝐸𝑛𝑓𝑒𝑟𝑚𝑒𝑟í𝑎)/(𝑃𝑜𝑏𝑙𝑎𝑐𝑖ó𝑛 𝑡𝑜𝑡𝑎𝑙 𝑎 𝑗𝑢𝑛𝑖𝑜 𝑑𝑒𝑙 𝑎ñ𝑜 𝑞𝑢𝑒 𝑠𝑒 𝑟𝑒𝑓𝑖𝑒𝑟𝑒 𝑙𝑎𝑠 </a:t>
              </a:r>
              <a:r>
                <a:rPr lang="es-EC" sz="1100" b="0" i="0">
                  <a:solidFill>
                    <a:schemeClr val="tx1"/>
                  </a:solidFill>
                  <a:effectLst/>
                  <a:latin typeface="Cambria Math"/>
                  <a:ea typeface="+mn-ea"/>
                  <a:cs typeface="+mn-cs"/>
                </a:rPr>
                <a:t>𝐴𝑢𝑥. 𝐸𝑛𝑓𝑒𝑟𝑚𝑒𝑟í𝑎</a:t>
              </a:r>
              <a:r>
                <a:rPr lang="es-EC" sz="1050" b="0" i="0">
                  <a:solidFill>
                    <a:schemeClr val="tx1"/>
                  </a:solidFill>
                  <a:latin typeface="Cambria Math"/>
                  <a:ea typeface="+mn-ea"/>
                  <a:cs typeface="+mn-cs"/>
                </a:rPr>
                <a:t> )∗10.000</a:t>
              </a:r>
              <a:endParaRPr lang="es-EC" sz="1050" b="0" i="1">
                <a:solidFill>
                  <a:schemeClr val="tx1"/>
                </a:solidFill>
                <a:latin typeface="Cambria Math"/>
                <a:ea typeface="+mn-ea"/>
                <a:cs typeface="+mn-cs"/>
              </a:endParaRPr>
            </a:p>
          </xdr:txBody>
        </xdr:sp>
      </mc:Fallback>
    </mc:AlternateContent>
    <xdr:clientData/>
  </xdr:oneCellAnchor>
  <xdr:oneCellAnchor>
    <xdr:from>
      <xdr:col>0</xdr:col>
      <xdr:colOff>0</xdr:colOff>
      <xdr:row>104</xdr:row>
      <xdr:rowOff>0</xdr:rowOff>
    </xdr:from>
    <xdr:ext cx="6219824" cy="611386"/>
    <mc:AlternateContent xmlns:mc="http://schemas.openxmlformats.org/markup-compatibility/2006" xmlns:a14="http://schemas.microsoft.com/office/drawing/2010/main">
      <mc:Choice Requires="a14">
        <xdr:sp macro="" textlink="">
          <xdr:nvSpPr>
            <xdr:cNvPr id="13" name="12 CuadroTexto"/>
            <xdr:cNvSpPr txBox="1"/>
          </xdr:nvSpPr>
          <xdr:spPr>
            <a:xfrm>
              <a:off x="0" y="29517975"/>
              <a:ext cx="6219824" cy="611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14:m>
                <m:oMathPara xmlns:m="http://schemas.openxmlformats.org/officeDocument/2006/math">
                  <m:oMathParaPr>
                    <m:jc m:val="centerGroup"/>
                  </m:oMathParaPr>
                  <m:oMath xmlns:m="http://schemas.openxmlformats.org/officeDocument/2006/math">
                    <m:r>
                      <a:rPr lang="es-EC" sz="1050" b="0" i="1">
                        <a:solidFill>
                          <a:schemeClr val="tx1"/>
                        </a:solidFill>
                        <a:latin typeface="Cambria Math"/>
                        <a:ea typeface="+mn-ea"/>
                        <a:cs typeface="+mn-cs"/>
                      </a:rPr>
                      <m:t>𝑇𝑎𝑠𝑎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𝐸𝑛𝑓𝑒𝑟𝑚𝑒𝑟𝑎𝑠</m:t>
                    </m:r>
                    <m:r>
                      <a:rPr lang="es-EC" sz="1050" b="0" i="1">
                        <a:solidFill>
                          <a:schemeClr val="tx1"/>
                        </a:solidFill>
                        <a:latin typeface="Cambria Math"/>
                        <a:ea typeface="+mn-ea"/>
                        <a:cs typeface="+mn-cs"/>
                      </a:rPr>
                      <m:t>=</m:t>
                    </m:r>
                    <m:f>
                      <m:fPr>
                        <m:ctrlPr>
                          <a:rPr lang="es-EC" sz="1050" b="0" i="1">
                            <a:solidFill>
                              <a:schemeClr val="tx1"/>
                            </a:solidFill>
                            <a:latin typeface="Cambria Math" panose="02040503050406030204" pitchFamily="18" charset="0"/>
                            <a:ea typeface="+mn-ea"/>
                            <a:cs typeface="+mn-cs"/>
                          </a:rPr>
                        </m:ctrlPr>
                      </m:fPr>
                      <m:num>
                        <m:r>
                          <a:rPr lang="es-EC" sz="1050" b="0" i="1">
                            <a:solidFill>
                              <a:schemeClr val="tx1"/>
                            </a:solidFill>
                            <a:latin typeface="Cambria Math"/>
                            <a:ea typeface="+mn-ea"/>
                            <a:cs typeface="+mn-cs"/>
                          </a:rPr>
                          <m:t>𝑁</m:t>
                        </m:r>
                        <m:r>
                          <a:rPr lang="es-EC" sz="1050" b="0" i="1">
                            <a:solidFill>
                              <a:schemeClr val="tx1"/>
                            </a:solidFill>
                            <a:latin typeface="Cambria Math"/>
                            <a:ea typeface="+mn-ea"/>
                            <a:cs typeface="+mn-cs"/>
                          </a:rPr>
                          <m:t>ú</m:t>
                        </m:r>
                        <m:r>
                          <a:rPr lang="es-EC" sz="1050" b="0" i="1">
                            <a:solidFill>
                              <a:schemeClr val="tx1"/>
                            </a:solidFill>
                            <a:latin typeface="Cambria Math"/>
                            <a:ea typeface="+mn-ea"/>
                            <a:cs typeface="+mn-cs"/>
                          </a:rPr>
                          <m:t>𝑚𝑒𝑟𝑜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𝐸𝑛𝑓𝑒𝑟𝑚𝑒𝑟𝑎𝑠</m:t>
                        </m:r>
                      </m:num>
                      <m:den>
                        <m:r>
                          <a:rPr lang="es-EC" sz="1050" b="0" i="1">
                            <a:solidFill>
                              <a:schemeClr val="tx1"/>
                            </a:solidFill>
                            <a:latin typeface="Cambria Math"/>
                            <a:ea typeface="+mn-ea"/>
                            <a:cs typeface="+mn-cs"/>
                          </a:rPr>
                          <m:t>𝑃𝑜𝑏𝑙𝑎𝑐𝑖</m:t>
                        </m:r>
                        <m:r>
                          <a:rPr lang="es-EC" sz="1050" b="0" i="1">
                            <a:solidFill>
                              <a:schemeClr val="tx1"/>
                            </a:solidFill>
                            <a:latin typeface="Cambria Math"/>
                            <a:ea typeface="+mn-ea"/>
                            <a:cs typeface="+mn-cs"/>
                          </a:rPr>
                          <m:t>ó</m:t>
                        </m:r>
                        <m:r>
                          <a:rPr lang="es-EC" sz="1050" b="0" i="1">
                            <a:solidFill>
                              <a:schemeClr val="tx1"/>
                            </a:solidFill>
                            <a:latin typeface="Cambria Math"/>
                            <a:ea typeface="+mn-ea"/>
                            <a:cs typeface="+mn-cs"/>
                          </a:rPr>
                          <m:t>𝑛</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𝑡𝑜𝑡𝑎𝑙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𝑗𝑢𝑛𝑖𝑜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𝑑𝑒𝑙</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𝑎</m:t>
                        </m:r>
                        <m:r>
                          <a:rPr lang="es-EC" sz="1050" b="0" i="1">
                            <a:solidFill>
                              <a:schemeClr val="tx1"/>
                            </a:solidFill>
                            <a:latin typeface="Cambria Math"/>
                            <a:ea typeface="+mn-ea"/>
                            <a:cs typeface="+mn-cs"/>
                          </a:rPr>
                          <m:t>ñ</m:t>
                        </m:r>
                        <m:r>
                          <a:rPr lang="es-EC" sz="1050" b="0" i="1">
                            <a:solidFill>
                              <a:schemeClr val="tx1"/>
                            </a:solidFill>
                            <a:latin typeface="Cambria Math"/>
                            <a:ea typeface="+mn-ea"/>
                            <a:cs typeface="+mn-cs"/>
                          </a:rPr>
                          <m:t>𝑜</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𝑞𝑢𝑒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𝑠𝑒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𝑟𝑒𝑓𝑖𝑒𝑟𝑒</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𝑙𝑎𝑠</m:t>
                        </m:r>
                        <m:r>
                          <a:rPr lang="es-EC" sz="1050" b="0" i="1">
                            <a:solidFill>
                              <a:schemeClr val="tx1"/>
                            </a:solidFill>
                            <a:latin typeface="Cambria Math"/>
                            <a:ea typeface="+mn-ea"/>
                            <a:cs typeface="+mn-cs"/>
                          </a:rPr>
                          <m:t> </m:t>
                        </m:r>
                        <m:r>
                          <a:rPr lang="es-EC" sz="1050" b="0" i="1">
                            <a:solidFill>
                              <a:schemeClr val="tx1"/>
                            </a:solidFill>
                            <a:latin typeface="Cambria Math"/>
                            <a:ea typeface="+mn-ea"/>
                            <a:cs typeface="+mn-cs"/>
                          </a:rPr>
                          <m:t>𝐸𝑛𝑓𝑒𝑟𝑚𝑒𝑟𝑎𝑠</m:t>
                        </m:r>
                        <m:r>
                          <a:rPr lang="es-EC" sz="1050" b="0" i="1">
                            <a:solidFill>
                              <a:schemeClr val="tx1"/>
                            </a:solidFill>
                            <a:latin typeface="Cambria Math"/>
                            <a:ea typeface="+mn-ea"/>
                            <a:cs typeface="+mn-cs"/>
                          </a:rPr>
                          <m:t> </m:t>
                        </m:r>
                      </m:den>
                    </m:f>
                    <m:r>
                      <a:rPr lang="es-EC" sz="1050" b="0" i="1">
                        <a:solidFill>
                          <a:schemeClr val="tx1"/>
                        </a:solidFill>
                        <a:latin typeface="Cambria Math"/>
                        <a:ea typeface="+mn-ea"/>
                        <a:cs typeface="+mn-cs"/>
                      </a:rPr>
                      <m:t>∗10.000</m:t>
                    </m:r>
                  </m:oMath>
                </m:oMathPara>
              </a14:m>
              <a:endParaRPr lang="es-EC" sz="1050" b="0" i="1">
                <a:solidFill>
                  <a:schemeClr val="tx1"/>
                </a:solidFill>
                <a:latin typeface="Cambria Math"/>
                <a:ea typeface="+mn-ea"/>
                <a:cs typeface="+mn-cs"/>
              </a:endParaRPr>
            </a:p>
          </xdr:txBody>
        </xdr:sp>
      </mc:Choice>
      <mc:Fallback xmlns="">
        <xdr:sp macro="" textlink="">
          <xdr:nvSpPr>
            <xdr:cNvPr id="13" name="12 CuadroTexto"/>
            <xdr:cNvSpPr txBox="1"/>
          </xdr:nvSpPr>
          <xdr:spPr>
            <a:xfrm>
              <a:off x="0" y="29517975"/>
              <a:ext cx="6219824" cy="611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s-EC" sz="1050" b="0" i="0">
                  <a:solidFill>
                    <a:schemeClr val="tx1"/>
                  </a:solidFill>
                  <a:latin typeface="Cambria Math"/>
                  <a:ea typeface="+mn-ea"/>
                  <a:cs typeface="+mn-cs"/>
                </a:rPr>
                <a:t>𝑇𝑎𝑠𝑎 𝑑𝑒 𝐸𝑛𝑓𝑒𝑟𝑚𝑒𝑟𝑎𝑠=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𝑁ú𝑚𝑒𝑟𝑜 𝑑𝑒 𝐸𝑛𝑓𝑒𝑟𝑚𝑒𝑟𝑎𝑠</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𝑃𝑜𝑏𝑙𝑎𝑐𝑖ó𝑛 𝑡𝑜𝑡𝑎𝑙 𝑎 𝑗𝑢𝑛𝑖𝑜 𝑑𝑒𝑙 𝑎ñ𝑜 𝑞𝑢𝑒 𝑠𝑒 𝑟𝑒𝑓𝑖𝑒𝑟𝑒 𝑙𝑎𝑠 𝐸𝑛𝑓𝑒𝑟𝑚𝑒𝑟𝑎𝑠 </a:t>
              </a:r>
              <a:r>
                <a:rPr lang="es-EC" sz="1050" b="0" i="0">
                  <a:solidFill>
                    <a:schemeClr val="tx1"/>
                  </a:solidFill>
                  <a:latin typeface="Cambria Math" panose="02040503050406030204" pitchFamily="18" charset="0"/>
                  <a:ea typeface="+mn-ea"/>
                  <a:cs typeface="+mn-cs"/>
                </a:rPr>
                <a:t>)</a:t>
              </a:r>
              <a:r>
                <a:rPr lang="es-EC" sz="1050" b="0" i="0">
                  <a:solidFill>
                    <a:schemeClr val="tx1"/>
                  </a:solidFill>
                  <a:latin typeface="Cambria Math"/>
                  <a:ea typeface="+mn-ea"/>
                  <a:cs typeface="+mn-cs"/>
                </a:rPr>
                <a:t>∗10.000</a:t>
              </a:r>
              <a:endParaRPr lang="es-EC" sz="1050" b="0" i="1">
                <a:solidFill>
                  <a:schemeClr val="tx1"/>
                </a:solidFill>
                <a:latin typeface="Cambria Math"/>
                <a:ea typeface="+mn-ea"/>
                <a:cs typeface="+mn-cs"/>
              </a:endParaRPr>
            </a:p>
          </xdr:txBody>
        </xdr:sp>
      </mc:Fallback>
    </mc:AlternateContent>
    <xdr:clientData/>
  </xdr:one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800100</xdr:colOff>
      <xdr:row>3</xdr:row>
      <xdr:rowOff>9525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525375" cy="6096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703792</xdr:colOff>
      <xdr:row>3</xdr:row>
      <xdr:rowOff>6350</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525375" cy="6096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195792</xdr:colOff>
      <xdr:row>4</xdr:row>
      <xdr:rowOff>31749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525375" cy="74083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10583</xdr:colOff>
      <xdr:row>3</xdr:row>
      <xdr:rowOff>137582</xdr:rowOff>
    </xdr:to>
    <xdr:pic>
      <xdr:nvPicPr>
        <xdr:cNvPr id="3" name="Imagen 1"/>
        <xdr:cNvPicPr>
          <a:picLocks noChangeAspect="1"/>
        </xdr:cNvPicPr>
      </xdr:nvPicPr>
      <xdr:blipFill rotWithShape="1">
        <a:blip xmlns:r="http://schemas.openxmlformats.org/officeDocument/2006/relationships" r:embed="rId1"/>
        <a:srcRect b="92715"/>
        <a:stretch/>
      </xdr:blipFill>
      <xdr:spPr>
        <a:xfrm>
          <a:off x="0" y="0"/>
          <a:ext cx="10011833" cy="74083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42333</xdr:colOff>
      <xdr:row>4</xdr:row>
      <xdr:rowOff>52915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7653000" cy="74083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28575</xdr:colOff>
      <xdr:row>3</xdr:row>
      <xdr:rowOff>140757</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5649575" cy="74083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12</xdr:col>
      <xdr:colOff>11206</xdr:colOff>
      <xdr:row>3</xdr:row>
      <xdr:rowOff>135714</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1" y="0"/>
          <a:ext cx="16091646" cy="74083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9525</xdr:colOff>
      <xdr:row>3</xdr:row>
      <xdr:rowOff>112182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44275" cy="740832"/>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31750</xdr:colOff>
      <xdr:row>3</xdr:row>
      <xdr:rowOff>137582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673417" cy="80433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95250</xdr:colOff>
      <xdr:row>3</xdr:row>
      <xdr:rowOff>112182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44275" cy="7408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43793</xdr:colOff>
      <xdr:row>3</xdr:row>
      <xdr:rowOff>43409</xdr:rowOff>
    </xdr:to>
    <xdr:pic>
      <xdr:nvPicPr>
        <xdr:cNvPr id="3" name="Imagen 1"/>
        <xdr:cNvPicPr>
          <a:picLocks noChangeAspect="1"/>
        </xdr:cNvPicPr>
      </xdr:nvPicPr>
      <xdr:blipFill rotWithShape="1">
        <a:blip xmlns:r="http://schemas.openxmlformats.org/officeDocument/2006/relationships" r:embed="rId1"/>
        <a:srcRect b="92715"/>
        <a:stretch/>
      </xdr:blipFill>
      <xdr:spPr>
        <a:xfrm>
          <a:off x="0" y="0"/>
          <a:ext cx="8211207" cy="61271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28575</xdr:colOff>
      <xdr:row>3</xdr:row>
      <xdr:rowOff>140757</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4916150" cy="74083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509587</xdr:colOff>
      <xdr:row>3</xdr:row>
      <xdr:rowOff>145519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4916150" cy="740832"/>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31750</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165417" cy="740832"/>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1068917</xdr:colOff>
      <xdr:row>3</xdr:row>
      <xdr:rowOff>137582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3514917" cy="74083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33618</xdr:colOff>
      <xdr:row>3</xdr:row>
      <xdr:rowOff>140757</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584206" cy="745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22412</xdr:colOff>
      <xdr:row>3</xdr:row>
      <xdr:rowOff>112059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40353" cy="683559"/>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560917</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165417" cy="740832"/>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984250</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4763750" cy="740832"/>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10584</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9736667" cy="740832"/>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28575</xdr:colOff>
      <xdr:row>3</xdr:row>
      <xdr:rowOff>140757</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1" y="0"/>
          <a:ext cx="6486524" cy="7408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28574</xdr:colOff>
      <xdr:row>3</xdr:row>
      <xdr:rowOff>41219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5219699" cy="612719"/>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1090083</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361333" cy="740832"/>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42334</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609917" cy="740832"/>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32106</xdr:colOff>
      <xdr:row>3</xdr:row>
      <xdr:rowOff>64214</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393202" cy="674242"/>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32107</xdr:colOff>
      <xdr:row>4</xdr:row>
      <xdr:rowOff>98697</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0616629" cy="740832"/>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31750</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7418917" cy="740832"/>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33617</xdr:colOff>
      <xdr:row>3</xdr:row>
      <xdr:rowOff>68479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7967382" cy="740832"/>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31750</xdr:colOff>
      <xdr:row>3</xdr:row>
      <xdr:rowOff>137582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3800667" cy="740832"/>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42334</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625917" cy="740832"/>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21167</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87667" cy="740832"/>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497417</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87667" cy="7408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952500</xdr:colOff>
      <xdr:row>3</xdr:row>
      <xdr:rowOff>41219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3465342" cy="612719"/>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21166</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3250333" cy="74083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562417" cy="740832"/>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10584</xdr:colOff>
      <xdr:row>3</xdr:row>
      <xdr:rowOff>116415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3705417" cy="74083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10583</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715750" cy="740832"/>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21166</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0392833" cy="740832"/>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42334</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2435417" cy="740832"/>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793750</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0996083" cy="740832"/>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21166</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4583833" cy="804332"/>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529167</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87667" cy="740832"/>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158750</xdr:colOff>
      <xdr:row>3</xdr:row>
      <xdr:rowOff>105832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1387667" cy="7408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9525</xdr:colOff>
      <xdr:row>3</xdr:row>
      <xdr:rowOff>41219</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5905500" cy="612719"/>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1058334</xdr:colOff>
      <xdr:row>3</xdr:row>
      <xdr:rowOff>74082</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8784167" cy="740832"/>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11906</xdr:colOff>
      <xdr:row>3</xdr:row>
      <xdr:rowOff>133613</xdr:rowOff>
    </xdr:to>
    <xdr:pic>
      <xdr:nvPicPr>
        <xdr:cNvPr id="3" name="Imagen 1"/>
        <xdr:cNvPicPr>
          <a:picLocks noChangeAspect="1"/>
        </xdr:cNvPicPr>
      </xdr:nvPicPr>
      <xdr:blipFill rotWithShape="1">
        <a:blip xmlns:r="http://schemas.openxmlformats.org/officeDocument/2006/relationships" r:embed="rId1"/>
        <a:srcRect b="92715"/>
        <a:stretch/>
      </xdr:blipFill>
      <xdr:spPr>
        <a:xfrm>
          <a:off x="0" y="0"/>
          <a:ext cx="12965906" cy="740832"/>
        </a:xfrm>
        <a:prstGeom prst="rect">
          <a:avLst/>
        </a:prstGeom>
      </xdr:spPr>
    </xdr:pic>
    <xdr:clientData/>
  </xdr:twoCellAnchor>
  <xdr:twoCellAnchor editAs="oneCell">
    <xdr:from>
      <xdr:col>0</xdr:col>
      <xdr:colOff>0</xdr:colOff>
      <xdr:row>34</xdr:row>
      <xdr:rowOff>71438</xdr:rowOff>
    </xdr:from>
    <xdr:to>
      <xdr:col>9</xdr:col>
      <xdr:colOff>178594</xdr:colOff>
      <xdr:row>59</xdr:row>
      <xdr:rowOff>83344</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036594"/>
          <a:ext cx="7036594" cy="4774406"/>
        </a:xfrm>
        <a:prstGeom prst="rect">
          <a:avLst/>
        </a:prstGeom>
      </xdr:spPr>
    </xdr:pic>
    <xdr:clientData/>
  </xdr:twoCellAnchor>
  <xdr:twoCellAnchor editAs="oneCell">
    <xdr:from>
      <xdr:col>4</xdr:col>
      <xdr:colOff>202405</xdr:colOff>
      <xdr:row>6</xdr:row>
      <xdr:rowOff>103974</xdr:rowOff>
    </xdr:from>
    <xdr:to>
      <xdr:col>14</xdr:col>
      <xdr:colOff>104774</xdr:colOff>
      <xdr:row>34</xdr:row>
      <xdr:rowOff>93290</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50405" y="1735130"/>
          <a:ext cx="7522369" cy="5323316"/>
        </a:xfrm>
        <a:prstGeom prst="rect">
          <a:avLst/>
        </a:prstGeom>
      </xdr:spPr>
    </xdr:pic>
    <xdr:clientData/>
  </xdr:twoCellAnchor>
  <xdr:twoCellAnchor editAs="oneCell">
    <xdr:from>
      <xdr:col>9</xdr:col>
      <xdr:colOff>193434</xdr:colOff>
      <xdr:row>34</xdr:row>
      <xdr:rowOff>35719</xdr:rowOff>
    </xdr:from>
    <xdr:to>
      <xdr:col>18</xdr:col>
      <xdr:colOff>107156</xdr:colOff>
      <xdr:row>59</xdr:row>
      <xdr:rowOff>76600</xdr:rowOff>
    </xdr:to>
    <xdr:pic>
      <xdr:nvPicPr>
        <xdr:cNvPr id="6"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1434" y="7000875"/>
          <a:ext cx="6771722" cy="480338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4</xdr:row>
      <xdr:rowOff>642936</xdr:rowOff>
    </xdr:from>
    <xdr:to>
      <xdr:col>8</xdr:col>
      <xdr:colOff>428625</xdr:colOff>
      <xdr:row>30</xdr:row>
      <xdr:rowOff>11906</xdr:rowOff>
    </xdr:to>
    <xdr:pic>
      <xdr:nvPicPr>
        <xdr:cNvPr id="4"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440655"/>
          <a:ext cx="6524625" cy="4774407"/>
        </a:xfrm>
        <a:prstGeom prst="rect">
          <a:avLst/>
        </a:prstGeom>
      </xdr:spPr>
    </xdr:pic>
    <xdr:clientData/>
  </xdr:twoCellAnchor>
  <xdr:twoCellAnchor editAs="oneCell">
    <xdr:from>
      <xdr:col>0</xdr:col>
      <xdr:colOff>0</xdr:colOff>
      <xdr:row>0</xdr:row>
      <xdr:rowOff>0</xdr:rowOff>
    </xdr:from>
    <xdr:to>
      <xdr:col>17</xdr:col>
      <xdr:colOff>23813</xdr:colOff>
      <xdr:row>3</xdr:row>
      <xdr:rowOff>133613</xdr:rowOff>
    </xdr:to>
    <xdr:pic>
      <xdr:nvPicPr>
        <xdr:cNvPr id="5" name="Imagen 1"/>
        <xdr:cNvPicPr>
          <a:picLocks noChangeAspect="1"/>
        </xdr:cNvPicPr>
      </xdr:nvPicPr>
      <xdr:blipFill rotWithShape="1">
        <a:blip xmlns:r="http://schemas.openxmlformats.org/officeDocument/2006/relationships" r:embed="rId2"/>
        <a:srcRect b="92715"/>
        <a:stretch/>
      </xdr:blipFill>
      <xdr:spPr>
        <a:xfrm>
          <a:off x="0" y="0"/>
          <a:ext cx="12977813" cy="740832"/>
        </a:xfrm>
        <a:prstGeom prst="rect">
          <a:avLst/>
        </a:prstGeom>
      </xdr:spPr>
    </xdr:pic>
    <xdr:clientData/>
  </xdr:twoCellAnchor>
  <xdr:twoCellAnchor editAs="oneCell">
    <xdr:from>
      <xdr:col>8</xdr:col>
      <xdr:colOff>260286</xdr:colOff>
      <xdr:row>5</xdr:row>
      <xdr:rowOff>1</xdr:rowOff>
    </xdr:from>
    <xdr:to>
      <xdr:col>17</xdr:col>
      <xdr:colOff>202405</xdr:colOff>
      <xdr:row>30</xdr:row>
      <xdr:rowOff>10659</xdr:rowOff>
    </xdr:to>
    <xdr:pic>
      <xdr:nvPicPr>
        <xdr:cNvPr id="2" name="1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56286" y="1440657"/>
          <a:ext cx="6800119" cy="477315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8</xdr:col>
      <xdr:colOff>221437</xdr:colOff>
      <xdr:row>29</xdr:row>
      <xdr:rowOff>47624</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17437" cy="4619624"/>
        </a:xfrm>
        <a:prstGeom prst="rect">
          <a:avLst/>
        </a:prstGeom>
      </xdr:spPr>
    </xdr:pic>
    <xdr:clientData/>
  </xdr:twoCellAnchor>
  <xdr:twoCellAnchor editAs="oneCell">
    <xdr:from>
      <xdr:col>8</xdr:col>
      <xdr:colOff>59532</xdr:colOff>
      <xdr:row>5</xdr:row>
      <xdr:rowOff>0</xdr:rowOff>
    </xdr:from>
    <xdr:to>
      <xdr:col>16</xdr:col>
      <xdr:colOff>280969</xdr:colOff>
      <xdr:row>29</xdr:row>
      <xdr:rowOff>47624</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55532" y="0"/>
          <a:ext cx="6317437" cy="4619624"/>
        </a:xfrm>
        <a:prstGeom prst="rect">
          <a:avLst/>
        </a:prstGeom>
      </xdr:spPr>
    </xdr:pic>
    <xdr:clientData/>
  </xdr:twoCellAnchor>
  <xdr:twoCellAnchor editAs="oneCell">
    <xdr:from>
      <xdr:col>0</xdr:col>
      <xdr:colOff>0</xdr:colOff>
      <xdr:row>0</xdr:row>
      <xdr:rowOff>0</xdr:rowOff>
    </xdr:from>
    <xdr:to>
      <xdr:col>16</xdr:col>
      <xdr:colOff>11906</xdr:colOff>
      <xdr:row>3</xdr:row>
      <xdr:rowOff>133613</xdr:rowOff>
    </xdr:to>
    <xdr:pic>
      <xdr:nvPicPr>
        <xdr:cNvPr id="4" name="Imagen 1"/>
        <xdr:cNvPicPr>
          <a:picLocks noChangeAspect="1"/>
        </xdr:cNvPicPr>
      </xdr:nvPicPr>
      <xdr:blipFill rotWithShape="1">
        <a:blip xmlns:r="http://schemas.openxmlformats.org/officeDocument/2006/relationships" r:embed="rId3"/>
        <a:srcRect b="92715"/>
        <a:stretch/>
      </xdr:blipFill>
      <xdr:spPr>
        <a:xfrm>
          <a:off x="0" y="0"/>
          <a:ext cx="12203906" cy="740832"/>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35720</xdr:colOff>
      <xdr:row>5</xdr:row>
      <xdr:rowOff>0</xdr:rowOff>
    </xdr:from>
    <xdr:to>
      <xdr:col>8</xdr:col>
      <xdr:colOff>64312</xdr:colOff>
      <xdr:row>27</xdr:row>
      <xdr:rowOff>104799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720" y="26169"/>
          <a:ext cx="6124592" cy="4295799"/>
        </a:xfrm>
        <a:prstGeom prst="rect">
          <a:avLst/>
        </a:prstGeom>
      </xdr:spPr>
    </xdr:pic>
    <xdr:clientData/>
  </xdr:twoCellAnchor>
  <xdr:twoCellAnchor editAs="oneCell">
    <xdr:from>
      <xdr:col>8</xdr:col>
      <xdr:colOff>150002</xdr:colOff>
      <xdr:row>5</xdr:row>
      <xdr:rowOff>0</xdr:rowOff>
    </xdr:from>
    <xdr:to>
      <xdr:col>16</xdr:col>
      <xdr:colOff>178594</xdr:colOff>
      <xdr:row>27</xdr:row>
      <xdr:rowOff>178594</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46002" y="0"/>
          <a:ext cx="6124592" cy="4369594"/>
        </a:xfrm>
        <a:prstGeom prst="rect">
          <a:avLst/>
        </a:prstGeom>
      </xdr:spPr>
    </xdr:pic>
    <xdr:clientData/>
  </xdr:twoCellAnchor>
  <xdr:twoCellAnchor editAs="oneCell">
    <xdr:from>
      <xdr:col>0</xdr:col>
      <xdr:colOff>0</xdr:colOff>
      <xdr:row>0</xdr:row>
      <xdr:rowOff>0</xdr:rowOff>
    </xdr:from>
    <xdr:to>
      <xdr:col>17</xdr:col>
      <xdr:colOff>35719</xdr:colOff>
      <xdr:row>3</xdr:row>
      <xdr:rowOff>133613</xdr:rowOff>
    </xdr:to>
    <xdr:pic>
      <xdr:nvPicPr>
        <xdr:cNvPr id="4" name="Imagen 1"/>
        <xdr:cNvPicPr>
          <a:picLocks noChangeAspect="1"/>
        </xdr:cNvPicPr>
      </xdr:nvPicPr>
      <xdr:blipFill rotWithShape="1">
        <a:blip xmlns:r="http://schemas.openxmlformats.org/officeDocument/2006/relationships" r:embed="rId3"/>
        <a:srcRect b="92715"/>
        <a:stretch/>
      </xdr:blipFill>
      <xdr:spPr>
        <a:xfrm>
          <a:off x="0" y="0"/>
          <a:ext cx="12989719" cy="7408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28574</xdr:colOff>
      <xdr:row>3</xdr:row>
      <xdr:rowOff>133350</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6486524" cy="7048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42334</xdr:colOff>
      <xdr:row>2</xdr:row>
      <xdr:rowOff>201084</xdr:rowOff>
    </xdr:to>
    <xdr:pic>
      <xdr:nvPicPr>
        <xdr:cNvPr id="4" name="Imagen 1"/>
        <xdr:cNvPicPr>
          <a:picLocks noChangeAspect="1"/>
        </xdr:cNvPicPr>
      </xdr:nvPicPr>
      <xdr:blipFill rotWithShape="1">
        <a:blip xmlns:r="http://schemas.openxmlformats.org/officeDocument/2006/relationships" r:embed="rId1"/>
        <a:srcRect b="92715"/>
        <a:stretch/>
      </xdr:blipFill>
      <xdr:spPr>
        <a:xfrm>
          <a:off x="0" y="0"/>
          <a:ext cx="12562417" cy="62441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3</xdr:row>
      <xdr:rowOff>85725</xdr:rowOff>
    </xdr:to>
    <xdr:pic>
      <xdr:nvPicPr>
        <xdr:cNvPr id="2" name="Imagen 1"/>
        <xdr:cNvPicPr>
          <a:picLocks noChangeAspect="1"/>
        </xdr:cNvPicPr>
      </xdr:nvPicPr>
      <xdr:blipFill rotWithShape="1">
        <a:blip xmlns:r="http://schemas.openxmlformats.org/officeDocument/2006/relationships" r:embed="rId1"/>
        <a:srcRect b="92715"/>
        <a:stretch/>
      </xdr:blipFill>
      <xdr:spPr>
        <a:xfrm>
          <a:off x="0" y="0"/>
          <a:ext cx="13592175" cy="714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ES/02%20SOCIALES/01%20RAS/RAS%202016/11%20Tabulados/01%20Finales/Tabulados%20RAS%202016_prelimin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11"/>
      <sheetName val="C112"/>
      <sheetName val="C113"/>
      <sheetName val="C114"/>
      <sheetName val="C115"/>
      <sheetName val="C121"/>
      <sheetName val="C122"/>
      <sheetName val="C123"/>
      <sheetName val="C124"/>
      <sheetName val="C125"/>
      <sheetName val="C126"/>
      <sheetName val="C21"/>
      <sheetName val="C22"/>
      <sheetName val="C23"/>
      <sheetName val="C24"/>
      <sheetName val="C31"/>
      <sheetName val="C32"/>
      <sheetName val="C33"/>
      <sheetName val="C34"/>
      <sheetName val="C35"/>
      <sheetName val="C36"/>
      <sheetName val="C37"/>
      <sheetName val="C38"/>
      <sheetName val="C39"/>
      <sheetName val="C310"/>
      <sheetName val="C311"/>
      <sheetName val="C312"/>
      <sheetName val="C313"/>
      <sheetName val="C314"/>
      <sheetName val="C315"/>
      <sheetName val="C316"/>
      <sheetName val="C317"/>
      <sheetName val="C318"/>
      <sheetName val="C319"/>
      <sheetName val="C320"/>
      <sheetName val="C321"/>
      <sheetName val="C322"/>
      <sheetName val="C323"/>
      <sheetName val="C324"/>
      <sheetName val="C325"/>
      <sheetName val="C326"/>
      <sheetName val="C327"/>
      <sheetName val="C328"/>
      <sheetName val="C329"/>
      <sheetName val="C330"/>
      <sheetName val="C331"/>
      <sheetName val="C332"/>
      <sheetName val="C333"/>
      <sheetName val="C334"/>
      <sheetName val="C335"/>
      <sheetName val="C336"/>
      <sheetName val="C337"/>
      <sheetName val="C338"/>
      <sheetName val="C339"/>
      <sheetName val="C340"/>
      <sheetName val="C341"/>
      <sheetName val="C342"/>
      <sheetName val="4.1"/>
      <sheetName val="4.2"/>
      <sheetName val="4.3"/>
      <sheetName val="4.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1">
          <cell r="A11" t="str">
            <v>Zonas no delimitadas</v>
          </cell>
          <cell r="B11">
            <v>6</v>
          </cell>
        </row>
        <row r="12">
          <cell r="A12" t="str">
            <v>Galápagos</v>
          </cell>
          <cell r="B12">
            <v>13</v>
          </cell>
        </row>
        <row r="13">
          <cell r="A13" t="str">
            <v>Napo</v>
          </cell>
          <cell r="B13">
            <v>53</v>
          </cell>
        </row>
        <row r="14">
          <cell r="A14" t="str">
            <v>Pastaza</v>
          </cell>
          <cell r="B14">
            <v>62</v>
          </cell>
        </row>
        <row r="15">
          <cell r="A15" t="str">
            <v>Orellana</v>
          </cell>
          <cell r="B15">
            <v>62</v>
          </cell>
        </row>
        <row r="16">
          <cell r="A16" t="str">
            <v>Sucumbíos</v>
          </cell>
          <cell r="B16">
            <v>70</v>
          </cell>
        </row>
        <row r="17">
          <cell r="A17" t="str">
            <v>Zamora Chinchipe</v>
          </cell>
          <cell r="B17">
            <v>76</v>
          </cell>
        </row>
        <row r="18">
          <cell r="A18" t="str">
            <v>Santa Elena</v>
          </cell>
          <cell r="B18">
            <v>80</v>
          </cell>
        </row>
        <row r="19">
          <cell r="A19" t="str">
            <v>Bolívar</v>
          </cell>
          <cell r="B19">
            <v>88</v>
          </cell>
        </row>
        <row r="20">
          <cell r="A20" t="str">
            <v>Carchi</v>
          </cell>
          <cell r="B20">
            <v>96</v>
          </cell>
        </row>
        <row r="21">
          <cell r="A21" t="str">
            <v>Santo Domingo de los Tsáchilas</v>
          </cell>
          <cell r="B21">
            <v>109</v>
          </cell>
        </row>
        <row r="22">
          <cell r="A22" t="str">
            <v>Cañar</v>
          </cell>
          <cell r="B22">
            <v>112</v>
          </cell>
        </row>
        <row r="23">
          <cell r="A23" t="str">
            <v>Morona Santiago</v>
          </cell>
          <cell r="B23">
            <v>121</v>
          </cell>
        </row>
        <row r="24">
          <cell r="A24" t="str">
            <v>Imbabura</v>
          </cell>
          <cell r="B24">
            <v>123</v>
          </cell>
        </row>
        <row r="25">
          <cell r="A25" t="str">
            <v>Cotopaxi</v>
          </cell>
          <cell r="B25">
            <v>131</v>
          </cell>
        </row>
        <row r="26">
          <cell r="A26" t="str">
            <v>Tungurahua</v>
          </cell>
          <cell r="B26">
            <v>132</v>
          </cell>
        </row>
        <row r="27">
          <cell r="A27" t="str">
            <v>Esmeraldas</v>
          </cell>
          <cell r="B27">
            <v>175</v>
          </cell>
        </row>
        <row r="28">
          <cell r="A28" t="str">
            <v>Chimborazo</v>
          </cell>
          <cell r="B28">
            <v>179</v>
          </cell>
        </row>
        <row r="29">
          <cell r="A29" t="str">
            <v>Los Ríos</v>
          </cell>
          <cell r="B29">
            <v>195</v>
          </cell>
        </row>
        <row r="30">
          <cell r="A30" t="str">
            <v>El Oro</v>
          </cell>
          <cell r="B30">
            <v>198</v>
          </cell>
        </row>
        <row r="31">
          <cell r="A31" t="str">
            <v>Loja</v>
          </cell>
          <cell r="B31">
            <v>259</v>
          </cell>
        </row>
        <row r="32">
          <cell r="A32" t="str">
            <v>Azuay</v>
          </cell>
          <cell r="B32">
            <v>266</v>
          </cell>
        </row>
        <row r="33">
          <cell r="A33" t="str">
            <v>Manabí</v>
          </cell>
          <cell r="B33">
            <v>417</v>
          </cell>
        </row>
        <row r="34">
          <cell r="A34" t="str">
            <v>Pichincha</v>
          </cell>
          <cell r="B34">
            <v>541</v>
          </cell>
        </row>
        <row r="35">
          <cell r="A35" t="str">
            <v>Guayas</v>
          </cell>
          <cell r="B35">
            <v>637</v>
          </cell>
        </row>
        <row r="40">
          <cell r="A40" t="str">
            <v>Zonas no delimitadas</v>
          </cell>
          <cell r="B40">
            <v>0</v>
          </cell>
        </row>
        <row r="41">
          <cell r="A41" t="str">
            <v>Galápagos</v>
          </cell>
          <cell r="B41">
            <v>2</v>
          </cell>
        </row>
        <row r="42">
          <cell r="A42" t="str">
            <v>Napo</v>
          </cell>
          <cell r="B42">
            <v>3</v>
          </cell>
        </row>
        <row r="43">
          <cell r="A43" t="str">
            <v>Pastaza</v>
          </cell>
          <cell r="B43">
            <v>3</v>
          </cell>
        </row>
        <row r="44">
          <cell r="A44" t="str">
            <v>Zamora Chinchipe</v>
          </cell>
          <cell r="B44">
            <v>3</v>
          </cell>
        </row>
        <row r="45">
          <cell r="A45" t="str">
            <v>Carchi</v>
          </cell>
          <cell r="B45">
            <v>5</v>
          </cell>
        </row>
        <row r="46">
          <cell r="A46" t="str">
            <v>Sucumbíos</v>
          </cell>
          <cell r="B46">
            <v>5</v>
          </cell>
        </row>
        <row r="47">
          <cell r="A47" t="str">
            <v>Cañar</v>
          </cell>
          <cell r="B47">
            <v>7</v>
          </cell>
        </row>
        <row r="48">
          <cell r="A48" t="str">
            <v>Orellana</v>
          </cell>
          <cell r="B48">
            <v>7</v>
          </cell>
        </row>
        <row r="49">
          <cell r="A49" t="str">
            <v>Bolívar</v>
          </cell>
          <cell r="B49">
            <v>8</v>
          </cell>
        </row>
        <row r="50">
          <cell r="A50" t="str">
            <v>Morona Santiago</v>
          </cell>
          <cell r="B50">
            <v>9</v>
          </cell>
        </row>
        <row r="51">
          <cell r="A51" t="str">
            <v>Santa Elena</v>
          </cell>
          <cell r="B51">
            <v>15</v>
          </cell>
        </row>
        <row r="52">
          <cell r="A52" t="str">
            <v>Imbabura</v>
          </cell>
          <cell r="B52">
            <v>16</v>
          </cell>
        </row>
        <row r="53">
          <cell r="A53" t="str">
            <v>Esmeraldas</v>
          </cell>
          <cell r="B53">
            <v>18</v>
          </cell>
        </row>
        <row r="54">
          <cell r="A54" t="str">
            <v>Chimborazo</v>
          </cell>
          <cell r="B54">
            <v>19</v>
          </cell>
        </row>
        <row r="55">
          <cell r="A55" t="str">
            <v>Cotopaxi</v>
          </cell>
          <cell r="B55">
            <v>23</v>
          </cell>
        </row>
        <row r="56">
          <cell r="A56" t="str">
            <v>Loja</v>
          </cell>
          <cell r="B56">
            <v>28</v>
          </cell>
        </row>
        <row r="57">
          <cell r="A57" t="str">
            <v>Tungurahua</v>
          </cell>
          <cell r="B57">
            <v>30</v>
          </cell>
        </row>
        <row r="58">
          <cell r="A58" t="str">
            <v>Azuay</v>
          </cell>
          <cell r="B58">
            <v>39</v>
          </cell>
        </row>
        <row r="59">
          <cell r="A59" t="str">
            <v>Santo Domingo de los Tsáchilas</v>
          </cell>
          <cell r="B59">
            <v>39</v>
          </cell>
        </row>
        <row r="60">
          <cell r="A60" t="str">
            <v>El Oro</v>
          </cell>
          <cell r="B60">
            <v>43</v>
          </cell>
        </row>
        <row r="61">
          <cell r="A61" t="str">
            <v>Manabí</v>
          </cell>
          <cell r="B61">
            <v>44</v>
          </cell>
        </row>
        <row r="62">
          <cell r="A62" t="str">
            <v>Los Ríos</v>
          </cell>
          <cell r="B62">
            <v>64</v>
          </cell>
        </row>
        <row r="63">
          <cell r="A63" t="str">
            <v>Pichincha</v>
          </cell>
          <cell r="B63">
            <v>127</v>
          </cell>
        </row>
        <row r="64">
          <cell r="A64" t="str">
            <v>Guayas</v>
          </cell>
          <cell r="B64">
            <v>172</v>
          </cell>
        </row>
        <row r="69">
          <cell r="A69" t="str">
            <v>Zonas no delimitadas</v>
          </cell>
          <cell r="B69">
            <v>6</v>
          </cell>
        </row>
        <row r="70">
          <cell r="A70" t="str">
            <v>Galápagos</v>
          </cell>
          <cell r="B70">
            <v>11</v>
          </cell>
        </row>
        <row r="71">
          <cell r="A71" t="str">
            <v>Napo</v>
          </cell>
          <cell r="B71">
            <v>50</v>
          </cell>
        </row>
        <row r="72">
          <cell r="A72" t="str">
            <v>Orellana</v>
          </cell>
          <cell r="B72">
            <v>55</v>
          </cell>
        </row>
        <row r="73">
          <cell r="A73" t="str">
            <v>Pastaza</v>
          </cell>
          <cell r="B73">
            <v>59</v>
          </cell>
        </row>
        <row r="74">
          <cell r="A74" t="str">
            <v>Sucumbíos</v>
          </cell>
          <cell r="B74">
            <v>65</v>
          </cell>
        </row>
        <row r="75">
          <cell r="A75" t="str">
            <v>Santa Elena</v>
          </cell>
          <cell r="B75">
            <v>65</v>
          </cell>
        </row>
        <row r="76">
          <cell r="A76" t="str">
            <v>Santo Domingo de los Tsáchilas</v>
          </cell>
          <cell r="B76">
            <v>70</v>
          </cell>
        </row>
        <row r="77">
          <cell r="A77" t="str">
            <v>Zamora Chinchipe</v>
          </cell>
          <cell r="B77">
            <v>73</v>
          </cell>
        </row>
        <row r="78">
          <cell r="A78" t="str">
            <v>Bolívar</v>
          </cell>
          <cell r="B78">
            <v>80</v>
          </cell>
        </row>
        <row r="79">
          <cell r="A79" t="str">
            <v>Carchi</v>
          </cell>
          <cell r="B79">
            <v>91</v>
          </cell>
        </row>
        <row r="80">
          <cell r="A80" t="str">
            <v>Tungurahua</v>
          </cell>
          <cell r="B80">
            <v>102</v>
          </cell>
        </row>
        <row r="81">
          <cell r="A81" t="str">
            <v>Cañar</v>
          </cell>
          <cell r="B81">
            <v>105</v>
          </cell>
        </row>
        <row r="82">
          <cell r="A82" t="str">
            <v>Imbabura</v>
          </cell>
          <cell r="B82">
            <v>107</v>
          </cell>
        </row>
        <row r="83">
          <cell r="A83" t="str">
            <v>Cotopaxi</v>
          </cell>
          <cell r="B83">
            <v>108</v>
          </cell>
        </row>
        <row r="84">
          <cell r="A84" t="str">
            <v>Morona Santiago</v>
          </cell>
          <cell r="B84">
            <v>112</v>
          </cell>
        </row>
        <row r="85">
          <cell r="A85" t="str">
            <v>Los Ríos</v>
          </cell>
          <cell r="B85">
            <v>131</v>
          </cell>
        </row>
        <row r="86">
          <cell r="A86" t="str">
            <v>El Oro</v>
          </cell>
          <cell r="B86">
            <v>155</v>
          </cell>
        </row>
        <row r="87">
          <cell r="A87" t="str">
            <v>Esmeraldas</v>
          </cell>
          <cell r="B87">
            <v>157</v>
          </cell>
        </row>
        <row r="88">
          <cell r="A88" t="str">
            <v>Chimborazo</v>
          </cell>
          <cell r="B88">
            <v>160</v>
          </cell>
        </row>
        <row r="89">
          <cell r="A89" t="str">
            <v>Azuay</v>
          </cell>
          <cell r="B89">
            <v>227</v>
          </cell>
        </row>
        <row r="90">
          <cell r="A90" t="str">
            <v>Loja</v>
          </cell>
          <cell r="B90">
            <v>231</v>
          </cell>
        </row>
        <row r="91">
          <cell r="A91" t="str">
            <v>Manabí</v>
          </cell>
          <cell r="B91">
            <v>373</v>
          </cell>
        </row>
        <row r="92">
          <cell r="A92" t="str">
            <v>Pichincha</v>
          </cell>
          <cell r="B92">
            <v>414</v>
          </cell>
        </row>
        <row r="93">
          <cell r="A93" t="str">
            <v>Guayas</v>
          </cell>
          <cell r="B93">
            <v>465</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Users/scarrera/AppData/Local/Microsoft/Windows/scarrera/AppData/Local/Microsoft/Windows/Temporary%20Internet%20Files/Content.Outlook/AppData/Local/Microsoft/Windows/Temporary%20Internet%20Files/Content.Outlook/5X4RY9HG/Anuario%20de%20Recursos%20y%20Actividades%20de%20Salud%202015%20-10-10-2016.xls"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39.vml"/><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3" Type="http://schemas.openxmlformats.org/officeDocument/2006/relationships/vmlDrawing" Target="../drawings/vmlDrawing40.vml"/><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1.vml"/><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45.vml"/><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46.vml"/><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47.vml"/><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48.vml"/><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49.vml"/><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50.vml"/><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52.vml"/><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54.vml"/><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5:O97"/>
  <sheetViews>
    <sheetView showGridLines="0" tabSelected="1" zoomScale="85" zoomScaleNormal="85" workbookViewId="0"/>
  </sheetViews>
  <sheetFormatPr baseColWidth="10" defaultColWidth="11.42578125" defaultRowHeight="15.95" customHeight="1"/>
  <cols>
    <col min="1" max="1" width="6.85546875" style="615" customWidth="1"/>
    <col min="2" max="2" width="202.42578125" style="414" customWidth="1"/>
    <col min="3" max="11" width="11.42578125" style="334"/>
    <col min="12" max="12" width="18.140625" style="334" customWidth="1"/>
    <col min="13" max="13" width="16.140625" style="334" customWidth="1"/>
    <col min="14" max="14" width="68.7109375" style="413" customWidth="1"/>
    <col min="15" max="15" width="11.42578125" style="413"/>
    <col min="16" max="16384" width="11.42578125" style="615"/>
  </cols>
  <sheetData>
    <row r="5" spans="1:15" ht="15.95" customHeight="1">
      <c r="B5" s="616"/>
      <c r="N5" s="617"/>
      <c r="O5" s="617"/>
    </row>
    <row r="6" spans="1:15" s="619" customFormat="1" ht="15.75" customHeight="1">
      <c r="A6" s="669" t="s">
        <v>714</v>
      </c>
      <c r="B6" s="669"/>
      <c r="C6" s="334"/>
      <c r="D6" s="334"/>
      <c r="E6" s="334"/>
      <c r="F6" s="334"/>
      <c r="G6" s="334"/>
      <c r="H6" s="334"/>
      <c r="I6" s="334"/>
      <c r="J6" s="334"/>
      <c r="K6" s="334"/>
      <c r="L6" s="334"/>
      <c r="M6" s="334"/>
      <c r="N6" s="612"/>
      <c r="O6" s="618"/>
    </row>
    <row r="7" spans="1:15" s="619" customFormat="1" ht="15.75" customHeight="1">
      <c r="A7" s="608"/>
      <c r="B7" s="608"/>
      <c r="C7" s="334"/>
      <c r="D7" s="334"/>
      <c r="E7" s="334"/>
      <c r="F7" s="334"/>
      <c r="G7" s="334"/>
      <c r="H7" s="334"/>
      <c r="I7" s="334"/>
      <c r="J7" s="334"/>
      <c r="K7" s="334"/>
      <c r="L7" s="334"/>
      <c r="M7" s="334"/>
      <c r="N7" s="612"/>
      <c r="O7" s="618"/>
    </row>
    <row r="8" spans="1:15" s="621" customFormat="1" ht="15">
      <c r="A8" s="607" t="s">
        <v>659</v>
      </c>
      <c r="B8" s="607" t="s">
        <v>660</v>
      </c>
      <c r="C8" s="334"/>
      <c r="D8" s="334"/>
      <c r="E8" s="334"/>
      <c r="F8" s="334"/>
      <c r="G8" s="334"/>
      <c r="H8" s="334"/>
      <c r="I8" s="334"/>
      <c r="J8" s="334"/>
      <c r="K8" s="334"/>
      <c r="L8" s="334"/>
      <c r="M8" s="334"/>
      <c r="N8" s="620"/>
      <c r="O8" s="620"/>
    </row>
    <row r="9" spans="1:15" ht="15.95" customHeight="1">
      <c r="A9" s="609" t="s">
        <v>263</v>
      </c>
      <c r="B9" s="609" t="s">
        <v>863</v>
      </c>
      <c r="N9" s="613"/>
    </row>
    <row r="10" spans="1:15" ht="15.95" customHeight="1">
      <c r="A10" s="610" t="s">
        <v>264</v>
      </c>
      <c r="B10" s="622" t="s">
        <v>904</v>
      </c>
      <c r="N10" s="334"/>
    </row>
    <row r="11" spans="1:15" ht="15.95" customHeight="1">
      <c r="A11" s="610" t="s">
        <v>265</v>
      </c>
      <c r="B11" s="622" t="s">
        <v>903</v>
      </c>
      <c r="N11" s="334"/>
    </row>
    <row r="12" spans="1:15" ht="15.95" customHeight="1">
      <c r="A12" s="610" t="s">
        <v>538</v>
      </c>
      <c r="B12" s="622" t="s">
        <v>599</v>
      </c>
      <c r="N12" s="334"/>
    </row>
    <row r="13" spans="1:15" ht="15.95" customHeight="1">
      <c r="A13" s="610" t="s">
        <v>591</v>
      </c>
      <c r="B13" s="622" t="s">
        <v>733</v>
      </c>
      <c r="N13" s="334"/>
    </row>
    <row r="14" spans="1:15" ht="15.95" customHeight="1">
      <c r="A14" s="610" t="s">
        <v>593</v>
      </c>
      <c r="B14" s="622" t="s">
        <v>734</v>
      </c>
      <c r="N14" s="334"/>
    </row>
    <row r="15" spans="1:15" ht="15.95" customHeight="1">
      <c r="A15" s="609" t="s">
        <v>447</v>
      </c>
      <c r="B15" s="609" t="s">
        <v>889</v>
      </c>
      <c r="N15" s="613"/>
    </row>
    <row r="16" spans="1:15" ht="15.95" customHeight="1">
      <c r="A16" s="610" t="s">
        <v>449</v>
      </c>
      <c r="B16" s="622" t="s">
        <v>905</v>
      </c>
      <c r="N16" s="334"/>
    </row>
    <row r="17" spans="1:15" ht="15.95" customHeight="1">
      <c r="A17" s="610" t="s">
        <v>450</v>
      </c>
      <c r="B17" s="622" t="s">
        <v>906</v>
      </c>
      <c r="N17" s="334"/>
    </row>
    <row r="18" spans="1:15" ht="15.95" customHeight="1">
      <c r="A18" s="610" t="s">
        <v>451</v>
      </c>
      <c r="B18" s="622" t="s">
        <v>907</v>
      </c>
      <c r="N18" s="334"/>
    </row>
    <row r="19" spans="1:15" ht="15.95" customHeight="1">
      <c r="A19" s="610" t="s">
        <v>452</v>
      </c>
      <c r="B19" s="622" t="s">
        <v>908</v>
      </c>
      <c r="N19" s="334"/>
    </row>
    <row r="20" spans="1:15" ht="15.95" customHeight="1">
      <c r="A20" s="610" t="s">
        <v>453</v>
      </c>
      <c r="B20" s="622" t="s">
        <v>909</v>
      </c>
      <c r="N20" s="334"/>
    </row>
    <row r="21" spans="1:15" ht="15.95" customHeight="1">
      <c r="A21" s="610" t="s">
        <v>454</v>
      </c>
      <c r="B21" s="622" t="s">
        <v>910</v>
      </c>
      <c r="N21" s="334"/>
    </row>
    <row r="22" spans="1:15" s="413" customFormat="1" ht="15.95" customHeight="1">
      <c r="A22" s="412"/>
      <c r="B22" s="611"/>
      <c r="C22" s="334"/>
      <c r="D22" s="334"/>
      <c r="E22" s="334"/>
      <c r="F22" s="334"/>
      <c r="G22" s="334"/>
      <c r="H22" s="334"/>
      <c r="I22" s="334"/>
      <c r="J22" s="334"/>
      <c r="K22" s="334"/>
      <c r="L22" s="334"/>
      <c r="M22" s="334"/>
      <c r="N22" s="614"/>
    </row>
    <row r="23" spans="1:15" s="621" customFormat="1" ht="15">
      <c r="A23" s="607" t="s">
        <v>667</v>
      </c>
      <c r="B23" s="607" t="s">
        <v>661</v>
      </c>
      <c r="C23" s="334"/>
      <c r="D23" s="334"/>
      <c r="E23" s="334"/>
      <c r="F23" s="334"/>
      <c r="G23" s="334"/>
      <c r="H23" s="334"/>
      <c r="I23" s="334"/>
      <c r="J23" s="334"/>
      <c r="K23" s="334"/>
      <c r="L23" s="334"/>
      <c r="M23" s="334"/>
      <c r="N23" s="620"/>
      <c r="O23" s="620"/>
    </row>
    <row r="24" spans="1:15" ht="15.95" customHeight="1">
      <c r="A24" s="609" t="s">
        <v>448</v>
      </c>
      <c r="B24" s="609" t="s">
        <v>662</v>
      </c>
      <c r="N24" s="613"/>
    </row>
    <row r="25" spans="1:15" ht="15.95" customHeight="1">
      <c r="A25" s="610" t="s">
        <v>663</v>
      </c>
      <c r="B25" s="622" t="s">
        <v>744</v>
      </c>
      <c r="N25" s="623"/>
    </row>
    <row r="26" spans="1:15" ht="15.95" customHeight="1">
      <c r="A26" s="610" t="s">
        <v>664</v>
      </c>
      <c r="B26" s="622" t="s">
        <v>750</v>
      </c>
      <c r="N26" s="623"/>
    </row>
    <row r="27" spans="1:15" ht="15.95" customHeight="1">
      <c r="A27" s="610" t="s">
        <v>665</v>
      </c>
      <c r="B27" s="622" t="s">
        <v>751</v>
      </c>
      <c r="N27" s="623"/>
    </row>
    <row r="28" spans="1:15" ht="15.95" customHeight="1">
      <c r="A28" s="610" t="s">
        <v>666</v>
      </c>
      <c r="B28" s="622" t="s">
        <v>648</v>
      </c>
      <c r="N28" s="623"/>
    </row>
    <row r="29" spans="1:15" ht="15.95" customHeight="1">
      <c r="A29" s="334"/>
      <c r="B29" s="622"/>
      <c r="N29" s="623"/>
    </row>
    <row r="30" spans="1:15" s="621" customFormat="1" ht="15">
      <c r="A30" s="607" t="s">
        <v>668</v>
      </c>
      <c r="B30" s="607" t="s">
        <v>669</v>
      </c>
      <c r="C30" s="334"/>
      <c r="D30" s="334"/>
      <c r="E30" s="334"/>
      <c r="F30" s="334"/>
      <c r="G30" s="334"/>
      <c r="H30" s="334"/>
      <c r="I30" s="334"/>
      <c r="J30" s="334"/>
      <c r="K30" s="334"/>
      <c r="L30" s="334"/>
      <c r="M30" s="334"/>
      <c r="N30" s="620"/>
      <c r="O30" s="620"/>
    </row>
    <row r="31" spans="1:15" ht="15.95" customHeight="1">
      <c r="A31" s="609" t="s">
        <v>411</v>
      </c>
      <c r="B31" s="609" t="s">
        <v>649</v>
      </c>
      <c r="N31" s="613"/>
    </row>
    <row r="32" spans="1:15" ht="15.95" customHeight="1">
      <c r="A32" s="610" t="s">
        <v>670</v>
      </c>
      <c r="B32" s="622" t="s">
        <v>756</v>
      </c>
      <c r="N32" s="334"/>
    </row>
    <row r="33" spans="1:14" ht="15.95" customHeight="1">
      <c r="A33" s="610" t="s">
        <v>671</v>
      </c>
      <c r="B33" s="622" t="s">
        <v>798</v>
      </c>
      <c r="N33" s="334"/>
    </row>
    <row r="34" spans="1:14" ht="15.95" customHeight="1">
      <c r="A34" s="610" t="s">
        <v>672</v>
      </c>
      <c r="B34" s="622" t="s">
        <v>650</v>
      </c>
      <c r="N34" s="623"/>
    </row>
    <row r="35" spans="1:14" ht="15.95" customHeight="1">
      <c r="A35" s="610" t="s">
        <v>673</v>
      </c>
      <c r="B35" s="622" t="s">
        <v>843</v>
      </c>
      <c r="N35" s="623"/>
    </row>
    <row r="36" spans="1:14" ht="15.95" customHeight="1">
      <c r="A36" s="610" t="s">
        <v>674</v>
      </c>
      <c r="B36" s="622" t="s">
        <v>844</v>
      </c>
      <c r="N36" s="623"/>
    </row>
    <row r="37" spans="1:14" ht="15.95" customHeight="1">
      <c r="A37" s="610" t="s">
        <v>675</v>
      </c>
      <c r="B37" s="622" t="s">
        <v>845</v>
      </c>
      <c r="N37" s="623"/>
    </row>
    <row r="38" spans="1:14" ht="15.95" customHeight="1">
      <c r="A38" s="610" t="s">
        <v>676</v>
      </c>
      <c r="B38" s="622" t="s">
        <v>846</v>
      </c>
      <c r="N38" s="623"/>
    </row>
    <row r="39" spans="1:14" ht="15.95" customHeight="1">
      <c r="A39" s="610" t="s">
        <v>677</v>
      </c>
      <c r="B39" s="622" t="s">
        <v>847</v>
      </c>
      <c r="N39" s="623"/>
    </row>
    <row r="40" spans="1:14" ht="15.95" customHeight="1">
      <c r="A40" s="610" t="s">
        <v>678</v>
      </c>
      <c r="B40" s="622" t="s">
        <v>848</v>
      </c>
      <c r="N40" s="623"/>
    </row>
    <row r="41" spans="1:14" ht="15.95" customHeight="1">
      <c r="A41" s="610" t="s">
        <v>679</v>
      </c>
      <c r="B41" s="622" t="s">
        <v>651</v>
      </c>
      <c r="N41" s="623"/>
    </row>
    <row r="42" spans="1:14" ht="15.95" customHeight="1">
      <c r="A42" s="610" t="s">
        <v>680</v>
      </c>
      <c r="B42" s="622" t="s">
        <v>864</v>
      </c>
      <c r="N42" s="623"/>
    </row>
    <row r="43" spans="1:14" ht="15.95" customHeight="1">
      <c r="A43" s="610" t="s">
        <v>681</v>
      </c>
      <c r="B43" s="622" t="s">
        <v>865</v>
      </c>
      <c r="N43" s="623"/>
    </row>
    <row r="44" spans="1:14" ht="15.95" customHeight="1">
      <c r="A44" s="610" t="s">
        <v>682</v>
      </c>
      <c r="B44" s="622" t="s">
        <v>849</v>
      </c>
      <c r="N44" s="623"/>
    </row>
    <row r="45" spans="1:14" ht="15.95" customHeight="1">
      <c r="A45" s="610" t="s">
        <v>683</v>
      </c>
      <c r="B45" s="622" t="s">
        <v>652</v>
      </c>
      <c r="N45" s="623"/>
    </row>
    <row r="46" spans="1:14" ht="15.95" customHeight="1">
      <c r="A46" s="610" t="s">
        <v>684</v>
      </c>
      <c r="B46" s="622" t="s">
        <v>850</v>
      </c>
      <c r="N46" s="623"/>
    </row>
    <row r="47" spans="1:14" ht="15.95" customHeight="1">
      <c r="A47" s="610" t="s">
        <v>685</v>
      </c>
      <c r="B47" s="622" t="s">
        <v>818</v>
      </c>
      <c r="N47" s="623"/>
    </row>
    <row r="48" spans="1:14" ht="15.95" customHeight="1">
      <c r="A48" s="610" t="s">
        <v>686</v>
      </c>
      <c r="B48" s="622" t="s">
        <v>871</v>
      </c>
      <c r="N48" s="334"/>
    </row>
    <row r="49" spans="1:14" ht="15.95" customHeight="1">
      <c r="A49" s="610" t="s">
        <v>687</v>
      </c>
      <c r="B49" s="622" t="s">
        <v>874</v>
      </c>
      <c r="N49" s="623"/>
    </row>
    <row r="50" spans="1:14" ht="15.95" customHeight="1">
      <c r="A50" s="610" t="s">
        <v>688</v>
      </c>
      <c r="B50" s="622" t="s">
        <v>851</v>
      </c>
      <c r="N50" s="334"/>
    </row>
    <row r="51" spans="1:14" ht="15.95" customHeight="1">
      <c r="A51" s="610" t="s">
        <v>689</v>
      </c>
      <c r="B51" s="622" t="s">
        <v>852</v>
      </c>
      <c r="N51" s="334"/>
    </row>
    <row r="52" spans="1:14" ht="15.95" customHeight="1">
      <c r="A52" s="610" t="s">
        <v>690</v>
      </c>
      <c r="B52" s="622" t="s">
        <v>877</v>
      </c>
      <c r="N52" s="334"/>
    </row>
    <row r="53" spans="1:14" ht="15.95" customHeight="1">
      <c r="A53" s="610" t="s">
        <v>691</v>
      </c>
      <c r="B53" s="622" t="s">
        <v>853</v>
      </c>
      <c r="N53" s="334"/>
    </row>
    <row r="54" spans="1:14" ht="15.95" customHeight="1">
      <c r="A54" s="610" t="s">
        <v>692</v>
      </c>
      <c r="B54" s="622" t="s">
        <v>899</v>
      </c>
      <c r="N54" s="334"/>
    </row>
    <row r="55" spans="1:14" ht="15.95" customHeight="1">
      <c r="A55" s="610" t="s">
        <v>693</v>
      </c>
      <c r="B55" s="622" t="s">
        <v>900</v>
      </c>
      <c r="N55" s="334"/>
    </row>
    <row r="56" spans="1:14" ht="15.95" customHeight="1">
      <c r="A56" s="610" t="s">
        <v>694</v>
      </c>
      <c r="B56" s="622" t="s">
        <v>879</v>
      </c>
      <c r="N56" s="334"/>
    </row>
    <row r="57" spans="1:14" ht="15.95" customHeight="1">
      <c r="A57" s="610" t="s">
        <v>695</v>
      </c>
      <c r="B57" s="622" t="s">
        <v>854</v>
      </c>
      <c r="N57" s="334"/>
    </row>
    <row r="58" spans="1:14" ht="15.95" customHeight="1">
      <c r="A58" s="610" t="s">
        <v>696</v>
      </c>
      <c r="B58" s="622" t="s">
        <v>655</v>
      </c>
      <c r="N58" s="334"/>
    </row>
    <row r="59" spans="1:14" ht="15.95" customHeight="1">
      <c r="A59" s="610" t="s">
        <v>697</v>
      </c>
      <c r="B59" s="622" t="s">
        <v>656</v>
      </c>
      <c r="N59" s="334"/>
    </row>
    <row r="60" spans="1:14" ht="15.95" customHeight="1">
      <c r="A60" s="610" t="s">
        <v>698</v>
      </c>
      <c r="B60" s="622" t="s">
        <v>856</v>
      </c>
      <c r="N60" s="334"/>
    </row>
    <row r="61" spans="1:14" ht="15.95" customHeight="1">
      <c r="A61" s="610" t="s">
        <v>699</v>
      </c>
      <c r="B61" s="622" t="s">
        <v>882</v>
      </c>
      <c r="N61" s="334"/>
    </row>
    <row r="62" spans="1:14" ht="15.95" customHeight="1">
      <c r="A62" s="610" t="s">
        <v>700</v>
      </c>
      <c r="B62" s="622" t="s">
        <v>883</v>
      </c>
      <c r="N62" s="334"/>
    </row>
    <row r="63" spans="1:14" ht="15.95" customHeight="1">
      <c r="A63" s="610" t="s">
        <v>701</v>
      </c>
      <c r="B63" s="622" t="s">
        <v>884</v>
      </c>
      <c r="N63" s="334"/>
    </row>
    <row r="64" spans="1:14" ht="15.95" customHeight="1">
      <c r="A64" s="610" t="s">
        <v>702</v>
      </c>
      <c r="B64" s="622" t="s">
        <v>885</v>
      </c>
      <c r="N64" s="334"/>
    </row>
    <row r="65" spans="1:14" ht="15.95" customHeight="1">
      <c r="A65" s="610" t="s">
        <v>703</v>
      </c>
      <c r="B65" s="622" t="s">
        <v>857</v>
      </c>
      <c r="N65" s="334"/>
    </row>
    <row r="66" spans="1:14" ht="15.95" customHeight="1">
      <c r="A66" s="610" t="s">
        <v>704</v>
      </c>
      <c r="B66" s="622" t="s">
        <v>657</v>
      </c>
      <c r="N66" s="334"/>
    </row>
    <row r="67" spans="1:14" ht="15.95" customHeight="1">
      <c r="A67" s="610" t="s">
        <v>705</v>
      </c>
      <c r="B67" s="622" t="s">
        <v>858</v>
      </c>
      <c r="N67" s="334"/>
    </row>
    <row r="68" spans="1:14" ht="15.95" customHeight="1">
      <c r="A68" s="610" t="s">
        <v>706</v>
      </c>
      <c r="B68" s="622" t="s">
        <v>817</v>
      </c>
      <c r="N68" s="334"/>
    </row>
    <row r="69" spans="1:14" ht="15.95" customHeight="1">
      <c r="A69" s="610" t="s">
        <v>707</v>
      </c>
      <c r="B69" s="622" t="s">
        <v>653</v>
      </c>
      <c r="N69" s="334"/>
    </row>
    <row r="70" spans="1:14" ht="15.95" customHeight="1">
      <c r="A70" s="610" t="s">
        <v>708</v>
      </c>
      <c r="B70" s="622" t="s">
        <v>859</v>
      </c>
      <c r="N70" s="334"/>
    </row>
    <row r="71" spans="1:14" ht="15.95" customHeight="1">
      <c r="A71" s="610" t="s">
        <v>709</v>
      </c>
      <c r="B71" s="622" t="s">
        <v>814</v>
      </c>
      <c r="N71" s="334"/>
    </row>
    <row r="72" spans="1:14" ht="15.95" customHeight="1">
      <c r="A72" s="610" t="s">
        <v>710</v>
      </c>
      <c r="B72" s="622" t="s">
        <v>860</v>
      </c>
      <c r="N72" s="334"/>
    </row>
    <row r="73" spans="1:14" ht="15.95" customHeight="1">
      <c r="A73" s="610" t="s">
        <v>711</v>
      </c>
      <c r="B73" s="622" t="s">
        <v>861</v>
      </c>
      <c r="N73" s="334"/>
    </row>
    <row r="74" spans="1:14" ht="15.95" customHeight="1">
      <c r="A74" s="610" t="s">
        <v>712</v>
      </c>
      <c r="B74" s="622" t="s">
        <v>862</v>
      </c>
      <c r="N74" s="334"/>
    </row>
    <row r="75" spans="1:14" ht="15.95" customHeight="1">
      <c r="A75" s="610"/>
      <c r="B75" s="622"/>
      <c r="N75" s="623"/>
    </row>
    <row r="76" spans="1:14" s="624" customFormat="1" ht="15">
      <c r="A76" s="607">
        <v>4</v>
      </c>
      <c r="B76" s="607" t="s">
        <v>713</v>
      </c>
      <c r="C76" s="334"/>
      <c r="D76" s="334"/>
      <c r="E76" s="334"/>
      <c r="F76" s="334"/>
      <c r="G76" s="334"/>
      <c r="H76" s="334"/>
      <c r="I76" s="334"/>
      <c r="J76" s="334"/>
      <c r="K76" s="334"/>
      <c r="L76" s="334"/>
      <c r="M76" s="334"/>
    </row>
    <row r="77" spans="1:14" ht="15.95" customHeight="1">
      <c r="A77" s="609">
        <v>4</v>
      </c>
      <c r="B77" s="609" t="s">
        <v>816</v>
      </c>
      <c r="N77" s="613"/>
    </row>
    <row r="78" spans="1:14" ht="15.95" customHeight="1">
      <c r="A78" s="610" t="s">
        <v>799</v>
      </c>
      <c r="B78" s="622" t="s">
        <v>412</v>
      </c>
      <c r="N78" s="623"/>
    </row>
    <row r="79" spans="1:14" ht="15.95" customHeight="1">
      <c r="A79" s="610" t="s">
        <v>800</v>
      </c>
      <c r="B79" s="622" t="s">
        <v>413</v>
      </c>
      <c r="N79" s="623"/>
    </row>
    <row r="80" spans="1:14" ht="15.95" customHeight="1">
      <c r="A80" s="610" t="s">
        <v>801</v>
      </c>
      <c r="B80" s="622" t="s">
        <v>416</v>
      </c>
      <c r="N80" s="623"/>
    </row>
    <row r="81" spans="1:14" ht="15.95" customHeight="1">
      <c r="A81" s="610" t="s">
        <v>802</v>
      </c>
      <c r="B81" s="622" t="s">
        <v>417</v>
      </c>
      <c r="N81" s="623"/>
    </row>
    <row r="82" spans="1:14" ht="15.95" customHeight="1">
      <c r="B82" s="615"/>
    </row>
    <row r="83" spans="1:14" ht="15.95" customHeight="1">
      <c r="B83" s="615"/>
    </row>
    <row r="85" spans="1:14" ht="15.95" customHeight="1">
      <c r="B85" s="625"/>
    </row>
    <row r="97" spans="2:2" ht="15.95" customHeight="1">
      <c r="B97" s="625"/>
    </row>
  </sheetData>
  <mergeCells count="1">
    <mergeCell ref="A6:B6"/>
  </mergeCells>
  <hyperlinks>
    <hyperlink ref="A25" location="'2.1.1'!A1" display="2.1.1"/>
    <hyperlink ref="A26" location="'2.1.2'!A1" display="2.1.2"/>
    <hyperlink ref="A27" location="'2.1.3'!A1" display="2.1.3"/>
    <hyperlink ref="A28" location="'2.1.4'!A1" display="2.1.4"/>
    <hyperlink ref="A12" location="'1.1.1'!A1" display="1.1.1"/>
    <hyperlink ref="A10" location="'1.1.1'!A1" display="1.1.1"/>
    <hyperlink ref="A17" location="'5.1.3'!A1" display="5.1.3"/>
    <hyperlink ref="B25" location="'2.1.1'!A1" display="Número de establecimientos de salud por tipo de internación, según regiones geográficas. Años  2016."/>
    <hyperlink ref="B26" location="'2.1.2'!A1" display="Número de establecimientos de salud con internación hospitalaria, según sector al que pertenece y clase de establecimiento. Año 2016."/>
    <hyperlink ref="B27" location="'2.1.3'!A1" display="Número de establecimientos de salud sin internación hospitalaria, según sector al que pertenece y clase de establecimiento. Año 2016."/>
    <hyperlink ref="B28" location="'2.1.4'!A1" display="Número de establecimientos de salud por tipo de internación, según provincias. Año 2016."/>
    <hyperlink ref="B10" location="'1.1.1'!A1" display="Número de establecimientos de salud por sector. Periodo 2000 - 2016"/>
    <hyperlink ref="B12" r:id="rId1" location="'1.1.1'!A1" display="Número y Tasa de médicos, odontólogos, psicólogos (desde el año 2006), enfermeras,  obstetrices, auxiliares de enfermería. Período 2000 - 2015."/>
    <hyperlink ref="A11:B11" location="'1.1.2'!A1" display="1.1.2"/>
    <hyperlink ref="A12:B12" location="'1.1.3'!A1" display="1.1.3"/>
    <hyperlink ref="A13:B13" location="'1.1.4'!A1" display="1.1.4"/>
    <hyperlink ref="A14:B14" location="'1.1.5'!A1" display="1.1.5"/>
    <hyperlink ref="A16:B16" location="'1.2.1'!A1" display="1.2.1"/>
    <hyperlink ref="A17:B17" location="'1.2.2'!A1" display="1.2.2"/>
    <hyperlink ref="A18:B18" location="'1.2.3'!A1" display="1.2.3"/>
    <hyperlink ref="A19:B19" location="'1.2.4'!A1" display="1.2.4"/>
    <hyperlink ref="A20:B20" location="'1.2.5'!A1" display="1.2.5"/>
    <hyperlink ref="A21:B21" location="'1.2.6'!A1" display="1.2.6"/>
    <hyperlink ref="A32:B32" location="'3.1.1'!A1" display="3.1.1"/>
    <hyperlink ref="A33:B33" location="'3.1.2'!A1" display="3.1.2"/>
    <hyperlink ref="A34:B34" location="'3.1.3'!A1" display="3.1.3"/>
    <hyperlink ref="A35:B35" location="'3.1.4'!A1" display="3.1.4"/>
    <hyperlink ref="A36:B36" location="'3.1.5'!A1" display="3.1.5"/>
    <hyperlink ref="A37:B37" location="'3.1.6'!A1" display="3.1.6"/>
    <hyperlink ref="A38:B38" location="'3.1.7'!A1" display="3.1.7"/>
    <hyperlink ref="A39:B39" location="'3.1.8'!A1" display="3.1.8"/>
    <hyperlink ref="A40:B40" location="'3.1.9'!A1" display="3.1.9"/>
    <hyperlink ref="A41:B41" location="'3.1.10'!A1" display="3.1.10"/>
    <hyperlink ref="A42:B42" location="'3.1.11'!A1" display="3.1.11"/>
    <hyperlink ref="A43:B43" location="'3.1.12'!A1" display="3.1.12"/>
    <hyperlink ref="A44:B44" location="'3.1.13'!A1" display="3.1.13"/>
    <hyperlink ref="A45:B45" location="'3.1.14'!A1" display="3.1.14"/>
    <hyperlink ref="A46:B46" location="'3.1.15'!A1" display="3.1.15"/>
    <hyperlink ref="A47:B47" location="'3.1.16'!A1" display="3.1.16"/>
    <hyperlink ref="A48:B48" location="'3.1.17'!A1" display="3.1.17"/>
    <hyperlink ref="A49:B49" location="'3.1.18'!A1" display="3.1.18"/>
    <hyperlink ref="A50:B50" location="'3.1.19'!A1" display="3.1.19"/>
    <hyperlink ref="A51:B51" location="'3.1.20'!A1" display="3.1.20"/>
    <hyperlink ref="A52:B52" location="'3.1.21'!A1" display="3.1.21"/>
    <hyperlink ref="A53:B53" location="'3.1.22'!A1" display="3.1.22"/>
    <hyperlink ref="A54:B54" location="'3.1.23'!A1" display="3.1.23"/>
    <hyperlink ref="A55:B55" location="'3.1.24'!A1" display="3.1.24"/>
    <hyperlink ref="A56:B56" location="'3.1.25'!A1" display="3.1.25"/>
    <hyperlink ref="A57:B57" location="'3.1.26'!A1" display="3.1.26"/>
    <hyperlink ref="A58:B58" location="'3.1.27'!A1" display="3.1.27"/>
    <hyperlink ref="A59:B59" location="'3.1.28'!A1" display="3.1.28"/>
    <hyperlink ref="A60:B60" location="'3.1.29'!A1" display="3.1.29"/>
    <hyperlink ref="A61:B61" location="'3.1.30'!A1" display="3.1.30"/>
    <hyperlink ref="A62:B62" location="'3.1.31'!A1" display="3.1.31"/>
    <hyperlink ref="A63:B63" location="'3.1.32'!A1" display="3.1.32"/>
    <hyperlink ref="A64:B64" location="'3.1.33'!A1" display="3.1.33"/>
    <hyperlink ref="A65:B65" location="'3.1.34'!A1" display="3.1.34"/>
    <hyperlink ref="A66:B66" location="'3.1.35'!A1" display="3.1.35"/>
    <hyperlink ref="A67:B67" location="'3.1.36'!A1" display="3.1.36"/>
    <hyperlink ref="A68:B68" location="'3.1.37'!A1" display="3.1.37"/>
    <hyperlink ref="A69:B69" location="'3.1.38'!A1" display="3.1.38"/>
    <hyperlink ref="A70:B70" location="'3.1.39'!A1" display="3.1.39"/>
    <hyperlink ref="A71:B71" location="'3.1.40'!A1" display="3.1.40"/>
    <hyperlink ref="A72:B72" location="'3.1.41'!A1" display="3.1.41"/>
    <hyperlink ref="A73:B73" location="'3.1.42'!A1" display="3.1.42"/>
    <hyperlink ref="A74:B74" location="'3.1.43'!A1" display="3.1.43"/>
    <hyperlink ref="A78:B78" location="'4.1.1'!A1" display="4.1.1"/>
    <hyperlink ref="A79:B79" location="'4.1.2'!A1" display="4.1.2"/>
    <hyperlink ref="A80:B80" location="'4.1.3'!A1" display="4.1.3"/>
    <hyperlink ref="A81:B81" location="'4.1.4'!A1" display="4.1.4"/>
  </hyperlinks>
  <printOptions horizontalCentered="1"/>
  <pageMargins left="0.19685039370078741" right="0.19685039370078741" top="0" bottom="0" header="0.11811023622047245" footer="0.23622047244094491"/>
  <pageSetup paperSize="9" scale="70" orientation="landscape" r:id="rId2"/>
  <headerFooter scaleWithDoc="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AI43"/>
  <sheetViews>
    <sheetView showGridLines="0" zoomScaleNormal="100" zoomScalePageLayoutView="80" workbookViewId="0">
      <selection activeCell="A7" sqref="A7:A9"/>
    </sheetView>
  </sheetViews>
  <sheetFormatPr baseColWidth="10" defaultColWidth="11.5703125" defaultRowHeight="15"/>
  <cols>
    <col min="1" max="1" width="35.140625" style="23" customWidth="1"/>
    <col min="2" max="2" width="12.5703125" style="69" customWidth="1"/>
    <col min="3" max="3" width="8.140625" style="69" customWidth="1"/>
    <col min="4" max="4" width="6.28515625" style="23" customWidth="1"/>
    <col min="5" max="5" width="12.140625" style="69" bestFit="1" customWidth="1"/>
    <col min="6" max="6" width="7.5703125" style="69" customWidth="1"/>
    <col min="7" max="7" width="6.7109375" style="23" customWidth="1"/>
    <col min="8" max="8" width="12.140625" style="256" bestFit="1" customWidth="1"/>
    <col min="9" max="9" width="7.42578125" style="256" customWidth="1"/>
    <col min="10" max="10" width="6.5703125" style="80" customWidth="1"/>
    <col min="11" max="11" width="12.140625" style="69" bestFit="1" customWidth="1"/>
    <col min="12" max="12" width="7.42578125" style="69" customWidth="1"/>
    <col min="13" max="13" width="6.28515625" style="23" customWidth="1"/>
    <col min="14" max="14" width="12.140625" style="69" bestFit="1" customWidth="1"/>
    <col min="15" max="15" width="7.42578125" style="69" customWidth="1"/>
    <col min="16" max="16" width="6.28515625" style="23" customWidth="1"/>
    <col min="17" max="17" width="12.140625" style="69" bestFit="1" customWidth="1"/>
    <col min="18" max="18" width="7" style="69" customWidth="1"/>
    <col min="19" max="19" width="5.85546875" style="23" customWidth="1"/>
    <col min="20" max="20" width="12.140625" style="23" bestFit="1" customWidth="1"/>
    <col min="21" max="21" width="6.7109375" style="23" customWidth="1"/>
    <col min="22" max="22" width="5.7109375" style="23" customWidth="1"/>
    <col min="23" max="23" width="12.140625" style="80" bestFit="1" customWidth="1"/>
    <col min="24" max="24" width="7.140625" style="269" customWidth="1"/>
    <col min="25" max="25" width="6" style="80" customWidth="1"/>
    <col min="26" max="26" width="12.140625" style="80" bestFit="1" customWidth="1"/>
    <col min="27" max="27" width="7.5703125" style="269" customWidth="1"/>
    <col min="28" max="28" width="5.85546875" style="80" customWidth="1"/>
    <col min="29" max="29" width="11.85546875" style="80" customWidth="1"/>
    <col min="30" max="30" width="8.5703125" style="80" customWidth="1"/>
    <col min="31" max="31" width="6.28515625" style="80" customWidth="1"/>
    <col min="32" max="32" width="11.5703125" style="80"/>
    <col min="33" max="34" width="8.5703125" style="80" customWidth="1"/>
    <col min="35" max="16384" width="11.5703125" style="80"/>
  </cols>
  <sheetData>
    <row r="1" spans="1:35" ht="16.5" customHeight="1"/>
    <row r="2" spans="1:35" ht="16.5" customHeight="1"/>
    <row r="3" spans="1:35" ht="16.5" customHeight="1"/>
    <row r="4" spans="1:35" ht="13.5" customHeight="1"/>
    <row r="5" spans="1:35">
      <c r="A5" s="710" t="s">
        <v>731</v>
      </c>
      <c r="B5" s="710"/>
      <c r="C5" s="710"/>
      <c r="D5" s="710"/>
      <c r="E5" s="710"/>
      <c r="F5" s="710"/>
      <c r="G5" s="710"/>
      <c r="H5" s="710"/>
      <c r="I5" s="710"/>
      <c r="J5" s="710"/>
      <c r="K5" s="710"/>
      <c r="L5" s="710"/>
      <c r="M5" s="710"/>
      <c r="N5" s="710"/>
      <c r="O5" s="710"/>
      <c r="P5" s="710"/>
      <c r="Q5" s="710"/>
      <c r="R5" s="710"/>
      <c r="S5" s="710"/>
      <c r="T5" s="710"/>
      <c r="U5" s="710"/>
      <c r="V5" s="710"/>
      <c r="W5" s="710"/>
      <c r="X5" s="710"/>
      <c r="Y5" s="710"/>
      <c r="Z5" s="710"/>
      <c r="AA5" s="710"/>
      <c r="AB5" s="710"/>
      <c r="AC5" s="710"/>
      <c r="AD5" s="710"/>
      <c r="AE5" s="710"/>
      <c r="AF5" s="710"/>
      <c r="AG5" s="710"/>
      <c r="AH5" s="710"/>
    </row>
    <row r="6" spans="1:35" ht="33" customHeight="1">
      <c r="A6" s="716" t="s">
        <v>732</v>
      </c>
      <c r="B6" s="716"/>
      <c r="C6" s="716"/>
      <c r="D6" s="716"/>
      <c r="E6" s="716"/>
      <c r="F6" s="716"/>
      <c r="G6" s="716"/>
      <c r="H6" s="716"/>
      <c r="I6" s="716"/>
      <c r="J6" s="716"/>
      <c r="K6" s="716"/>
      <c r="L6" s="716"/>
      <c r="M6" s="716"/>
      <c r="N6" s="716"/>
      <c r="O6" s="716"/>
      <c r="P6" s="716"/>
      <c r="Q6" s="716"/>
      <c r="R6" s="716"/>
      <c r="S6" s="716"/>
      <c r="T6" s="716"/>
      <c r="U6" s="716"/>
      <c r="V6" s="716"/>
      <c r="W6" s="716"/>
      <c r="X6" s="716"/>
      <c r="Y6" s="716"/>
      <c r="Z6" s="716"/>
      <c r="AA6" s="716"/>
      <c r="AB6" s="716"/>
      <c r="AC6" s="716"/>
      <c r="AD6" s="716"/>
      <c r="AE6" s="716"/>
      <c r="AF6" s="716"/>
      <c r="AG6" s="716"/>
      <c r="AH6" s="716"/>
      <c r="AI6" s="134" t="s">
        <v>225</v>
      </c>
    </row>
    <row r="7" spans="1:35" ht="26.45" customHeight="1">
      <c r="A7" s="713" t="s">
        <v>0</v>
      </c>
      <c r="B7" s="704">
        <v>2006</v>
      </c>
      <c r="C7" s="705"/>
      <c r="D7" s="706"/>
      <c r="E7" s="704">
        <v>2007</v>
      </c>
      <c r="F7" s="705"/>
      <c r="G7" s="706"/>
      <c r="H7" s="704">
        <v>2008</v>
      </c>
      <c r="I7" s="705"/>
      <c r="J7" s="706"/>
      <c r="K7" s="704">
        <v>2009</v>
      </c>
      <c r="L7" s="705"/>
      <c r="M7" s="706"/>
      <c r="N7" s="704">
        <v>2010</v>
      </c>
      <c r="O7" s="705"/>
      <c r="P7" s="706"/>
      <c r="Q7" s="704">
        <v>2011</v>
      </c>
      <c r="R7" s="705"/>
      <c r="S7" s="706"/>
      <c r="T7" s="704">
        <v>2012</v>
      </c>
      <c r="U7" s="705"/>
      <c r="V7" s="706"/>
      <c r="W7" s="704">
        <v>2013</v>
      </c>
      <c r="X7" s="705"/>
      <c r="Y7" s="706"/>
      <c r="Z7" s="704">
        <v>2014</v>
      </c>
      <c r="AA7" s="705"/>
      <c r="AB7" s="706"/>
      <c r="AC7" s="704">
        <v>2015</v>
      </c>
      <c r="AD7" s="705"/>
      <c r="AE7" s="706"/>
      <c r="AF7" s="704">
        <v>2016</v>
      </c>
      <c r="AG7" s="705"/>
      <c r="AH7" s="706"/>
    </row>
    <row r="8" spans="1:35" ht="25.5" customHeight="1">
      <c r="A8" s="713"/>
      <c r="B8" s="708" t="s">
        <v>463</v>
      </c>
      <c r="C8" s="707" t="s">
        <v>3</v>
      </c>
      <c r="D8" s="707"/>
      <c r="E8" s="708" t="s">
        <v>463</v>
      </c>
      <c r="F8" s="707" t="s">
        <v>3</v>
      </c>
      <c r="G8" s="707"/>
      <c r="H8" s="708" t="s">
        <v>463</v>
      </c>
      <c r="I8" s="707" t="s">
        <v>3</v>
      </c>
      <c r="J8" s="707"/>
      <c r="K8" s="708" t="s">
        <v>463</v>
      </c>
      <c r="L8" s="707" t="s">
        <v>3</v>
      </c>
      <c r="M8" s="707"/>
      <c r="N8" s="708" t="s">
        <v>463</v>
      </c>
      <c r="O8" s="707" t="s">
        <v>3</v>
      </c>
      <c r="P8" s="707"/>
      <c r="Q8" s="708" t="s">
        <v>463</v>
      </c>
      <c r="R8" s="707" t="s">
        <v>3</v>
      </c>
      <c r="S8" s="707"/>
      <c r="T8" s="708" t="s">
        <v>463</v>
      </c>
      <c r="U8" s="707" t="s">
        <v>3</v>
      </c>
      <c r="V8" s="707"/>
      <c r="W8" s="708" t="s">
        <v>463</v>
      </c>
      <c r="X8" s="707" t="s">
        <v>3</v>
      </c>
      <c r="Y8" s="707"/>
      <c r="Z8" s="708" t="s">
        <v>463</v>
      </c>
      <c r="AA8" s="707" t="s">
        <v>3</v>
      </c>
      <c r="AB8" s="707"/>
      <c r="AC8" s="708" t="s">
        <v>463</v>
      </c>
      <c r="AD8" s="707" t="s">
        <v>3</v>
      </c>
      <c r="AE8" s="707"/>
      <c r="AF8" s="708" t="s">
        <v>463</v>
      </c>
      <c r="AG8" s="707" t="s">
        <v>3</v>
      </c>
      <c r="AH8" s="707"/>
    </row>
    <row r="9" spans="1:35" ht="36" customHeight="1">
      <c r="A9" s="714"/>
      <c r="B9" s="709"/>
      <c r="C9" s="389" t="s">
        <v>6</v>
      </c>
      <c r="D9" s="601" t="s">
        <v>7</v>
      </c>
      <c r="E9" s="709"/>
      <c r="F9" s="389" t="s">
        <v>6</v>
      </c>
      <c r="G9" s="601" t="s">
        <v>7</v>
      </c>
      <c r="H9" s="709"/>
      <c r="I9" s="389" t="s">
        <v>6</v>
      </c>
      <c r="J9" s="601" t="s">
        <v>7</v>
      </c>
      <c r="K9" s="709"/>
      <c r="L9" s="389" t="s">
        <v>6</v>
      </c>
      <c r="M9" s="601" t="s">
        <v>7</v>
      </c>
      <c r="N9" s="709"/>
      <c r="O9" s="389" t="s">
        <v>6</v>
      </c>
      <c r="P9" s="601" t="s">
        <v>7</v>
      </c>
      <c r="Q9" s="709"/>
      <c r="R9" s="389" t="s">
        <v>6</v>
      </c>
      <c r="S9" s="601" t="s">
        <v>7</v>
      </c>
      <c r="T9" s="709"/>
      <c r="U9" s="601" t="s">
        <v>6</v>
      </c>
      <c r="V9" s="601" t="s">
        <v>7</v>
      </c>
      <c r="W9" s="709"/>
      <c r="X9" s="389" t="s">
        <v>6</v>
      </c>
      <c r="Y9" s="601" t="s">
        <v>7</v>
      </c>
      <c r="Z9" s="709"/>
      <c r="AA9" s="389" t="s">
        <v>6</v>
      </c>
      <c r="AB9" s="601" t="s">
        <v>7</v>
      </c>
      <c r="AC9" s="709"/>
      <c r="AD9" s="601" t="s">
        <v>6</v>
      </c>
      <c r="AE9" s="601" t="s">
        <v>7</v>
      </c>
      <c r="AF9" s="709"/>
      <c r="AG9" s="389" t="s">
        <v>6</v>
      </c>
      <c r="AH9" s="601" t="s">
        <v>7</v>
      </c>
    </row>
    <row r="10" spans="1:35" ht="15.75" customHeight="1">
      <c r="A10" s="196" t="s">
        <v>443</v>
      </c>
      <c r="B10" s="518">
        <f>B11+B23+B30+B37+B39</f>
        <v>13964606</v>
      </c>
      <c r="C10" s="518">
        <v>374</v>
      </c>
      <c r="D10" s="531">
        <v>0.26781994422184197</v>
      </c>
      <c r="E10" s="518">
        <f>E11+E23+E30+E37+E39</f>
        <v>14214982</v>
      </c>
      <c r="F10" s="518">
        <v>397</v>
      </c>
      <c r="G10" s="531">
        <v>0.27928280176506731</v>
      </c>
      <c r="H10" s="518">
        <f>H11+H23+H30+H37+H39</f>
        <v>14472881</v>
      </c>
      <c r="I10" s="518">
        <v>494</v>
      </c>
      <c r="J10" s="531">
        <v>0.34132803275311946</v>
      </c>
      <c r="K10" s="518">
        <f>K11+K23+K30+K37+K39</f>
        <v>14738472</v>
      </c>
      <c r="L10" s="518">
        <v>528</v>
      </c>
      <c r="M10" s="531">
        <v>0.35824609226790943</v>
      </c>
      <c r="N10" s="518">
        <v>15012228</v>
      </c>
      <c r="O10" s="518">
        <v>523</v>
      </c>
      <c r="P10" s="531">
        <f>(O10/N10)*10000</f>
        <v>0.34838266511806243</v>
      </c>
      <c r="Q10" s="518">
        <f>Q11+Q23+Q30+Q37+Q39</f>
        <v>15266431</v>
      </c>
      <c r="R10" s="518">
        <v>561</v>
      </c>
      <c r="S10" s="531">
        <v>0.36747292147064364</v>
      </c>
      <c r="T10" s="519">
        <f>SUM(T11,T23,T30,T37,T39)</f>
        <v>15520973</v>
      </c>
      <c r="U10" s="518">
        <v>739</v>
      </c>
      <c r="V10" s="531">
        <v>0.47612994365752714</v>
      </c>
      <c r="W10" s="519">
        <f>SUM(W11,W23,W30,W37,W39)</f>
        <v>15774749</v>
      </c>
      <c r="X10" s="518">
        <v>981</v>
      </c>
      <c r="Y10" s="531">
        <v>0.62187994243204758</v>
      </c>
      <c r="Z10" s="518">
        <v>16027466</v>
      </c>
      <c r="AA10" s="518">
        <v>1081.9999999999998</v>
      </c>
      <c r="AB10" s="531">
        <v>0.67509112170320607</v>
      </c>
      <c r="AC10" s="520">
        <f>SUM(AC11+AC23+AC30+AC37+AC39)</f>
        <v>16278844</v>
      </c>
      <c r="AD10" s="521">
        <v>1237</v>
      </c>
      <c r="AE10" s="531">
        <v>0.75988196704876576</v>
      </c>
      <c r="AF10" s="448">
        <v>16528730</v>
      </c>
      <c r="AG10" s="238">
        <v>1499.9999999999989</v>
      </c>
      <c r="AH10" s="566">
        <f>(AG10/AF10)*10000</f>
        <v>0.90751074038961188</v>
      </c>
    </row>
    <row r="11" spans="1:35" ht="15" customHeight="1">
      <c r="A11" s="249" t="s">
        <v>8</v>
      </c>
      <c r="B11" s="518">
        <f>SUM(B12:B22)</f>
        <v>6287369</v>
      </c>
      <c r="C11" s="518">
        <v>256</v>
      </c>
      <c r="D11" s="531">
        <v>0.40716554094407376</v>
      </c>
      <c r="E11" s="518">
        <f>SUM(E12:E22)</f>
        <v>6394507</v>
      </c>
      <c r="F11" s="518">
        <v>255</v>
      </c>
      <c r="G11" s="531">
        <v>0.39877976519534658</v>
      </c>
      <c r="H11" s="518">
        <f>SUM(H12:H22)</f>
        <v>6505011</v>
      </c>
      <c r="I11" s="518">
        <v>302</v>
      </c>
      <c r="J11" s="531">
        <v>0.46425747781210519</v>
      </c>
      <c r="K11" s="518">
        <f>SUM(K12:K22)</f>
        <v>6618970</v>
      </c>
      <c r="L11" s="518">
        <v>330</v>
      </c>
      <c r="M11" s="531">
        <v>0.4985669975842163</v>
      </c>
      <c r="N11" s="518">
        <v>6736640</v>
      </c>
      <c r="O11" s="518">
        <v>335</v>
      </c>
      <c r="P11" s="531">
        <f t="shared" ref="P11:P39" si="0">(O11/N11)*10000</f>
        <v>0.49728054341630251</v>
      </c>
      <c r="Q11" s="518">
        <f>SUM(Q12:Q22)</f>
        <v>6808224</v>
      </c>
      <c r="R11" s="518">
        <v>348</v>
      </c>
      <c r="S11" s="531">
        <v>0.51114651926846122</v>
      </c>
      <c r="T11" s="519">
        <f>SUM(T12:T22)</f>
        <v>6924765</v>
      </c>
      <c r="U11" s="518">
        <v>445</v>
      </c>
      <c r="V11" s="531">
        <v>0.64262108533646989</v>
      </c>
      <c r="W11" s="519">
        <f>SUM(W12:W22)</f>
        <v>7041335</v>
      </c>
      <c r="X11" s="518">
        <v>580</v>
      </c>
      <c r="Y11" s="531">
        <v>0.82370743616089848</v>
      </c>
      <c r="Z11" s="518">
        <v>7205558</v>
      </c>
      <c r="AA11" s="518">
        <v>604.00000000000011</v>
      </c>
      <c r="AB11" s="531">
        <v>0.8382418127784137</v>
      </c>
      <c r="AC11" s="520">
        <v>7322549</v>
      </c>
      <c r="AD11" s="521">
        <v>693</v>
      </c>
      <c r="AE11" s="531">
        <v>0.94639175511150564</v>
      </c>
      <c r="AF11" s="449">
        <v>7439121</v>
      </c>
      <c r="AG11" s="238">
        <v>761.99999999999898</v>
      </c>
      <c r="AH11" s="566">
        <f t="shared" ref="AH11:AH39" si="1">(AG11/AF11)*10000</f>
        <v>1.0243145661967308</v>
      </c>
    </row>
    <row r="12" spans="1:35">
      <c r="A12" s="457" t="s">
        <v>9</v>
      </c>
      <c r="B12" s="522">
        <v>690049</v>
      </c>
      <c r="C12" s="522">
        <v>30</v>
      </c>
      <c r="D12" s="532">
        <v>0.43475173502171588</v>
      </c>
      <c r="E12" s="522">
        <v>701848</v>
      </c>
      <c r="F12" s="522">
        <v>43</v>
      </c>
      <c r="G12" s="532">
        <v>0.61266827005277502</v>
      </c>
      <c r="H12" s="522">
        <v>714015</v>
      </c>
      <c r="I12" s="522">
        <v>38</v>
      </c>
      <c r="J12" s="532">
        <v>0.53220170444598502</v>
      </c>
      <c r="K12" s="522">
        <v>726564</v>
      </c>
      <c r="L12" s="522">
        <v>39</v>
      </c>
      <c r="M12" s="532">
        <v>0.53677308537169477</v>
      </c>
      <c r="N12" s="522">
        <v>739520</v>
      </c>
      <c r="O12" s="522">
        <v>51</v>
      </c>
      <c r="P12" s="532">
        <f t="shared" si="0"/>
        <v>0.68963652098658579</v>
      </c>
      <c r="Q12" s="515">
        <v>753493</v>
      </c>
      <c r="R12" s="522">
        <v>57</v>
      </c>
      <c r="S12" s="532">
        <v>0.75647683521943798</v>
      </c>
      <c r="T12" s="523">
        <v>767695</v>
      </c>
      <c r="U12" s="515">
        <v>66</v>
      </c>
      <c r="V12" s="532">
        <v>0.85971642384019697</v>
      </c>
      <c r="W12" s="523">
        <v>781919</v>
      </c>
      <c r="X12" s="515">
        <v>79.000000000000057</v>
      </c>
      <c r="Y12" s="532">
        <v>1.0103348300783079</v>
      </c>
      <c r="Z12" s="515">
        <v>796169</v>
      </c>
      <c r="AA12" s="515">
        <v>82.000000000000014</v>
      </c>
      <c r="AB12" s="532">
        <v>1.0299320872829765</v>
      </c>
      <c r="AC12" s="524">
        <v>810412</v>
      </c>
      <c r="AD12" s="516">
        <v>91</v>
      </c>
      <c r="AE12" s="532">
        <v>1.1228856433517767</v>
      </c>
      <c r="AF12" s="451">
        <v>824646</v>
      </c>
      <c r="AG12" s="239">
        <v>119.00000000000003</v>
      </c>
      <c r="AH12" s="567">
        <f t="shared" si="1"/>
        <v>1.4430434392454463</v>
      </c>
    </row>
    <row r="13" spans="1:35">
      <c r="A13" s="457" t="s">
        <v>10</v>
      </c>
      <c r="B13" s="522">
        <v>185685</v>
      </c>
      <c r="C13" s="522">
        <v>1</v>
      </c>
      <c r="D13" s="532">
        <v>5.3854646309610364E-2</v>
      </c>
      <c r="E13" s="522">
        <v>187095</v>
      </c>
      <c r="F13" s="522">
        <v>0</v>
      </c>
      <c r="G13" s="532">
        <v>0</v>
      </c>
      <c r="H13" s="522">
        <v>188551</v>
      </c>
      <c r="I13" s="522">
        <v>6</v>
      </c>
      <c r="J13" s="532">
        <v>0.31821629161340964</v>
      </c>
      <c r="K13" s="522">
        <v>190075</v>
      </c>
      <c r="L13" s="522">
        <v>5</v>
      </c>
      <c r="M13" s="532">
        <v>0.26305405760883865</v>
      </c>
      <c r="N13" s="522">
        <v>191631</v>
      </c>
      <c r="O13" s="522">
        <v>10</v>
      </c>
      <c r="P13" s="532">
        <f t="shared" si="0"/>
        <v>0.52183623735199425</v>
      </c>
      <c r="Q13" s="522">
        <v>193689</v>
      </c>
      <c r="R13" s="522">
        <v>8</v>
      </c>
      <c r="S13" s="532">
        <v>0.41303326466655305</v>
      </c>
      <c r="T13" s="525">
        <v>195719</v>
      </c>
      <c r="U13" s="517">
        <v>13</v>
      </c>
      <c r="V13" s="532">
        <v>0.66421757724084018</v>
      </c>
      <c r="W13" s="525">
        <v>197708</v>
      </c>
      <c r="X13" s="517">
        <v>15.000000000000004</v>
      </c>
      <c r="Y13" s="532">
        <v>0.75869464058105907</v>
      </c>
      <c r="Z13" s="526">
        <v>199646</v>
      </c>
      <c r="AA13" s="515">
        <v>13.000000000000004</v>
      </c>
      <c r="AB13" s="532">
        <v>0.65115253999579281</v>
      </c>
      <c r="AC13" s="524">
        <v>201533</v>
      </c>
      <c r="AD13" s="516">
        <v>14</v>
      </c>
      <c r="AE13" s="532">
        <v>0.69467531372033364</v>
      </c>
      <c r="AF13" s="451">
        <v>203344</v>
      </c>
      <c r="AG13" s="239">
        <v>27.000000000000011</v>
      </c>
      <c r="AH13" s="567">
        <f t="shared" si="1"/>
        <v>1.3277991974191523</v>
      </c>
    </row>
    <row r="14" spans="1:35">
      <c r="A14" s="457" t="s">
        <v>11</v>
      </c>
      <c r="B14" s="522">
        <v>227589</v>
      </c>
      <c r="C14" s="522">
        <v>7</v>
      </c>
      <c r="D14" s="532">
        <v>0.30757198282869558</v>
      </c>
      <c r="E14" s="522">
        <v>229527</v>
      </c>
      <c r="F14" s="522">
        <v>8</v>
      </c>
      <c r="G14" s="532">
        <v>0.34854287295176606</v>
      </c>
      <c r="H14" s="522">
        <v>231539</v>
      </c>
      <c r="I14" s="522">
        <v>8</v>
      </c>
      <c r="J14" s="532">
        <v>0.3455141466448417</v>
      </c>
      <c r="K14" s="522">
        <v>233635</v>
      </c>
      <c r="L14" s="522">
        <v>4</v>
      </c>
      <c r="M14" s="532">
        <v>0.17120722494489266</v>
      </c>
      <c r="N14" s="522">
        <v>235814</v>
      </c>
      <c r="O14" s="522">
        <v>6</v>
      </c>
      <c r="P14" s="532">
        <f t="shared" si="0"/>
        <v>0.25443781963751094</v>
      </c>
      <c r="Q14" s="515">
        <v>240248</v>
      </c>
      <c r="R14" s="522">
        <v>6</v>
      </c>
      <c r="S14" s="532">
        <v>0.24974193333555328</v>
      </c>
      <c r="T14" s="523">
        <v>244754</v>
      </c>
      <c r="U14" s="515">
        <v>15</v>
      </c>
      <c r="V14" s="532">
        <v>0.61286025968932067</v>
      </c>
      <c r="W14" s="523">
        <v>249297</v>
      </c>
      <c r="X14" s="515">
        <v>23.999999999999989</v>
      </c>
      <c r="Y14" s="532">
        <v>0.96270713245646722</v>
      </c>
      <c r="Z14" s="515">
        <v>253863</v>
      </c>
      <c r="AA14" s="515">
        <v>19.999999999999996</v>
      </c>
      <c r="AB14" s="532">
        <v>0.78782650484710237</v>
      </c>
      <c r="AC14" s="524">
        <v>258450</v>
      </c>
      <c r="AD14" s="516">
        <v>26</v>
      </c>
      <c r="AE14" s="532">
        <v>1.0059972915457536</v>
      </c>
      <c r="AF14" s="451">
        <v>263048</v>
      </c>
      <c r="AG14" s="239">
        <v>28.000000000000014</v>
      </c>
      <c r="AH14" s="567">
        <f t="shared" si="1"/>
        <v>1.0644445120282235</v>
      </c>
    </row>
    <row r="15" spans="1:35">
      <c r="A15" s="457" t="s">
        <v>12</v>
      </c>
      <c r="B15" s="522">
        <v>166991</v>
      </c>
      <c r="C15" s="522">
        <v>4</v>
      </c>
      <c r="D15" s="532">
        <v>0.23953386709463384</v>
      </c>
      <c r="E15" s="522">
        <v>168110</v>
      </c>
      <c r="F15" s="522">
        <v>4</v>
      </c>
      <c r="G15" s="532">
        <v>0.23793944441139728</v>
      </c>
      <c r="H15" s="522">
        <v>169279</v>
      </c>
      <c r="I15" s="522">
        <v>5</v>
      </c>
      <c r="J15" s="532">
        <v>0.2953703649005488</v>
      </c>
      <c r="K15" s="522">
        <v>170487</v>
      </c>
      <c r="L15" s="522">
        <v>4</v>
      </c>
      <c r="M15" s="532">
        <v>0.23462199463888742</v>
      </c>
      <c r="N15" s="522">
        <v>171746</v>
      </c>
      <c r="O15" s="522">
        <v>7</v>
      </c>
      <c r="P15" s="532">
        <f t="shared" si="0"/>
        <v>0.4075786335635182</v>
      </c>
      <c r="Q15" s="522">
        <v>173410</v>
      </c>
      <c r="R15" s="522">
        <v>5</v>
      </c>
      <c r="S15" s="532">
        <v>0.28833400611268095</v>
      </c>
      <c r="T15" s="525">
        <v>175050</v>
      </c>
      <c r="U15" s="517">
        <v>10</v>
      </c>
      <c r="V15" s="532">
        <v>0.57126535275635526</v>
      </c>
      <c r="W15" s="525">
        <v>176662</v>
      </c>
      <c r="X15" s="517">
        <v>21.000000000000004</v>
      </c>
      <c r="Y15" s="532">
        <v>1.1887106451868541</v>
      </c>
      <c r="Z15" s="526">
        <v>178228</v>
      </c>
      <c r="AA15" s="515">
        <v>22</v>
      </c>
      <c r="AB15" s="532">
        <v>1.2343739479767488</v>
      </c>
      <c r="AC15" s="524">
        <v>179768</v>
      </c>
      <c r="AD15" s="516">
        <v>24</v>
      </c>
      <c r="AE15" s="532">
        <v>1.3350540696898223</v>
      </c>
      <c r="AF15" s="451">
        <v>181265</v>
      </c>
      <c r="AG15" s="239">
        <v>27.000000000000007</v>
      </c>
      <c r="AH15" s="567">
        <f t="shared" si="1"/>
        <v>1.4895319008082093</v>
      </c>
    </row>
    <row r="16" spans="1:35">
      <c r="A16" s="457" t="s">
        <v>13</v>
      </c>
      <c r="B16" s="522">
        <v>398369</v>
      </c>
      <c r="C16" s="522">
        <v>8</v>
      </c>
      <c r="D16" s="532">
        <v>0.20081883881526927</v>
      </c>
      <c r="E16" s="522">
        <v>404706</v>
      </c>
      <c r="F16" s="522">
        <v>7</v>
      </c>
      <c r="G16" s="532">
        <v>0.17296506599852735</v>
      </c>
      <c r="H16" s="522">
        <v>411193</v>
      </c>
      <c r="I16" s="522">
        <v>5</v>
      </c>
      <c r="J16" s="532">
        <v>0.12159740073396191</v>
      </c>
      <c r="K16" s="522">
        <v>417846</v>
      </c>
      <c r="L16" s="522">
        <v>10</v>
      </c>
      <c r="M16" s="532">
        <v>0.23932262125280604</v>
      </c>
      <c r="N16" s="522">
        <v>424663</v>
      </c>
      <c r="O16" s="522">
        <v>11</v>
      </c>
      <c r="P16" s="532">
        <f t="shared" si="0"/>
        <v>0.25902892411158962</v>
      </c>
      <c r="Q16" s="526">
        <v>431243</v>
      </c>
      <c r="R16" s="522">
        <v>11</v>
      </c>
      <c r="S16" s="532">
        <v>0.2550766041419803</v>
      </c>
      <c r="T16" s="523">
        <v>437826</v>
      </c>
      <c r="U16" s="515">
        <v>14</v>
      </c>
      <c r="V16" s="532">
        <v>0.3197617318295396</v>
      </c>
      <c r="W16" s="523">
        <v>444398</v>
      </c>
      <c r="X16" s="515">
        <v>16.000000000000007</v>
      </c>
      <c r="Y16" s="532">
        <v>0.36003762393170102</v>
      </c>
      <c r="Z16" s="526">
        <v>450921</v>
      </c>
      <c r="AA16" s="515">
        <v>23.999999999999993</v>
      </c>
      <c r="AB16" s="532">
        <v>0.53224400726513055</v>
      </c>
      <c r="AC16" s="524">
        <v>457404</v>
      </c>
      <c r="AD16" s="516">
        <v>23</v>
      </c>
      <c r="AE16" s="532">
        <v>0.50283775393306573</v>
      </c>
      <c r="AF16" s="451">
        <v>463819</v>
      </c>
      <c r="AG16" s="239">
        <v>30.000000000000004</v>
      </c>
      <c r="AH16" s="567">
        <f t="shared" si="1"/>
        <v>0.64680403346995274</v>
      </c>
    </row>
    <row r="17" spans="1:34">
      <c r="A17" s="457" t="s">
        <v>14</v>
      </c>
      <c r="B17" s="522">
        <v>452333</v>
      </c>
      <c r="C17" s="522">
        <v>11</v>
      </c>
      <c r="D17" s="532">
        <v>0.24318367220609596</v>
      </c>
      <c r="E17" s="522">
        <v>458039</v>
      </c>
      <c r="F17" s="522">
        <v>12</v>
      </c>
      <c r="G17" s="532">
        <v>0.26198642473675821</v>
      </c>
      <c r="H17" s="522">
        <v>463935</v>
      </c>
      <c r="I17" s="522">
        <v>21</v>
      </c>
      <c r="J17" s="532">
        <v>0.45264961686443145</v>
      </c>
      <c r="K17" s="522">
        <v>469998</v>
      </c>
      <c r="L17" s="522">
        <v>17</v>
      </c>
      <c r="M17" s="532">
        <v>0.36170366682411415</v>
      </c>
      <c r="N17" s="522">
        <v>476255</v>
      </c>
      <c r="O17" s="522">
        <v>19</v>
      </c>
      <c r="P17" s="532">
        <f t="shared" si="0"/>
        <v>0.39894594282474727</v>
      </c>
      <c r="Q17" s="522">
        <v>481498</v>
      </c>
      <c r="R17" s="522">
        <v>18</v>
      </c>
      <c r="S17" s="532">
        <v>0.37383332848734574</v>
      </c>
      <c r="T17" s="525">
        <v>486680</v>
      </c>
      <c r="U17" s="517">
        <v>18</v>
      </c>
      <c r="V17" s="532">
        <v>0.36985288074299333</v>
      </c>
      <c r="W17" s="525">
        <v>491753</v>
      </c>
      <c r="X17" s="517">
        <v>38</v>
      </c>
      <c r="Y17" s="532">
        <v>0.7727456670320263</v>
      </c>
      <c r="Z17" s="526">
        <v>496735</v>
      </c>
      <c r="AA17" s="515">
        <v>28.999999999999996</v>
      </c>
      <c r="AB17" s="532">
        <v>0.58381229428165915</v>
      </c>
      <c r="AC17" s="524">
        <v>501584</v>
      </c>
      <c r="AD17" s="516">
        <v>35</v>
      </c>
      <c r="AE17" s="532">
        <v>0.697789403170755</v>
      </c>
      <c r="AF17" s="451">
        <v>506325</v>
      </c>
      <c r="AG17" s="239">
        <v>38</v>
      </c>
      <c r="AH17" s="567">
        <f t="shared" si="1"/>
        <v>0.75050609786204514</v>
      </c>
    </row>
    <row r="18" spans="1:34">
      <c r="A18" s="457" t="s">
        <v>15</v>
      </c>
      <c r="B18" s="522">
        <v>389743</v>
      </c>
      <c r="C18" s="522">
        <v>6</v>
      </c>
      <c r="D18" s="532">
        <v>0.153947601368081</v>
      </c>
      <c r="E18" s="522">
        <v>395498</v>
      </c>
      <c r="F18" s="522">
        <v>3</v>
      </c>
      <c r="G18" s="532">
        <v>7.5853733773622117E-2</v>
      </c>
      <c r="H18" s="522">
        <v>401386</v>
      </c>
      <c r="I18" s="522">
        <v>14</v>
      </c>
      <c r="J18" s="532">
        <v>0.3487914376684787</v>
      </c>
      <c r="K18" s="522">
        <v>407435</v>
      </c>
      <c r="L18" s="522">
        <v>12</v>
      </c>
      <c r="M18" s="532">
        <v>0.29452550713610759</v>
      </c>
      <c r="N18" s="522">
        <v>413657</v>
      </c>
      <c r="O18" s="522">
        <v>11</v>
      </c>
      <c r="P18" s="532">
        <f t="shared" si="0"/>
        <v>0.26592079911617594</v>
      </c>
      <c r="Q18" s="526">
        <v>419919</v>
      </c>
      <c r="R18" s="522">
        <v>16</v>
      </c>
      <c r="S18" s="532">
        <v>0.38102586451196541</v>
      </c>
      <c r="T18" s="523">
        <v>426223</v>
      </c>
      <c r="U18" s="515">
        <v>19</v>
      </c>
      <c r="V18" s="532">
        <v>0.44577603742641758</v>
      </c>
      <c r="W18" s="523">
        <v>432543</v>
      </c>
      <c r="X18" s="515">
        <v>31.000000000000011</v>
      </c>
      <c r="Y18" s="532">
        <v>0.71669175087794756</v>
      </c>
      <c r="Z18" s="526">
        <v>438868</v>
      </c>
      <c r="AA18" s="515">
        <v>27.000000000000007</v>
      </c>
      <c r="AB18" s="532">
        <v>0.61521915473445343</v>
      </c>
      <c r="AC18" s="524">
        <v>445175</v>
      </c>
      <c r="AD18" s="516">
        <v>27</v>
      </c>
      <c r="AE18" s="532">
        <v>0.60650306059414838</v>
      </c>
      <c r="AF18" s="451">
        <v>451476</v>
      </c>
      <c r="AG18" s="239">
        <v>31.000000000000004</v>
      </c>
      <c r="AH18" s="567">
        <f t="shared" si="1"/>
        <v>0.68663672044582669</v>
      </c>
    </row>
    <row r="19" spans="1:34">
      <c r="A19" s="457" t="s">
        <v>16</v>
      </c>
      <c r="B19" s="522">
        <v>448329</v>
      </c>
      <c r="C19" s="522">
        <v>16</v>
      </c>
      <c r="D19" s="532">
        <v>0.35688077282531355</v>
      </c>
      <c r="E19" s="522">
        <v>452886</v>
      </c>
      <c r="F19" s="522">
        <v>12</v>
      </c>
      <c r="G19" s="532">
        <v>0.264967342775003</v>
      </c>
      <c r="H19" s="522">
        <v>457614</v>
      </c>
      <c r="I19" s="522">
        <v>18</v>
      </c>
      <c r="J19" s="532">
        <v>0.39334460921213077</v>
      </c>
      <c r="K19" s="522">
        <v>462534</v>
      </c>
      <c r="L19" s="522">
        <v>21</v>
      </c>
      <c r="M19" s="532">
        <v>0.45402067739885066</v>
      </c>
      <c r="N19" s="522">
        <v>467671</v>
      </c>
      <c r="O19" s="522">
        <v>21</v>
      </c>
      <c r="P19" s="532">
        <f t="shared" si="0"/>
        <v>0.44903361551175935</v>
      </c>
      <c r="Q19" s="522">
        <v>473331</v>
      </c>
      <c r="R19" s="522">
        <v>20</v>
      </c>
      <c r="S19" s="532">
        <v>0.42253729419792913</v>
      </c>
      <c r="T19" s="525">
        <v>478964</v>
      </c>
      <c r="U19" s="517">
        <v>18</v>
      </c>
      <c r="V19" s="532">
        <v>0.3758111256795918</v>
      </c>
      <c r="W19" s="525">
        <v>484529</v>
      </c>
      <c r="X19" s="517">
        <v>24.000000000000004</v>
      </c>
      <c r="Y19" s="532">
        <v>0.49532638913253907</v>
      </c>
      <c r="Z19" s="526">
        <v>490039</v>
      </c>
      <c r="AA19" s="515">
        <v>26.000000000000011</v>
      </c>
      <c r="AB19" s="532">
        <v>0.53057001585588115</v>
      </c>
      <c r="AC19" s="524">
        <v>495464</v>
      </c>
      <c r="AD19" s="516">
        <v>34</v>
      </c>
      <c r="AE19" s="532">
        <v>0.68622543716596973</v>
      </c>
      <c r="AF19" s="451">
        <v>500794</v>
      </c>
      <c r="AG19" s="239">
        <v>47.000000000000007</v>
      </c>
      <c r="AH19" s="567">
        <f t="shared" si="1"/>
        <v>0.93850964668107062</v>
      </c>
    </row>
    <row r="20" spans="1:34">
      <c r="A20" s="457" t="s">
        <v>17</v>
      </c>
      <c r="B20" s="522">
        <v>2449745</v>
      </c>
      <c r="C20" s="522">
        <v>154</v>
      </c>
      <c r="D20" s="532">
        <v>0.62863685812196779</v>
      </c>
      <c r="E20" s="522">
        <v>2501735</v>
      </c>
      <c r="F20" s="522">
        <v>145</v>
      </c>
      <c r="G20" s="532">
        <v>0.57959775915514633</v>
      </c>
      <c r="H20" s="522">
        <v>2555387</v>
      </c>
      <c r="I20" s="522">
        <v>166</v>
      </c>
      <c r="J20" s="532">
        <v>0.64960806327965204</v>
      </c>
      <c r="K20" s="522">
        <v>2610755</v>
      </c>
      <c r="L20" s="522">
        <v>193</v>
      </c>
      <c r="M20" s="532">
        <v>0.73924975725412756</v>
      </c>
      <c r="N20" s="522">
        <v>2667953</v>
      </c>
      <c r="O20" s="522">
        <v>175</v>
      </c>
      <c r="P20" s="532">
        <f t="shared" si="0"/>
        <v>0.65593359403257856</v>
      </c>
      <c r="Q20" s="526">
        <v>2723509</v>
      </c>
      <c r="R20" s="522">
        <v>176</v>
      </c>
      <c r="S20" s="532">
        <v>0.64622514557506516</v>
      </c>
      <c r="T20" s="523">
        <v>2779370</v>
      </c>
      <c r="U20" s="515">
        <v>233</v>
      </c>
      <c r="V20" s="532">
        <v>0.83831947527677131</v>
      </c>
      <c r="W20" s="523">
        <v>2835373</v>
      </c>
      <c r="X20" s="515">
        <v>290.99999999999994</v>
      </c>
      <c r="Y20" s="532">
        <v>1.0263199938773486</v>
      </c>
      <c r="Z20" s="526">
        <v>2891472</v>
      </c>
      <c r="AA20" s="515">
        <v>307.00000000000011</v>
      </c>
      <c r="AB20" s="532">
        <v>1.0617429461533783</v>
      </c>
      <c r="AC20" s="524">
        <v>2947627</v>
      </c>
      <c r="AD20" s="516">
        <v>347</v>
      </c>
      <c r="AE20" s="532">
        <v>1.1772181487006328</v>
      </c>
      <c r="AF20" s="451">
        <v>3003799</v>
      </c>
      <c r="AG20" s="239">
        <v>338.00000000000011</v>
      </c>
      <c r="AH20" s="567">
        <f t="shared" si="1"/>
        <v>1.1252417355488837</v>
      </c>
    </row>
    <row r="21" spans="1:34">
      <c r="A21" s="457" t="s">
        <v>18</v>
      </c>
      <c r="B21" s="522">
        <v>496233</v>
      </c>
      <c r="C21" s="522">
        <v>13</v>
      </c>
      <c r="D21" s="532">
        <v>0.2619737099306173</v>
      </c>
      <c r="E21" s="522">
        <v>502883</v>
      </c>
      <c r="F21" s="522">
        <v>16</v>
      </c>
      <c r="G21" s="532">
        <v>0.3181654579693487</v>
      </c>
      <c r="H21" s="522">
        <v>509740</v>
      </c>
      <c r="I21" s="522">
        <v>14</v>
      </c>
      <c r="J21" s="532">
        <v>0.27464982147761602</v>
      </c>
      <c r="K21" s="522">
        <v>516779</v>
      </c>
      <c r="L21" s="522">
        <v>16</v>
      </c>
      <c r="M21" s="532">
        <v>0.30961010412574813</v>
      </c>
      <c r="N21" s="522">
        <v>524048</v>
      </c>
      <c r="O21" s="522">
        <v>19</v>
      </c>
      <c r="P21" s="532">
        <f t="shared" si="0"/>
        <v>0.36256220804201145</v>
      </c>
      <c r="Q21" s="522">
        <v>530655</v>
      </c>
      <c r="R21" s="522">
        <v>23</v>
      </c>
      <c r="S21" s="532">
        <v>0.43342661427858026</v>
      </c>
      <c r="T21" s="525">
        <v>537351</v>
      </c>
      <c r="U21" s="517">
        <v>28</v>
      </c>
      <c r="V21" s="532">
        <v>0.52107467930644957</v>
      </c>
      <c r="W21" s="525">
        <v>544090</v>
      </c>
      <c r="X21" s="517">
        <v>26</v>
      </c>
      <c r="Y21" s="532">
        <v>0.47786211839952947</v>
      </c>
      <c r="Z21" s="526">
        <v>550832</v>
      </c>
      <c r="AA21" s="515">
        <v>33.000000000000014</v>
      </c>
      <c r="AB21" s="532">
        <v>0.599093734568798</v>
      </c>
      <c r="AC21" s="524">
        <v>557563</v>
      </c>
      <c r="AD21" s="516">
        <v>37</v>
      </c>
      <c r="AE21" s="532">
        <v>0.66360214002722562</v>
      </c>
      <c r="AF21" s="451">
        <v>564260</v>
      </c>
      <c r="AG21" s="239">
        <v>36.000000000000014</v>
      </c>
      <c r="AH21" s="567">
        <f t="shared" si="1"/>
        <v>0.63800375713323676</v>
      </c>
    </row>
    <row r="22" spans="1:34">
      <c r="A22" s="457" t="s">
        <v>19</v>
      </c>
      <c r="B22" s="522">
        <v>382303</v>
      </c>
      <c r="C22" s="522">
        <v>6</v>
      </c>
      <c r="D22" s="532">
        <v>0.1569435761686411</v>
      </c>
      <c r="E22" s="522">
        <v>392180</v>
      </c>
      <c r="F22" s="522">
        <v>5</v>
      </c>
      <c r="G22" s="532">
        <v>0.12749247794380131</v>
      </c>
      <c r="H22" s="522">
        <v>402372</v>
      </c>
      <c r="I22" s="522">
        <v>7</v>
      </c>
      <c r="J22" s="532">
        <v>0.17396836758024914</v>
      </c>
      <c r="K22" s="522">
        <v>412862</v>
      </c>
      <c r="L22" s="522">
        <v>9</v>
      </c>
      <c r="M22" s="532">
        <v>0.21799051499048108</v>
      </c>
      <c r="N22" s="522">
        <v>423682</v>
      </c>
      <c r="O22" s="522">
        <v>5</v>
      </c>
      <c r="P22" s="532">
        <f t="shared" si="0"/>
        <v>0.11801303808044714</v>
      </c>
      <c r="Q22" s="526">
        <v>387229</v>
      </c>
      <c r="R22" s="522">
        <v>8</v>
      </c>
      <c r="S22" s="532">
        <v>0.20659609688323963</v>
      </c>
      <c r="T22" s="523">
        <v>395133</v>
      </c>
      <c r="U22" s="515">
        <v>11</v>
      </c>
      <c r="V22" s="532">
        <v>0.27838727719527351</v>
      </c>
      <c r="W22" s="523">
        <v>403063</v>
      </c>
      <c r="X22" s="515">
        <v>15.000000000000014</v>
      </c>
      <c r="Y22" s="532">
        <v>0.37215025938873114</v>
      </c>
      <c r="Z22" s="526">
        <v>458785</v>
      </c>
      <c r="AA22" s="515">
        <v>21.000000000000004</v>
      </c>
      <c r="AB22" s="532">
        <v>0.45773074533823038</v>
      </c>
      <c r="AC22" s="524">
        <v>467569</v>
      </c>
      <c r="AD22" s="516">
        <v>35</v>
      </c>
      <c r="AE22" s="531">
        <v>0.74855262004110623</v>
      </c>
      <c r="AF22" s="451">
        <v>476345</v>
      </c>
      <c r="AG22" s="239">
        <v>41.000000000000007</v>
      </c>
      <c r="AH22" s="567">
        <f t="shared" si="1"/>
        <v>0.86072069613410462</v>
      </c>
    </row>
    <row r="23" spans="1:34" ht="15" customHeight="1">
      <c r="A23" s="249" t="s">
        <v>20</v>
      </c>
      <c r="B23" s="518">
        <f>SUM(B24:B29)</f>
        <v>6952421</v>
      </c>
      <c r="C23" s="518">
        <v>109</v>
      </c>
      <c r="D23" s="531">
        <v>0.15677991882252237</v>
      </c>
      <c r="E23" s="518">
        <f>SUM(E24:E29)</f>
        <v>7073096</v>
      </c>
      <c r="F23" s="518">
        <v>133</v>
      </c>
      <c r="G23" s="531">
        <v>0.1880364694611808</v>
      </c>
      <c r="H23" s="518">
        <f>SUM(H24:H29)</f>
        <v>7197036</v>
      </c>
      <c r="I23" s="518">
        <v>167</v>
      </c>
      <c r="J23" s="531">
        <v>0.23203996756442513</v>
      </c>
      <c r="K23" s="518">
        <f>SUM(K24:K29)</f>
        <v>7324324</v>
      </c>
      <c r="L23" s="518">
        <v>176</v>
      </c>
      <c r="M23" s="531">
        <v>0.24029521359240799</v>
      </c>
      <c r="N23" s="518">
        <v>7455097</v>
      </c>
      <c r="O23" s="518">
        <v>167</v>
      </c>
      <c r="P23" s="531">
        <f t="shared" si="0"/>
        <v>0.22400781639729167</v>
      </c>
      <c r="Q23" s="518">
        <f>SUM(Q24:Q29)</f>
        <v>7616555</v>
      </c>
      <c r="R23" s="518">
        <v>189</v>
      </c>
      <c r="S23" s="531">
        <v>0.24814368175638463</v>
      </c>
      <c r="T23" s="519">
        <f>SUM(T24:T29)</f>
        <v>7733291</v>
      </c>
      <c r="U23" s="518">
        <v>252</v>
      </c>
      <c r="V23" s="531">
        <v>0.32586385278919416</v>
      </c>
      <c r="W23" s="519">
        <f>SUM(W24:W29)</f>
        <v>7849237</v>
      </c>
      <c r="X23" s="518">
        <v>332.99999999999994</v>
      </c>
      <c r="Y23" s="531">
        <v>0.42424505719473105</v>
      </c>
      <c r="Z23" s="518">
        <v>7916493</v>
      </c>
      <c r="AA23" s="518">
        <v>407.00000000000011</v>
      </c>
      <c r="AB23" s="531">
        <v>0.51411654125128403</v>
      </c>
      <c r="AC23" s="520">
        <v>8029673</v>
      </c>
      <c r="AD23" s="521">
        <v>474</v>
      </c>
      <c r="AE23" s="531">
        <v>0.59031046469762838</v>
      </c>
      <c r="AF23" s="449">
        <v>8141834</v>
      </c>
      <c r="AG23" s="238">
        <v>644.00000000000011</v>
      </c>
      <c r="AH23" s="566">
        <f t="shared" si="1"/>
        <v>0.79097657849570513</v>
      </c>
    </row>
    <row r="24" spans="1:34">
      <c r="A24" s="457" t="s">
        <v>21</v>
      </c>
      <c r="B24" s="522">
        <v>591950</v>
      </c>
      <c r="C24" s="522">
        <v>4</v>
      </c>
      <c r="D24" s="532">
        <v>6.7573274769828537E-2</v>
      </c>
      <c r="E24" s="522">
        <v>599845</v>
      </c>
      <c r="F24" s="522">
        <v>8</v>
      </c>
      <c r="G24" s="532">
        <v>0.13336778667822521</v>
      </c>
      <c r="H24" s="522">
        <v>607959</v>
      </c>
      <c r="I24" s="522">
        <v>11</v>
      </c>
      <c r="J24" s="532">
        <v>0.18093325372270172</v>
      </c>
      <c r="K24" s="522">
        <v>616299</v>
      </c>
      <c r="L24" s="522">
        <v>15</v>
      </c>
      <c r="M24" s="532">
        <v>0.2433883553275277</v>
      </c>
      <c r="N24" s="522">
        <v>624860</v>
      </c>
      <c r="O24" s="522">
        <v>16</v>
      </c>
      <c r="P24" s="532">
        <f t="shared" si="0"/>
        <v>0.25605735684793396</v>
      </c>
      <c r="Q24" s="526">
        <v>634481</v>
      </c>
      <c r="R24" s="522">
        <v>20</v>
      </c>
      <c r="S24" s="532">
        <v>0.31521826500714756</v>
      </c>
      <c r="T24" s="523">
        <v>644000</v>
      </c>
      <c r="U24" s="515">
        <v>32</v>
      </c>
      <c r="V24" s="532">
        <v>0.49689440993788819</v>
      </c>
      <c r="W24" s="523">
        <v>653400</v>
      </c>
      <c r="X24" s="515">
        <v>55.999999999999986</v>
      </c>
      <c r="Y24" s="532">
        <v>0.85705540250994772</v>
      </c>
      <c r="Z24" s="526">
        <v>662671</v>
      </c>
      <c r="AA24" s="515">
        <v>57.000000000000021</v>
      </c>
      <c r="AB24" s="532">
        <v>0.8601553410365026</v>
      </c>
      <c r="AC24" s="527">
        <v>671817</v>
      </c>
      <c r="AD24" s="516">
        <v>59</v>
      </c>
      <c r="AE24" s="532">
        <v>0.87821534733416984</v>
      </c>
      <c r="AF24" s="453">
        <v>680845</v>
      </c>
      <c r="AG24" s="239">
        <v>77</v>
      </c>
      <c r="AH24" s="567">
        <f t="shared" si="1"/>
        <v>1.1309475725018177</v>
      </c>
    </row>
    <row r="25" spans="1:34">
      <c r="A25" s="457" t="s">
        <v>22</v>
      </c>
      <c r="B25" s="522">
        <v>464796</v>
      </c>
      <c r="C25" s="522">
        <v>7</v>
      </c>
      <c r="D25" s="532">
        <v>0.15060370571175311</v>
      </c>
      <c r="E25" s="522">
        <v>475037</v>
      </c>
      <c r="F25" s="522">
        <v>8</v>
      </c>
      <c r="G25" s="532">
        <v>0.16840793453983585</v>
      </c>
      <c r="H25" s="522">
        <v>485548</v>
      </c>
      <c r="I25" s="522">
        <v>11</v>
      </c>
      <c r="J25" s="532">
        <v>0.22654814765996359</v>
      </c>
      <c r="K25" s="522">
        <v>496331</v>
      </c>
      <c r="L25" s="522">
        <v>11</v>
      </c>
      <c r="M25" s="532">
        <v>0.22162629374348972</v>
      </c>
      <c r="N25" s="522">
        <v>507408</v>
      </c>
      <c r="O25" s="522">
        <v>10</v>
      </c>
      <c r="P25" s="532">
        <f t="shared" si="0"/>
        <v>0.19708006180430737</v>
      </c>
      <c r="Q25" s="522">
        <v>561605</v>
      </c>
      <c r="R25" s="522">
        <v>12</v>
      </c>
      <c r="S25" s="532">
        <v>0.21367331131311154</v>
      </c>
      <c r="T25" s="525">
        <v>571382</v>
      </c>
      <c r="U25" s="517">
        <v>9</v>
      </c>
      <c r="V25" s="532">
        <v>0.15751283729623966</v>
      </c>
      <c r="W25" s="525">
        <v>581010</v>
      </c>
      <c r="X25" s="517">
        <v>16</v>
      </c>
      <c r="Y25" s="532">
        <v>0.27538252353660003</v>
      </c>
      <c r="Z25" s="526">
        <v>542707</v>
      </c>
      <c r="AA25" s="515">
        <v>21</v>
      </c>
      <c r="AB25" s="532">
        <v>0.38694912724545655</v>
      </c>
      <c r="AC25" s="527">
        <v>551165</v>
      </c>
      <c r="AD25" s="516">
        <v>25</v>
      </c>
      <c r="AE25" s="532">
        <v>0.45358467972385763</v>
      </c>
      <c r="AF25" s="453">
        <v>559471</v>
      </c>
      <c r="AG25" s="239">
        <v>34.000000000000007</v>
      </c>
      <c r="AH25" s="567">
        <f t="shared" si="1"/>
        <v>0.60771693260240489</v>
      </c>
    </row>
    <row r="26" spans="1:34">
      <c r="A26" s="457" t="s">
        <v>23</v>
      </c>
      <c r="B26" s="522">
        <v>3522015</v>
      </c>
      <c r="C26" s="522">
        <v>84</v>
      </c>
      <c r="D26" s="532">
        <v>0.23849983603136271</v>
      </c>
      <c r="E26" s="522">
        <v>3583719</v>
      </c>
      <c r="F26" s="522">
        <v>102</v>
      </c>
      <c r="G26" s="532">
        <v>0.28462052967880574</v>
      </c>
      <c r="H26" s="522">
        <v>3647031</v>
      </c>
      <c r="I26" s="522">
        <v>117</v>
      </c>
      <c r="J26" s="532">
        <v>0.32080889907434296</v>
      </c>
      <c r="K26" s="522">
        <v>3712012</v>
      </c>
      <c r="L26" s="522">
        <v>123</v>
      </c>
      <c r="M26" s="532">
        <v>0.33135668742450181</v>
      </c>
      <c r="N26" s="522">
        <v>3778720</v>
      </c>
      <c r="O26" s="522">
        <v>118</v>
      </c>
      <c r="P26" s="532">
        <f t="shared" si="0"/>
        <v>0.31227505610365414</v>
      </c>
      <c r="Q26" s="526">
        <v>3840319</v>
      </c>
      <c r="R26" s="522">
        <v>125</v>
      </c>
      <c r="S26" s="532">
        <v>0.32549379361454084</v>
      </c>
      <c r="T26" s="523">
        <v>3901981</v>
      </c>
      <c r="U26" s="515">
        <v>165</v>
      </c>
      <c r="V26" s="532">
        <v>0.4228621307997143</v>
      </c>
      <c r="W26" s="523">
        <v>3963541</v>
      </c>
      <c r="X26" s="515">
        <v>193.99999999999997</v>
      </c>
      <c r="Y26" s="532">
        <v>0.48946131754408484</v>
      </c>
      <c r="Z26" s="526">
        <v>4024929</v>
      </c>
      <c r="AA26" s="515">
        <v>239.00000000000006</v>
      </c>
      <c r="AB26" s="532">
        <v>0.59379929434780099</v>
      </c>
      <c r="AC26" s="527">
        <v>4086089</v>
      </c>
      <c r="AD26" s="516">
        <v>286</v>
      </c>
      <c r="AE26" s="532">
        <v>0.69993580658668964</v>
      </c>
      <c r="AF26" s="453">
        <v>4146996</v>
      </c>
      <c r="AG26" s="239">
        <v>368.00000000000028</v>
      </c>
      <c r="AH26" s="567">
        <f t="shared" si="1"/>
        <v>0.88738932952913452</v>
      </c>
    </row>
    <row r="27" spans="1:34">
      <c r="A27" s="457" t="s">
        <v>24</v>
      </c>
      <c r="B27" s="522">
        <v>748853</v>
      </c>
      <c r="C27" s="522">
        <v>7</v>
      </c>
      <c r="D27" s="532">
        <v>9.3476289739107682E-2</v>
      </c>
      <c r="E27" s="522">
        <v>762484</v>
      </c>
      <c r="F27" s="522">
        <v>8</v>
      </c>
      <c r="G27" s="532">
        <v>0.10492023439180363</v>
      </c>
      <c r="H27" s="522">
        <v>776460</v>
      </c>
      <c r="I27" s="522">
        <v>16</v>
      </c>
      <c r="J27" s="532">
        <v>0.20606341601627901</v>
      </c>
      <c r="K27" s="522">
        <v>790808</v>
      </c>
      <c r="L27" s="522">
        <v>15</v>
      </c>
      <c r="M27" s="532">
        <v>0.18967941649553369</v>
      </c>
      <c r="N27" s="522">
        <v>805514</v>
      </c>
      <c r="O27" s="522">
        <v>10</v>
      </c>
      <c r="P27" s="532">
        <f t="shared" si="0"/>
        <v>0.12414433516984187</v>
      </c>
      <c r="Q27" s="522">
        <v>817676</v>
      </c>
      <c r="R27" s="522">
        <v>8</v>
      </c>
      <c r="S27" s="532">
        <v>9.7838263566498218E-2</v>
      </c>
      <c r="T27" s="525">
        <v>829779</v>
      </c>
      <c r="U27" s="517">
        <v>19</v>
      </c>
      <c r="V27" s="532">
        <v>0.22897663112708322</v>
      </c>
      <c r="W27" s="525">
        <v>841767</v>
      </c>
      <c r="X27" s="517">
        <v>21.999999999999993</v>
      </c>
      <c r="Y27" s="532">
        <v>0.26135498302974569</v>
      </c>
      <c r="Z27" s="526">
        <v>853622</v>
      </c>
      <c r="AA27" s="515">
        <v>38.999999999999993</v>
      </c>
      <c r="AB27" s="532">
        <v>0.45687669717978208</v>
      </c>
      <c r="AC27" s="524">
        <v>865340</v>
      </c>
      <c r="AD27" s="516">
        <v>45</v>
      </c>
      <c r="AE27" s="532">
        <v>0.52002681027110731</v>
      </c>
      <c r="AF27" s="451">
        <v>876912</v>
      </c>
      <c r="AG27" s="239">
        <v>54</v>
      </c>
      <c r="AH27" s="567">
        <f t="shared" si="1"/>
        <v>0.61579725217581693</v>
      </c>
    </row>
    <row r="28" spans="1:34">
      <c r="A28" s="457" t="s">
        <v>25</v>
      </c>
      <c r="B28" s="522">
        <v>1340526</v>
      </c>
      <c r="C28" s="522">
        <v>6</v>
      </c>
      <c r="D28" s="532">
        <v>4.4758550002014133E-2</v>
      </c>
      <c r="E28" s="522">
        <v>1359648</v>
      </c>
      <c r="F28" s="522">
        <v>6</v>
      </c>
      <c r="G28" s="532">
        <v>4.4129068700134153E-2</v>
      </c>
      <c r="H28" s="522">
        <v>1379329</v>
      </c>
      <c r="I28" s="522">
        <v>11</v>
      </c>
      <c r="J28" s="532">
        <v>7.9748921395838113E-2</v>
      </c>
      <c r="K28" s="522">
        <v>1399539</v>
      </c>
      <c r="L28" s="522">
        <v>11</v>
      </c>
      <c r="M28" s="532">
        <v>7.8597309542642255E-2</v>
      </c>
      <c r="N28" s="522">
        <v>1420348</v>
      </c>
      <c r="O28" s="522">
        <v>9</v>
      </c>
      <c r="P28" s="532">
        <f t="shared" si="0"/>
        <v>6.3364752863382778E-2</v>
      </c>
      <c r="Q28" s="526">
        <v>1436259</v>
      </c>
      <c r="R28" s="522">
        <v>19</v>
      </c>
      <c r="S28" s="532">
        <v>0.13228811795087098</v>
      </c>
      <c r="T28" s="523">
        <v>1451873</v>
      </c>
      <c r="U28" s="515">
        <v>22</v>
      </c>
      <c r="V28" s="532">
        <v>0.15152840503267159</v>
      </c>
      <c r="W28" s="523">
        <v>1467111</v>
      </c>
      <c r="X28" s="515">
        <v>33.000000000000014</v>
      </c>
      <c r="Y28" s="532">
        <v>0.22493185587184619</v>
      </c>
      <c r="Z28" s="526">
        <v>1481940</v>
      </c>
      <c r="AA28" s="515">
        <v>39.000000000000007</v>
      </c>
      <c r="AB28" s="532">
        <v>0.26316854933398115</v>
      </c>
      <c r="AC28" s="524">
        <v>1496366</v>
      </c>
      <c r="AD28" s="516">
        <v>42</v>
      </c>
      <c r="AE28" s="532">
        <v>0.280679994065623</v>
      </c>
      <c r="AF28" s="451">
        <v>1510375</v>
      </c>
      <c r="AG28" s="239">
        <v>87</v>
      </c>
      <c r="AH28" s="567">
        <f t="shared" si="1"/>
        <v>0.57601589009351983</v>
      </c>
    </row>
    <row r="29" spans="1:34">
      <c r="A29" s="457" t="s">
        <v>26</v>
      </c>
      <c r="B29" s="522">
        <v>284281</v>
      </c>
      <c r="C29" s="522">
        <v>1</v>
      </c>
      <c r="D29" s="531">
        <v>3.5176462725261273E-2</v>
      </c>
      <c r="E29" s="522">
        <v>292363</v>
      </c>
      <c r="F29" s="522">
        <v>1</v>
      </c>
      <c r="G29" s="532">
        <v>3.4204054548626198E-2</v>
      </c>
      <c r="H29" s="522">
        <v>300709</v>
      </c>
      <c r="I29" s="522">
        <v>1</v>
      </c>
      <c r="J29" s="532">
        <v>3.3254741294740098E-2</v>
      </c>
      <c r="K29" s="522">
        <v>309335</v>
      </c>
      <c r="L29" s="522">
        <v>1</v>
      </c>
      <c r="M29" s="532">
        <v>3.2327412029030014E-2</v>
      </c>
      <c r="N29" s="522">
        <v>318247</v>
      </c>
      <c r="O29" s="522">
        <v>4</v>
      </c>
      <c r="P29" s="532">
        <f t="shared" si="0"/>
        <v>0.12568853751959955</v>
      </c>
      <c r="Q29" s="522">
        <v>326215</v>
      </c>
      <c r="R29" s="522">
        <v>5</v>
      </c>
      <c r="S29" s="532">
        <v>0.15327314807718834</v>
      </c>
      <c r="T29" s="525">
        <v>334276</v>
      </c>
      <c r="U29" s="517">
        <v>5</v>
      </c>
      <c r="V29" s="532">
        <v>0.149576996254592</v>
      </c>
      <c r="W29" s="525">
        <v>342408</v>
      </c>
      <c r="X29" s="517">
        <v>12.000000000000004</v>
      </c>
      <c r="Y29" s="532">
        <v>0.35045910142286407</v>
      </c>
      <c r="Z29" s="526">
        <v>350624</v>
      </c>
      <c r="AA29" s="515">
        <v>12</v>
      </c>
      <c r="AB29" s="532">
        <v>0.34224696541024008</v>
      </c>
      <c r="AC29" s="524">
        <v>358896</v>
      </c>
      <c r="AD29" s="516">
        <v>17</v>
      </c>
      <c r="AE29" s="532">
        <v>0.47367482501894698</v>
      </c>
      <c r="AF29" s="451">
        <v>367235</v>
      </c>
      <c r="AG29" s="239">
        <v>24.000000000000007</v>
      </c>
      <c r="AH29" s="567">
        <f t="shared" si="1"/>
        <v>0.65353247920269053</v>
      </c>
    </row>
    <row r="30" spans="1:34" ht="15" customHeight="1">
      <c r="A30" s="249" t="s">
        <v>27</v>
      </c>
      <c r="B30" s="518">
        <f>SUM(B31:B36)</f>
        <v>670655</v>
      </c>
      <c r="C30" s="518">
        <v>9</v>
      </c>
      <c r="D30" s="531">
        <v>0.13419716545764962</v>
      </c>
      <c r="E30" s="518">
        <f>SUM(E31:E36)</f>
        <v>691933</v>
      </c>
      <c r="F30" s="518">
        <v>9</v>
      </c>
      <c r="G30" s="531">
        <v>0.13007039698930387</v>
      </c>
      <c r="H30" s="518">
        <f>SUM(H31:H36)</f>
        <v>714054</v>
      </c>
      <c r="I30" s="518">
        <v>25</v>
      </c>
      <c r="J30" s="531">
        <v>0.35011357684432826</v>
      </c>
      <c r="K30" s="518">
        <f>SUM(K31:K36)</f>
        <v>736993</v>
      </c>
      <c r="L30" s="518">
        <v>22</v>
      </c>
      <c r="M30" s="531">
        <v>0.29851029792684597</v>
      </c>
      <c r="N30" s="518">
        <v>760853</v>
      </c>
      <c r="O30" s="518">
        <v>21</v>
      </c>
      <c r="P30" s="531">
        <f t="shared" si="0"/>
        <v>0.27600600904511119</v>
      </c>
      <c r="Q30" s="518">
        <f>SUM(Q31:Q36)</f>
        <v>780529</v>
      </c>
      <c r="R30" s="518">
        <v>24</v>
      </c>
      <c r="S30" s="531">
        <v>0.30748377062223187</v>
      </c>
      <c r="T30" s="519">
        <f>SUM(T31:T36)</f>
        <v>800285</v>
      </c>
      <c r="U30" s="518">
        <v>41</v>
      </c>
      <c r="V30" s="531">
        <v>0.51231748689529355</v>
      </c>
      <c r="W30" s="519">
        <f>SUM(W31:W36)</f>
        <v>820024</v>
      </c>
      <c r="X30" s="518">
        <v>66</v>
      </c>
      <c r="Y30" s="531">
        <v>0.8048544920636469</v>
      </c>
      <c r="Z30" s="518">
        <v>839722</v>
      </c>
      <c r="AA30" s="518">
        <v>67</v>
      </c>
      <c r="AB30" s="531">
        <v>0.79788310893367098</v>
      </c>
      <c r="AC30" s="520">
        <v>859385</v>
      </c>
      <c r="AD30" s="521">
        <v>69</v>
      </c>
      <c r="AE30" s="531">
        <v>0.80289974807565878</v>
      </c>
      <c r="AF30" s="449">
        <v>878996</v>
      </c>
      <c r="AG30" s="238">
        <v>91.000000000000043</v>
      </c>
      <c r="AH30" s="566">
        <f t="shared" si="1"/>
        <v>1.0352720603961798</v>
      </c>
    </row>
    <row r="31" spans="1:34">
      <c r="A31" s="251" t="s">
        <v>28</v>
      </c>
      <c r="B31" s="522">
        <v>137965</v>
      </c>
      <c r="C31" s="522">
        <v>1</v>
      </c>
      <c r="D31" s="532">
        <v>7.2482151270249706E-2</v>
      </c>
      <c r="E31" s="522">
        <v>141598</v>
      </c>
      <c r="F31" s="522">
        <v>1</v>
      </c>
      <c r="G31" s="532">
        <v>7.0622466419017219E-2</v>
      </c>
      <c r="H31" s="522">
        <v>145352</v>
      </c>
      <c r="I31" s="522">
        <v>4</v>
      </c>
      <c r="J31" s="532">
        <v>0.27519401177830372</v>
      </c>
      <c r="K31" s="522">
        <v>149206</v>
      </c>
      <c r="L31" s="522">
        <v>3</v>
      </c>
      <c r="M31" s="532">
        <v>0.20106430036325618</v>
      </c>
      <c r="N31" s="522">
        <v>153163</v>
      </c>
      <c r="O31" s="522">
        <v>3</v>
      </c>
      <c r="P31" s="532">
        <f t="shared" si="0"/>
        <v>0.19586975966780487</v>
      </c>
      <c r="Q31" s="522">
        <v>157551</v>
      </c>
      <c r="R31" s="522">
        <v>2</v>
      </c>
      <c r="S31" s="532">
        <v>0.12694302162474375</v>
      </c>
      <c r="T31" s="525">
        <v>161948</v>
      </c>
      <c r="U31" s="517">
        <v>8</v>
      </c>
      <c r="V31" s="532">
        <v>0.49398572381258182</v>
      </c>
      <c r="W31" s="525">
        <v>166345</v>
      </c>
      <c r="X31" s="517">
        <v>13.999999999999998</v>
      </c>
      <c r="Y31" s="532">
        <v>0.84162433496648514</v>
      </c>
      <c r="Z31" s="526">
        <v>170722</v>
      </c>
      <c r="AA31" s="515">
        <v>11.000000000000002</v>
      </c>
      <c r="AB31" s="532">
        <v>0.64432234861353554</v>
      </c>
      <c r="AC31" s="524">
        <v>175074</v>
      </c>
      <c r="AD31" s="516">
        <v>18</v>
      </c>
      <c r="AE31" s="532">
        <v>1.0281366736351485</v>
      </c>
      <c r="AF31" s="451">
        <v>179406</v>
      </c>
      <c r="AG31" s="239">
        <v>30</v>
      </c>
      <c r="AH31" s="567">
        <f t="shared" si="1"/>
        <v>1.6721848767599747</v>
      </c>
    </row>
    <row r="32" spans="1:34">
      <c r="A32" s="251" t="s">
        <v>29</v>
      </c>
      <c r="B32" s="522">
        <v>95474</v>
      </c>
      <c r="C32" s="522">
        <v>0</v>
      </c>
      <c r="D32" s="532">
        <v>0</v>
      </c>
      <c r="E32" s="522">
        <v>98194</v>
      </c>
      <c r="F32" s="522">
        <v>1</v>
      </c>
      <c r="G32" s="532">
        <v>0.10183921624539177</v>
      </c>
      <c r="H32" s="522">
        <v>101017</v>
      </c>
      <c r="I32" s="522">
        <v>4</v>
      </c>
      <c r="J32" s="532">
        <v>0.39597295504717028</v>
      </c>
      <c r="K32" s="522">
        <v>103933</v>
      </c>
      <c r="L32" s="522">
        <v>5</v>
      </c>
      <c r="M32" s="532">
        <v>0.48107915676445401</v>
      </c>
      <c r="N32" s="522">
        <v>106953</v>
      </c>
      <c r="O32" s="522">
        <v>3</v>
      </c>
      <c r="P32" s="532">
        <f t="shared" si="0"/>
        <v>0.28049704075622001</v>
      </c>
      <c r="Q32" s="522">
        <v>109514</v>
      </c>
      <c r="R32" s="522">
        <v>4</v>
      </c>
      <c r="S32" s="532">
        <v>0.36525010500940519</v>
      </c>
      <c r="T32" s="523">
        <v>112151</v>
      </c>
      <c r="U32" s="515">
        <v>5</v>
      </c>
      <c r="V32" s="532">
        <v>0.44582750042353614</v>
      </c>
      <c r="W32" s="523">
        <v>114805</v>
      </c>
      <c r="X32" s="515">
        <v>7.0000000000000009</v>
      </c>
      <c r="Y32" s="532">
        <v>0.60972954139628066</v>
      </c>
      <c r="Z32" s="522">
        <v>117465</v>
      </c>
      <c r="AA32" s="515">
        <v>7.9999999999999991</v>
      </c>
      <c r="AB32" s="532">
        <v>0.68105393095815769</v>
      </c>
      <c r="AC32" s="524">
        <v>120144</v>
      </c>
      <c r="AD32" s="516">
        <v>6</v>
      </c>
      <c r="AE32" s="532">
        <v>0.49940071913703554</v>
      </c>
      <c r="AF32" s="451">
        <v>122838</v>
      </c>
      <c r="AG32" s="239">
        <v>14.000000000000004</v>
      </c>
      <c r="AH32" s="567">
        <f t="shared" si="1"/>
        <v>1.1397124668262268</v>
      </c>
    </row>
    <row r="33" spans="1:34">
      <c r="A33" s="251" t="s">
        <v>30</v>
      </c>
      <c r="B33" s="522">
        <v>75992</v>
      </c>
      <c r="C33" s="522">
        <v>2</v>
      </c>
      <c r="D33" s="532">
        <v>0.26318559848405099</v>
      </c>
      <c r="E33" s="522">
        <v>78474</v>
      </c>
      <c r="F33" s="522">
        <v>2</v>
      </c>
      <c r="G33" s="532">
        <v>0.25486148278410686</v>
      </c>
      <c r="H33" s="522">
        <v>81047</v>
      </c>
      <c r="I33" s="522">
        <v>3</v>
      </c>
      <c r="J33" s="532">
        <v>0.3701555887324639</v>
      </c>
      <c r="K33" s="522">
        <v>83711</v>
      </c>
      <c r="L33" s="522">
        <v>3</v>
      </c>
      <c r="M33" s="532">
        <v>0.35837584068999295</v>
      </c>
      <c r="N33" s="522">
        <v>86470</v>
      </c>
      <c r="O33" s="522">
        <v>6</v>
      </c>
      <c r="P33" s="532">
        <f t="shared" si="0"/>
        <v>0.69388227130796798</v>
      </c>
      <c r="Q33" s="522">
        <v>89053</v>
      </c>
      <c r="R33" s="522">
        <v>5</v>
      </c>
      <c r="S33" s="532">
        <v>0.56146339820107127</v>
      </c>
      <c r="T33" s="525">
        <v>91699</v>
      </c>
      <c r="U33" s="517">
        <v>6</v>
      </c>
      <c r="V33" s="532">
        <v>0.65431465991995552</v>
      </c>
      <c r="W33" s="525">
        <v>94373</v>
      </c>
      <c r="X33" s="517">
        <v>4.0000000000000009</v>
      </c>
      <c r="Y33" s="532">
        <v>0.42385004185519176</v>
      </c>
      <c r="Z33" s="522">
        <v>97093</v>
      </c>
      <c r="AA33" s="515">
        <v>10.000000000000002</v>
      </c>
      <c r="AB33" s="532">
        <v>1.0299403664527824</v>
      </c>
      <c r="AC33" s="524">
        <v>99855</v>
      </c>
      <c r="AD33" s="516">
        <v>8</v>
      </c>
      <c r="AE33" s="532">
        <v>0.80116168444244151</v>
      </c>
      <c r="AF33" s="451">
        <v>102655</v>
      </c>
      <c r="AG33" s="239">
        <v>13</v>
      </c>
      <c r="AH33" s="567">
        <f t="shared" si="1"/>
        <v>1.2663776727874922</v>
      </c>
    </row>
    <row r="34" spans="1:34">
      <c r="A34" s="251" t="s">
        <v>31</v>
      </c>
      <c r="B34" s="522">
        <v>88353</v>
      </c>
      <c r="C34" s="522">
        <v>1</v>
      </c>
      <c r="D34" s="532">
        <v>0.1131823480809933</v>
      </c>
      <c r="E34" s="522">
        <v>89999</v>
      </c>
      <c r="F34" s="522">
        <v>1</v>
      </c>
      <c r="G34" s="532">
        <v>0.11111234569272993</v>
      </c>
      <c r="H34" s="522">
        <v>91691</v>
      </c>
      <c r="I34" s="522">
        <v>1</v>
      </c>
      <c r="J34" s="532">
        <v>0.10906195809839569</v>
      </c>
      <c r="K34" s="522">
        <v>93409</v>
      </c>
      <c r="L34" s="522">
        <v>1</v>
      </c>
      <c r="M34" s="532">
        <v>0.10705606526137738</v>
      </c>
      <c r="N34" s="522">
        <v>95194</v>
      </c>
      <c r="O34" s="522">
        <v>1</v>
      </c>
      <c r="P34" s="532">
        <f t="shared" si="0"/>
        <v>0.10504863751917137</v>
      </c>
      <c r="Q34" s="526">
        <v>97676</v>
      </c>
      <c r="R34" s="522">
        <v>1</v>
      </c>
      <c r="S34" s="532">
        <v>0.10237929481141735</v>
      </c>
      <c r="T34" s="523">
        <v>100170</v>
      </c>
      <c r="U34" s="515">
        <v>3</v>
      </c>
      <c r="V34" s="532">
        <v>0.29949086552860138</v>
      </c>
      <c r="W34" s="523">
        <v>102684</v>
      </c>
      <c r="X34" s="515">
        <v>5.0000000000000009</v>
      </c>
      <c r="Y34" s="532">
        <v>0.4869307779206109</v>
      </c>
      <c r="Z34" s="526">
        <v>105213</v>
      </c>
      <c r="AA34" s="515">
        <v>8.0000000000000018</v>
      </c>
      <c r="AB34" s="532">
        <v>0.76036231264197407</v>
      </c>
      <c r="AC34" s="524">
        <v>107749</v>
      </c>
      <c r="AD34" s="516">
        <v>12</v>
      </c>
      <c r="AE34" s="532">
        <v>1.1136994310852073</v>
      </c>
      <c r="AF34" s="451">
        <v>110296</v>
      </c>
      <c r="AG34" s="239">
        <v>10.000000000000004</v>
      </c>
      <c r="AH34" s="567">
        <f t="shared" si="1"/>
        <v>0.90665119315297049</v>
      </c>
    </row>
    <row r="35" spans="1:34">
      <c r="A35" s="251" t="s">
        <v>32</v>
      </c>
      <c r="B35" s="522">
        <v>158903</v>
      </c>
      <c r="C35" s="522">
        <v>4</v>
      </c>
      <c r="D35" s="532">
        <v>0.25172589567220255</v>
      </c>
      <c r="E35" s="522">
        <v>164183</v>
      </c>
      <c r="F35" s="522">
        <v>2</v>
      </c>
      <c r="G35" s="532">
        <v>0.12181529147353867</v>
      </c>
      <c r="H35" s="522">
        <v>169667</v>
      </c>
      <c r="I35" s="522">
        <v>6</v>
      </c>
      <c r="J35" s="532">
        <v>0.35363388284109459</v>
      </c>
      <c r="K35" s="522">
        <v>175358</v>
      </c>
      <c r="L35" s="522">
        <v>4</v>
      </c>
      <c r="M35" s="532">
        <v>0.22810479134114214</v>
      </c>
      <c r="N35" s="522">
        <v>181287</v>
      </c>
      <c r="O35" s="522">
        <v>3</v>
      </c>
      <c r="P35" s="532">
        <f t="shared" si="0"/>
        <v>0.1654834599281802</v>
      </c>
      <c r="Q35" s="522">
        <v>186072</v>
      </c>
      <c r="R35" s="522">
        <v>5</v>
      </c>
      <c r="S35" s="532">
        <v>0.26871318629347779</v>
      </c>
      <c r="T35" s="525">
        <v>190896</v>
      </c>
      <c r="U35" s="517">
        <v>6</v>
      </c>
      <c r="V35" s="532">
        <v>0.31430726678400805</v>
      </c>
      <c r="W35" s="525">
        <v>195759</v>
      </c>
      <c r="X35" s="517">
        <v>8.0000000000000018</v>
      </c>
      <c r="Y35" s="532">
        <v>0.40866575738535654</v>
      </c>
      <c r="Z35" s="526">
        <v>200656</v>
      </c>
      <c r="AA35" s="515">
        <v>6.9999999999999991</v>
      </c>
      <c r="AB35" s="532">
        <v>0.34885575312973444</v>
      </c>
      <c r="AC35" s="524">
        <v>205586</v>
      </c>
      <c r="AD35" s="516">
        <v>11</v>
      </c>
      <c r="AE35" s="532">
        <v>0.53505588901968038</v>
      </c>
      <c r="AF35" s="451">
        <v>210532</v>
      </c>
      <c r="AG35" s="239">
        <v>10</v>
      </c>
      <c r="AH35" s="567">
        <f t="shared" si="1"/>
        <v>0.47498717534626561</v>
      </c>
    </row>
    <row r="36" spans="1:34">
      <c r="A36" s="251" t="s">
        <v>33</v>
      </c>
      <c r="B36" s="522">
        <v>113968</v>
      </c>
      <c r="C36" s="522">
        <v>1</v>
      </c>
      <c r="D36" s="532">
        <v>8.7743928120174078E-2</v>
      </c>
      <c r="E36" s="522">
        <v>119485</v>
      </c>
      <c r="F36" s="522">
        <v>2</v>
      </c>
      <c r="G36" s="532">
        <v>0.16738502740929823</v>
      </c>
      <c r="H36" s="522">
        <v>125280</v>
      </c>
      <c r="I36" s="522">
        <v>7</v>
      </c>
      <c r="J36" s="532">
        <v>0.55874840357598976</v>
      </c>
      <c r="K36" s="522">
        <v>131376</v>
      </c>
      <c r="L36" s="522">
        <v>6</v>
      </c>
      <c r="M36" s="532">
        <v>0.45670442089879432</v>
      </c>
      <c r="N36" s="522">
        <v>137786</v>
      </c>
      <c r="O36" s="522">
        <v>5</v>
      </c>
      <c r="P36" s="532">
        <f t="shared" si="0"/>
        <v>0.36288156997082432</v>
      </c>
      <c r="Q36" s="526">
        <v>140663</v>
      </c>
      <c r="R36" s="522">
        <v>7</v>
      </c>
      <c r="S36" s="532">
        <v>0.49764330349843244</v>
      </c>
      <c r="T36" s="523">
        <v>143421</v>
      </c>
      <c r="U36" s="515">
        <v>13</v>
      </c>
      <c r="V36" s="532">
        <v>0.90642235098067925</v>
      </c>
      <c r="W36" s="523">
        <v>146058</v>
      </c>
      <c r="X36" s="515">
        <v>27.999999999999993</v>
      </c>
      <c r="Y36" s="532">
        <v>1.9170466526996119</v>
      </c>
      <c r="Z36" s="526">
        <v>148573</v>
      </c>
      <c r="AA36" s="515">
        <v>23</v>
      </c>
      <c r="AB36" s="532">
        <v>1.548060549359574</v>
      </c>
      <c r="AC36" s="524">
        <v>150977</v>
      </c>
      <c r="AD36" s="516">
        <v>14</v>
      </c>
      <c r="AE36" s="532">
        <v>0.92729356127092211</v>
      </c>
      <c r="AF36" s="451">
        <v>153269</v>
      </c>
      <c r="AG36" s="239">
        <v>14</v>
      </c>
      <c r="AH36" s="567">
        <f t="shared" si="1"/>
        <v>0.91342672034136052</v>
      </c>
    </row>
    <row r="37" spans="1:34" ht="15" customHeight="1">
      <c r="A37" s="252" t="s">
        <v>34</v>
      </c>
      <c r="B37" s="518">
        <f>B38</f>
        <v>22729</v>
      </c>
      <c r="C37" s="518">
        <v>0</v>
      </c>
      <c r="D37" s="531">
        <v>0</v>
      </c>
      <c r="E37" s="518">
        <f>E38</f>
        <v>23455</v>
      </c>
      <c r="F37" s="518">
        <v>0</v>
      </c>
      <c r="G37" s="531">
        <v>0</v>
      </c>
      <c r="H37" s="518">
        <v>24214</v>
      </c>
      <c r="I37" s="518">
        <v>0</v>
      </c>
      <c r="J37" s="531">
        <v>0</v>
      </c>
      <c r="K37" s="518">
        <f>K38</f>
        <v>25036</v>
      </c>
      <c r="L37" s="518">
        <v>0</v>
      </c>
      <c r="M37" s="531">
        <v>0</v>
      </c>
      <c r="N37" s="518">
        <v>25884</v>
      </c>
      <c r="O37" s="518">
        <v>0</v>
      </c>
      <c r="P37" s="531">
        <f t="shared" si="0"/>
        <v>0</v>
      </c>
      <c r="Q37" s="518">
        <f>Q38</f>
        <v>26576</v>
      </c>
      <c r="R37" s="518" t="s">
        <v>35</v>
      </c>
      <c r="S37" s="531" t="s">
        <v>35</v>
      </c>
      <c r="T37" s="519">
        <f>SUM(T38)</f>
        <v>27284</v>
      </c>
      <c r="U37" s="518">
        <v>1</v>
      </c>
      <c r="V37" s="531">
        <v>0.36651517372819231</v>
      </c>
      <c r="W37" s="519">
        <f>SUM(W38)</f>
        <v>28000</v>
      </c>
      <c r="X37" s="518">
        <v>2.0000000000000004</v>
      </c>
      <c r="Y37" s="531">
        <v>0.71428571428571452</v>
      </c>
      <c r="Z37" s="518">
        <v>28726</v>
      </c>
      <c r="AA37" s="518">
        <v>4</v>
      </c>
      <c r="AB37" s="531">
        <v>1.3924667548562277</v>
      </c>
      <c r="AC37" s="528">
        <v>29453</v>
      </c>
      <c r="AD37" s="521">
        <v>1</v>
      </c>
      <c r="AE37" s="531">
        <v>0.33952398736970762</v>
      </c>
      <c r="AF37" s="528">
        <v>30172</v>
      </c>
      <c r="AG37" s="565">
        <v>3.0000000000000004</v>
      </c>
      <c r="AH37" s="564">
        <f t="shared" si="1"/>
        <v>0.9942993503910913</v>
      </c>
    </row>
    <row r="38" spans="1:34">
      <c r="A38" s="251" t="s">
        <v>36</v>
      </c>
      <c r="B38" s="522">
        <v>22729</v>
      </c>
      <c r="C38" s="522">
        <v>0</v>
      </c>
      <c r="D38" s="532">
        <v>0</v>
      </c>
      <c r="E38" s="522">
        <v>23455</v>
      </c>
      <c r="F38" s="522">
        <v>0</v>
      </c>
      <c r="G38" s="532">
        <v>0</v>
      </c>
      <c r="H38" s="522">
        <v>24212</v>
      </c>
      <c r="I38" s="526">
        <v>0</v>
      </c>
      <c r="J38" s="532">
        <v>0</v>
      </c>
      <c r="K38" s="526">
        <v>25036</v>
      </c>
      <c r="L38" s="526">
        <v>0</v>
      </c>
      <c r="M38" s="532">
        <v>0</v>
      </c>
      <c r="N38" s="526">
        <v>25884</v>
      </c>
      <c r="O38" s="526">
        <v>0</v>
      </c>
      <c r="P38" s="532">
        <f t="shared" si="0"/>
        <v>0</v>
      </c>
      <c r="Q38" s="526">
        <v>26576</v>
      </c>
      <c r="R38" s="526" t="s">
        <v>35</v>
      </c>
      <c r="S38" s="532" t="s">
        <v>35</v>
      </c>
      <c r="T38" s="523">
        <v>27284</v>
      </c>
      <c r="U38" s="515">
        <v>1</v>
      </c>
      <c r="V38" s="532">
        <v>0.36651517372819231</v>
      </c>
      <c r="W38" s="523">
        <v>28000</v>
      </c>
      <c r="X38" s="515">
        <v>2.0000000000000004</v>
      </c>
      <c r="Y38" s="532">
        <v>0.71428571428571452</v>
      </c>
      <c r="Z38" s="526">
        <v>28726</v>
      </c>
      <c r="AA38" s="515">
        <v>4</v>
      </c>
      <c r="AB38" s="532">
        <v>1.3924667548562277</v>
      </c>
      <c r="AC38" s="527">
        <v>29453</v>
      </c>
      <c r="AD38" s="516">
        <v>1</v>
      </c>
      <c r="AE38" s="531">
        <v>0.33952398736970762</v>
      </c>
      <c r="AF38" s="527">
        <v>30172</v>
      </c>
      <c r="AG38" s="239">
        <v>3.0000000000000004</v>
      </c>
      <c r="AH38" s="567">
        <f t="shared" si="1"/>
        <v>0.9942993503910913</v>
      </c>
    </row>
    <row r="39" spans="1:34" ht="15" customHeight="1">
      <c r="A39" s="253" t="s">
        <v>37</v>
      </c>
      <c r="B39" s="518">
        <v>31432</v>
      </c>
      <c r="C39" s="518"/>
      <c r="D39" s="531">
        <v>0</v>
      </c>
      <c r="E39" s="518">
        <v>31991</v>
      </c>
      <c r="F39" s="518"/>
      <c r="G39" s="531">
        <v>0</v>
      </c>
      <c r="H39" s="518">
        <v>32566</v>
      </c>
      <c r="I39" s="518">
        <v>0</v>
      </c>
      <c r="J39" s="531">
        <v>0</v>
      </c>
      <c r="K39" s="518">
        <v>33149</v>
      </c>
      <c r="L39" s="518">
        <v>0</v>
      </c>
      <c r="M39" s="531">
        <v>0</v>
      </c>
      <c r="N39" s="518">
        <v>33754</v>
      </c>
      <c r="O39" s="518">
        <v>0</v>
      </c>
      <c r="P39" s="531">
        <f t="shared" si="0"/>
        <v>0</v>
      </c>
      <c r="Q39" s="522">
        <v>34547</v>
      </c>
      <c r="R39" s="518" t="s">
        <v>35</v>
      </c>
      <c r="S39" s="531" t="s">
        <v>35</v>
      </c>
      <c r="T39" s="529">
        <v>35348</v>
      </c>
      <c r="U39" s="518">
        <v>0</v>
      </c>
      <c r="V39" s="531">
        <v>0</v>
      </c>
      <c r="W39" s="529">
        <v>36153</v>
      </c>
      <c r="X39" s="518"/>
      <c r="Y39" s="531" t="s">
        <v>35</v>
      </c>
      <c r="Z39" s="530">
        <v>36967</v>
      </c>
      <c r="AA39" s="518">
        <v>0</v>
      </c>
      <c r="AB39" s="531">
        <v>0</v>
      </c>
      <c r="AC39" s="528">
        <v>37784</v>
      </c>
      <c r="AD39" s="521">
        <v>0</v>
      </c>
      <c r="AE39" s="531">
        <v>0</v>
      </c>
      <c r="AF39" s="528">
        <v>38607</v>
      </c>
      <c r="AG39" s="565">
        <v>0</v>
      </c>
      <c r="AH39" s="564">
        <f t="shared" si="1"/>
        <v>0</v>
      </c>
    </row>
    <row r="40" spans="1:34">
      <c r="A40" s="80"/>
      <c r="B40" s="80"/>
      <c r="C40" s="80"/>
      <c r="D40" s="80"/>
      <c r="E40" s="80"/>
      <c r="F40" s="80"/>
      <c r="G40" s="80"/>
      <c r="H40" s="80"/>
      <c r="I40" s="80"/>
      <c r="K40" s="80"/>
      <c r="L40" s="80"/>
      <c r="M40" s="80"/>
      <c r="N40" s="80"/>
      <c r="O40" s="80"/>
      <c r="P40" s="80"/>
      <c r="Q40" s="80"/>
      <c r="R40" s="80"/>
      <c r="S40" s="80"/>
      <c r="T40" s="80"/>
      <c r="U40" s="80"/>
      <c r="V40" s="80"/>
      <c r="X40" s="80"/>
      <c r="AA40" s="80"/>
      <c r="AC40" s="233"/>
      <c r="AD40" s="24"/>
      <c r="AE40" s="24"/>
    </row>
    <row r="41" spans="1:34" ht="18" customHeight="1">
      <c r="A41" s="712" t="s">
        <v>760</v>
      </c>
      <c r="B41" s="712"/>
      <c r="C41" s="712"/>
      <c r="D41" s="712"/>
      <c r="E41" s="712"/>
      <c r="F41" s="712"/>
      <c r="G41" s="712"/>
      <c r="H41" s="712"/>
      <c r="I41" s="712"/>
      <c r="J41" s="712"/>
      <c r="K41" s="712"/>
      <c r="L41" s="712"/>
      <c r="M41" s="712"/>
      <c r="N41" s="712"/>
      <c r="O41" s="712"/>
      <c r="P41" s="712"/>
      <c r="Q41" s="712"/>
      <c r="R41" s="712"/>
      <c r="S41" s="712"/>
      <c r="T41" s="600"/>
      <c r="U41" s="600"/>
      <c r="V41" s="600"/>
      <c r="W41" s="600"/>
      <c r="X41" s="600"/>
      <c r="Y41" s="600"/>
      <c r="Z41" s="600"/>
      <c r="AA41" s="600"/>
      <c r="AB41" s="600"/>
      <c r="AC41" s="600"/>
      <c r="AD41" s="600"/>
      <c r="AE41" s="600"/>
      <c r="AF41" s="600"/>
    </row>
    <row r="42" spans="1:34">
      <c r="A42" s="715" t="s">
        <v>464</v>
      </c>
      <c r="B42" s="715"/>
      <c r="C42" s="715"/>
      <c r="D42" s="715"/>
      <c r="E42" s="715"/>
      <c r="F42" s="715"/>
      <c r="G42" s="715"/>
      <c r="H42" s="715"/>
      <c r="I42" s="715"/>
      <c r="J42" s="715"/>
      <c r="K42" s="715"/>
      <c r="L42" s="715"/>
      <c r="M42" s="715"/>
      <c r="N42" s="715"/>
      <c r="O42" s="715"/>
      <c r="P42" s="715"/>
      <c r="Q42" s="715"/>
      <c r="R42" s="715"/>
      <c r="S42" s="715"/>
      <c r="T42" s="602"/>
      <c r="U42" s="602"/>
      <c r="V42" s="602"/>
      <c r="W42" s="602"/>
      <c r="X42" s="602"/>
      <c r="Y42" s="602"/>
      <c r="Z42" s="602"/>
      <c r="AA42" s="602"/>
      <c r="AB42" s="602"/>
      <c r="AC42" s="602"/>
      <c r="AD42" s="602"/>
      <c r="AE42" s="602"/>
      <c r="AF42" s="602"/>
    </row>
    <row r="43" spans="1:34">
      <c r="A43" s="439" t="s">
        <v>605</v>
      </c>
      <c r="B43" s="458"/>
      <c r="C43" s="458"/>
      <c r="D43" s="458"/>
      <c r="E43" s="458"/>
      <c r="F43" s="458"/>
      <c r="G43" s="458"/>
      <c r="H43" s="458"/>
      <c r="I43" s="458"/>
      <c r="J43" s="458"/>
      <c r="K43" s="458"/>
      <c r="L43" s="458"/>
      <c r="M43" s="458"/>
      <c r="N43" s="458"/>
      <c r="O43" s="458"/>
      <c r="P43" s="458"/>
      <c r="Q43" s="458"/>
      <c r="R43" s="458"/>
      <c r="S43" s="458"/>
      <c r="T43" s="207"/>
      <c r="U43" s="208"/>
      <c r="V43" s="208"/>
      <c r="W43" s="208"/>
      <c r="X43" s="208"/>
      <c r="Y43" s="208"/>
      <c r="Z43" s="208"/>
      <c r="AA43" s="208"/>
      <c r="AB43" s="208"/>
      <c r="AC43" s="208"/>
      <c r="AD43" s="208"/>
      <c r="AE43" s="208"/>
      <c r="AF43" s="208"/>
    </row>
  </sheetData>
  <mergeCells count="38">
    <mergeCell ref="A5:AH5"/>
    <mergeCell ref="AF7:AH7"/>
    <mergeCell ref="AF8:AF9"/>
    <mergeCell ref="AG8:AH8"/>
    <mergeCell ref="A6:AH6"/>
    <mergeCell ref="N7:P7"/>
    <mergeCell ref="AC8:AC9"/>
    <mergeCell ref="AD8:AE8"/>
    <mergeCell ref="W7:Y7"/>
    <mergeCell ref="Z7:AB7"/>
    <mergeCell ref="T8:T9"/>
    <mergeCell ref="U8:V8"/>
    <mergeCell ref="X8:Y8"/>
    <mergeCell ref="AA8:AB8"/>
    <mergeCell ref="E7:G7"/>
    <mergeCell ref="AC7:AE7"/>
    <mergeCell ref="Z8:Z9"/>
    <mergeCell ref="A42:S42"/>
    <mergeCell ref="B8:B9"/>
    <mergeCell ref="E8:E9"/>
    <mergeCell ref="H8:H9"/>
    <mergeCell ref="K8:K9"/>
    <mergeCell ref="N8:N9"/>
    <mergeCell ref="Q8:Q9"/>
    <mergeCell ref="R8:S8"/>
    <mergeCell ref="I8:J8"/>
    <mergeCell ref="L8:M8"/>
    <mergeCell ref="C8:D8"/>
    <mergeCell ref="F8:G8"/>
    <mergeCell ref="O8:P8"/>
    <mergeCell ref="A41:S41"/>
    <mergeCell ref="A7:A9"/>
    <mergeCell ref="B7:D7"/>
    <mergeCell ref="H7:J7"/>
    <mergeCell ref="K7:M7"/>
    <mergeCell ref="W8:W9"/>
    <mergeCell ref="Q7:S7"/>
    <mergeCell ref="T7:V7"/>
  </mergeCells>
  <hyperlinks>
    <hyperlink ref="AI6" location="INDICE!A18" display="INDICE"/>
  </hyperlinks>
  <printOptions horizontalCentered="1"/>
  <pageMargins left="0.19685039370078741" right="0.19685039370078741" top="1.1023622047244095" bottom="0.51181102362204722" header="0.11811023622047245" footer="0.23622047244094491"/>
  <pageSetup paperSize="9" scale="74" firstPageNumber="132" orientation="landscape" useFirstPageNumber="1" r:id="rId1"/>
  <headerFooter scaleWithDoc="0">
    <oddHeader>&amp;C&amp;G</oddHeader>
    <oddFooter>&amp;C&amp;12 &amp;P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5:AI43"/>
  <sheetViews>
    <sheetView showGridLines="0" zoomScale="90" zoomScaleNormal="90" zoomScalePageLayoutView="80" workbookViewId="0">
      <selection activeCell="A7" sqref="A7:A9"/>
    </sheetView>
  </sheetViews>
  <sheetFormatPr baseColWidth="10" defaultColWidth="11.5703125" defaultRowHeight="15"/>
  <cols>
    <col min="1" max="1" width="35.7109375" style="23" customWidth="1"/>
    <col min="2" max="2" width="10.28515625" style="69" customWidth="1"/>
    <col min="3" max="3" width="7.7109375" style="69" customWidth="1"/>
    <col min="4" max="4" width="5.85546875" style="23" customWidth="1"/>
    <col min="5" max="5" width="10.7109375" style="69" customWidth="1"/>
    <col min="6" max="6" width="7.28515625" style="69" customWidth="1"/>
    <col min="7" max="7" width="5.7109375" style="23" customWidth="1"/>
    <col min="8" max="8" width="10.7109375" style="256" customWidth="1"/>
    <col min="9" max="9" width="7.28515625" style="256" customWidth="1"/>
    <col min="10" max="10" width="6" style="80" customWidth="1"/>
    <col min="11" max="11" width="10.7109375" style="69" customWidth="1"/>
    <col min="12" max="12" width="7.28515625" style="69" customWidth="1"/>
    <col min="13" max="13" width="6.28515625" style="23" customWidth="1"/>
    <col min="14" max="14" width="9.7109375" style="69" customWidth="1"/>
    <col min="15" max="15" width="7.42578125" style="69" customWidth="1"/>
    <col min="16" max="16" width="6.140625" style="23" customWidth="1"/>
    <col min="17" max="17" width="10.28515625" style="69" customWidth="1"/>
    <col min="18" max="18" width="7.28515625" style="69" customWidth="1"/>
    <col min="19" max="19" width="5.85546875" style="23" customWidth="1"/>
    <col min="20" max="20" width="10.42578125" style="23" customWidth="1"/>
    <col min="21" max="22" width="7" style="23" customWidth="1"/>
    <col min="23" max="23" width="10.42578125" style="80" customWidth="1"/>
    <col min="24" max="24" width="7" style="269" customWidth="1"/>
    <col min="25" max="25" width="6.28515625" style="80" customWidth="1"/>
    <col min="26" max="26" width="10.28515625" style="80" customWidth="1"/>
    <col min="27" max="27" width="7.28515625" style="269" customWidth="1"/>
    <col min="28" max="28" width="6.140625" style="80" customWidth="1"/>
    <col min="29" max="29" width="10.7109375" style="80" customWidth="1"/>
    <col min="30" max="30" width="6.85546875" style="80" customWidth="1"/>
    <col min="31" max="31" width="6.140625" style="80" customWidth="1"/>
    <col min="32" max="32" width="11.5703125" style="80"/>
    <col min="33" max="34" width="9" style="80" customWidth="1"/>
    <col min="35" max="16384" width="11.5703125" style="80"/>
  </cols>
  <sheetData>
    <row r="5" spans="1:35">
      <c r="A5" s="710" t="s">
        <v>735</v>
      </c>
      <c r="B5" s="710"/>
      <c r="C5" s="710"/>
      <c r="D5" s="710"/>
      <c r="E5" s="710"/>
      <c r="F5" s="710"/>
      <c r="G5" s="710"/>
      <c r="H5" s="710"/>
      <c r="I5" s="710"/>
      <c r="J5" s="710"/>
      <c r="K5" s="710"/>
      <c r="L5" s="710"/>
      <c r="M5" s="710"/>
      <c r="N5" s="710"/>
      <c r="O5" s="710"/>
      <c r="P5" s="710"/>
      <c r="Q5" s="710"/>
      <c r="R5" s="710"/>
      <c r="S5" s="710"/>
      <c r="T5" s="710"/>
      <c r="U5" s="710"/>
      <c r="V5" s="710"/>
      <c r="W5" s="710"/>
      <c r="X5" s="710"/>
      <c r="Y5" s="710"/>
      <c r="Z5" s="710"/>
      <c r="AA5" s="710"/>
      <c r="AB5" s="710"/>
      <c r="AC5" s="710"/>
      <c r="AD5" s="710"/>
      <c r="AE5" s="710"/>
      <c r="AF5" s="710"/>
      <c r="AG5" s="710"/>
      <c r="AH5" s="710"/>
    </row>
    <row r="6" spans="1:35" ht="39" customHeight="1">
      <c r="A6" s="716" t="s">
        <v>736</v>
      </c>
      <c r="B6" s="716"/>
      <c r="C6" s="716"/>
      <c r="D6" s="716"/>
      <c r="E6" s="716"/>
      <c r="F6" s="716"/>
      <c r="G6" s="716"/>
      <c r="H6" s="716"/>
      <c r="I6" s="716"/>
      <c r="J6" s="716"/>
      <c r="K6" s="716"/>
      <c r="L6" s="716"/>
      <c r="M6" s="716"/>
      <c r="N6" s="716"/>
      <c r="O6" s="716"/>
      <c r="P6" s="716"/>
      <c r="Q6" s="716"/>
      <c r="R6" s="716"/>
      <c r="S6" s="716"/>
      <c r="T6" s="716"/>
      <c r="U6" s="716"/>
      <c r="V6" s="716"/>
      <c r="W6" s="716"/>
      <c r="X6" s="716"/>
      <c r="Y6" s="716"/>
      <c r="Z6" s="716"/>
      <c r="AA6" s="716"/>
      <c r="AB6" s="716"/>
      <c r="AC6" s="716"/>
      <c r="AD6" s="716"/>
      <c r="AE6" s="716"/>
      <c r="AF6" s="716"/>
      <c r="AG6" s="716"/>
      <c r="AH6" s="716"/>
      <c r="AI6" s="134" t="s">
        <v>225</v>
      </c>
    </row>
    <row r="7" spans="1:35" ht="26.45" customHeight="1">
      <c r="A7" s="723" t="s">
        <v>0</v>
      </c>
      <c r="B7" s="720">
        <v>2006</v>
      </c>
      <c r="C7" s="721"/>
      <c r="D7" s="722"/>
      <c r="E7" s="720">
        <v>2007</v>
      </c>
      <c r="F7" s="721"/>
      <c r="G7" s="722"/>
      <c r="H7" s="720">
        <v>2008</v>
      </c>
      <c r="I7" s="721"/>
      <c r="J7" s="722"/>
      <c r="K7" s="720">
        <v>2009</v>
      </c>
      <c r="L7" s="721"/>
      <c r="M7" s="722"/>
      <c r="N7" s="720">
        <v>2010</v>
      </c>
      <c r="O7" s="721"/>
      <c r="P7" s="722"/>
      <c r="Q7" s="720">
        <v>2011</v>
      </c>
      <c r="R7" s="721"/>
      <c r="S7" s="722"/>
      <c r="T7" s="720">
        <v>2012</v>
      </c>
      <c r="U7" s="721"/>
      <c r="V7" s="722"/>
      <c r="W7" s="720">
        <v>2013</v>
      </c>
      <c r="X7" s="721"/>
      <c r="Y7" s="722"/>
      <c r="Z7" s="720">
        <v>2014</v>
      </c>
      <c r="AA7" s="721"/>
      <c r="AB7" s="722"/>
      <c r="AC7" s="720">
        <v>2015</v>
      </c>
      <c r="AD7" s="721"/>
      <c r="AE7" s="722"/>
      <c r="AF7" s="704">
        <v>2016</v>
      </c>
      <c r="AG7" s="705"/>
      <c r="AH7" s="706"/>
    </row>
    <row r="8" spans="1:35" ht="25.5" customHeight="1">
      <c r="A8" s="723"/>
      <c r="B8" s="717" t="s">
        <v>463</v>
      </c>
      <c r="C8" s="719" t="s">
        <v>4</v>
      </c>
      <c r="D8" s="719"/>
      <c r="E8" s="717" t="s">
        <v>463</v>
      </c>
      <c r="F8" s="719" t="s">
        <v>4</v>
      </c>
      <c r="G8" s="719"/>
      <c r="H8" s="717" t="s">
        <v>463</v>
      </c>
      <c r="I8" s="719" t="s">
        <v>4</v>
      </c>
      <c r="J8" s="719"/>
      <c r="K8" s="717" t="s">
        <v>463</v>
      </c>
      <c r="L8" s="719" t="s">
        <v>4</v>
      </c>
      <c r="M8" s="719"/>
      <c r="N8" s="717" t="s">
        <v>463</v>
      </c>
      <c r="O8" s="719" t="s">
        <v>4</v>
      </c>
      <c r="P8" s="719"/>
      <c r="Q8" s="717" t="s">
        <v>463</v>
      </c>
      <c r="R8" s="719" t="s">
        <v>4</v>
      </c>
      <c r="S8" s="719"/>
      <c r="T8" s="717" t="s">
        <v>463</v>
      </c>
      <c r="U8" s="719" t="s">
        <v>4</v>
      </c>
      <c r="V8" s="719"/>
      <c r="W8" s="717" t="s">
        <v>463</v>
      </c>
      <c r="X8" s="719" t="s">
        <v>4</v>
      </c>
      <c r="Y8" s="719"/>
      <c r="Z8" s="717" t="s">
        <v>463</v>
      </c>
      <c r="AA8" s="719" t="s">
        <v>4</v>
      </c>
      <c r="AB8" s="719"/>
      <c r="AC8" s="717" t="s">
        <v>463</v>
      </c>
      <c r="AD8" s="719" t="s">
        <v>4</v>
      </c>
      <c r="AE8" s="719"/>
      <c r="AF8" s="708" t="s">
        <v>463</v>
      </c>
      <c r="AG8" s="719" t="s">
        <v>4</v>
      </c>
      <c r="AH8" s="719"/>
    </row>
    <row r="9" spans="1:35" ht="36" customHeight="1">
      <c r="A9" s="724"/>
      <c r="B9" s="718"/>
      <c r="C9" s="390" t="s">
        <v>6</v>
      </c>
      <c r="D9" s="432" t="s">
        <v>7</v>
      </c>
      <c r="E9" s="718"/>
      <c r="F9" s="390" t="s">
        <v>6</v>
      </c>
      <c r="G9" s="432" t="s">
        <v>7</v>
      </c>
      <c r="H9" s="718"/>
      <c r="I9" s="390" t="s">
        <v>6</v>
      </c>
      <c r="J9" s="432" t="s">
        <v>7</v>
      </c>
      <c r="K9" s="718"/>
      <c r="L9" s="390" t="s">
        <v>6</v>
      </c>
      <c r="M9" s="432" t="s">
        <v>7</v>
      </c>
      <c r="N9" s="718"/>
      <c r="O9" s="390" t="s">
        <v>6</v>
      </c>
      <c r="P9" s="432" t="s">
        <v>7</v>
      </c>
      <c r="Q9" s="718"/>
      <c r="R9" s="390" t="s">
        <v>6</v>
      </c>
      <c r="S9" s="432" t="s">
        <v>7</v>
      </c>
      <c r="T9" s="718"/>
      <c r="U9" s="390" t="s">
        <v>6</v>
      </c>
      <c r="V9" s="432" t="s">
        <v>7</v>
      </c>
      <c r="W9" s="718"/>
      <c r="X9" s="390" t="s">
        <v>6</v>
      </c>
      <c r="Y9" s="432" t="s">
        <v>7</v>
      </c>
      <c r="Z9" s="718"/>
      <c r="AA9" s="390" t="s">
        <v>6</v>
      </c>
      <c r="AB9" s="432" t="s">
        <v>7</v>
      </c>
      <c r="AC9" s="718"/>
      <c r="AD9" s="390" t="s">
        <v>6</v>
      </c>
      <c r="AE9" s="432" t="s">
        <v>7</v>
      </c>
      <c r="AF9" s="709"/>
      <c r="AG9" s="389" t="s">
        <v>6</v>
      </c>
      <c r="AH9" s="547" t="s">
        <v>7</v>
      </c>
    </row>
    <row r="10" spans="1:35" ht="15.75" customHeight="1">
      <c r="A10" s="188" t="s">
        <v>443</v>
      </c>
      <c r="B10" s="364">
        <f>B11+B23+B30+B37+B39</f>
        <v>13964606</v>
      </c>
      <c r="C10" s="364">
        <v>7499</v>
      </c>
      <c r="D10" s="365">
        <v>5.3700047104801953</v>
      </c>
      <c r="E10" s="364">
        <f>E11+E23+E30+E37+E39</f>
        <v>14214982</v>
      </c>
      <c r="F10" s="364">
        <v>8816</v>
      </c>
      <c r="G10" s="365">
        <v>6.2019072553169607</v>
      </c>
      <c r="H10" s="364">
        <f>H11+H23+H30+H37+H39</f>
        <v>14472881</v>
      </c>
      <c r="I10" s="364">
        <v>9037</v>
      </c>
      <c r="J10" s="365">
        <v>6.2440919675909718</v>
      </c>
      <c r="K10" s="364">
        <f>K11+K23+K30+K37+K39</f>
        <v>14738472</v>
      </c>
      <c r="L10" s="364">
        <v>10757</v>
      </c>
      <c r="M10" s="365">
        <v>7.2985856335717836</v>
      </c>
      <c r="N10" s="364">
        <v>15012228</v>
      </c>
      <c r="O10" s="364">
        <v>11634</v>
      </c>
      <c r="P10" s="365">
        <f>(O10/N10)*10000</f>
        <v>7.7496824588595379</v>
      </c>
      <c r="Q10" s="364">
        <f>Q11+Q23+Q30+Q37+Q39</f>
        <v>15266431</v>
      </c>
      <c r="R10" s="364">
        <v>12668</v>
      </c>
      <c r="S10" s="365">
        <v>8.297944686613393</v>
      </c>
      <c r="T10" s="262">
        <f>SUM(T11,T23,T30,T37,T39)</f>
        <v>15520973</v>
      </c>
      <c r="U10" s="364">
        <v>14071</v>
      </c>
      <c r="V10" s="365">
        <v>9.0657976146211965</v>
      </c>
      <c r="W10" s="262">
        <f>SUM(W11,W23,W30,W37,W39)</f>
        <v>15774749</v>
      </c>
      <c r="X10" s="364">
        <v>15775.999999999996</v>
      </c>
      <c r="Y10" s="365">
        <v>10.000793039559614</v>
      </c>
      <c r="Z10" s="364">
        <v>16027466</v>
      </c>
      <c r="AA10" s="364">
        <v>16250.000000000005</v>
      </c>
      <c r="AB10" s="365">
        <v>10.13884540450749</v>
      </c>
      <c r="AC10" s="241">
        <f>SUM(AC11+AC23+AC30+AC37+AC39)</f>
        <v>16278844</v>
      </c>
      <c r="AD10" s="366">
        <v>16931</v>
      </c>
      <c r="AE10" s="365">
        <v>10.400615670252751</v>
      </c>
      <c r="AF10" s="448">
        <v>16528730</v>
      </c>
      <c r="AG10" s="238">
        <v>19890.000000000004</v>
      </c>
      <c r="AH10" s="566">
        <f>(AG10/AF10)*10000</f>
        <v>12.033592417566265</v>
      </c>
    </row>
    <row r="11" spans="1:35" ht="15" customHeight="1">
      <c r="A11" s="367" t="s">
        <v>8</v>
      </c>
      <c r="B11" s="364">
        <f>SUM(B12:B22)</f>
        <v>6287369</v>
      </c>
      <c r="C11" s="364">
        <v>4603</v>
      </c>
      <c r="D11" s="365">
        <v>7.3210272850217635</v>
      </c>
      <c r="E11" s="364">
        <f>SUM(E12:E22)</f>
        <v>6394507</v>
      </c>
      <c r="F11" s="364">
        <v>5285</v>
      </c>
      <c r="G11" s="365">
        <v>8.2649061139506141</v>
      </c>
      <c r="H11" s="364">
        <f>SUM(H12:H22)</f>
        <v>6505011</v>
      </c>
      <c r="I11" s="364">
        <v>5136</v>
      </c>
      <c r="J11" s="365">
        <v>7.8954516756389808</v>
      </c>
      <c r="K11" s="364">
        <f>SUM(K12:K22)</f>
        <v>6618970</v>
      </c>
      <c r="L11" s="364">
        <v>6323</v>
      </c>
      <c r="M11" s="365">
        <v>9.5528458355303023</v>
      </c>
      <c r="N11" s="364">
        <v>6736640</v>
      </c>
      <c r="O11" s="364">
        <v>6909</v>
      </c>
      <c r="P11" s="365">
        <f t="shared" ref="P11:P39" si="0">(O11/N11)*10000</f>
        <v>10.255854550636521</v>
      </c>
      <c r="Q11" s="364">
        <f>SUM(Q12:Q22)</f>
        <v>6808224</v>
      </c>
      <c r="R11" s="364">
        <v>7245</v>
      </c>
      <c r="S11" s="365">
        <v>10.641541758908051</v>
      </c>
      <c r="T11" s="262">
        <f>SUM(T12:T22)</f>
        <v>6924765</v>
      </c>
      <c r="U11" s="364">
        <v>8038</v>
      </c>
      <c r="V11" s="365">
        <v>11.607614121201225</v>
      </c>
      <c r="W11" s="262">
        <f>SUM(W12:W22)</f>
        <v>7041335</v>
      </c>
      <c r="X11" s="364">
        <v>8837.9999999999982</v>
      </c>
      <c r="Y11" s="365">
        <v>12.551597104810378</v>
      </c>
      <c r="Z11" s="364">
        <v>7205558</v>
      </c>
      <c r="AA11" s="364">
        <v>8903.0000000000018</v>
      </c>
      <c r="AB11" s="365">
        <v>12.355739833056653</v>
      </c>
      <c r="AC11" s="242">
        <v>7322549</v>
      </c>
      <c r="AD11" s="366">
        <v>9275</v>
      </c>
      <c r="AE11" s="365">
        <v>12.666354298209543</v>
      </c>
      <c r="AF11" s="449">
        <v>7439121</v>
      </c>
      <c r="AG11" s="238">
        <v>10395.999999999995</v>
      </c>
      <c r="AH11" s="566">
        <f t="shared" ref="AH11:AH39" si="1">(AG11/AF11)*10000</f>
        <v>13.974769330946486</v>
      </c>
    </row>
    <row r="12" spans="1:35">
      <c r="A12" s="388" t="s">
        <v>9</v>
      </c>
      <c r="B12" s="368">
        <v>690049</v>
      </c>
      <c r="C12" s="368">
        <v>480</v>
      </c>
      <c r="D12" s="369">
        <v>6.9560277603474541</v>
      </c>
      <c r="E12" s="370">
        <v>701848</v>
      </c>
      <c r="F12" s="370">
        <v>573</v>
      </c>
      <c r="G12" s="369">
        <v>8.1641609009358156</v>
      </c>
      <c r="H12" s="370">
        <v>714015</v>
      </c>
      <c r="I12" s="370">
        <v>678</v>
      </c>
      <c r="J12" s="369">
        <v>9.4955988319573112</v>
      </c>
      <c r="K12" s="370">
        <v>726564</v>
      </c>
      <c r="L12" s="370">
        <v>712</v>
      </c>
      <c r="M12" s="369">
        <v>9.7995496611447841</v>
      </c>
      <c r="N12" s="370">
        <v>739520</v>
      </c>
      <c r="O12" s="370">
        <v>743</v>
      </c>
      <c r="P12" s="369">
        <f t="shared" si="0"/>
        <v>10.047057550843789</v>
      </c>
      <c r="Q12" s="371">
        <v>753493</v>
      </c>
      <c r="R12" s="370">
        <v>841</v>
      </c>
      <c r="S12" s="369">
        <v>11.161351200342935</v>
      </c>
      <c r="T12" s="263">
        <v>767695</v>
      </c>
      <c r="U12" s="371">
        <v>841</v>
      </c>
      <c r="V12" s="369">
        <v>10.9548714007516</v>
      </c>
      <c r="W12" s="263">
        <v>781919</v>
      </c>
      <c r="X12" s="372">
        <v>1019</v>
      </c>
      <c r="Y12" s="369">
        <v>13.032040403161965</v>
      </c>
      <c r="Z12" s="371">
        <v>796169</v>
      </c>
      <c r="AA12" s="372">
        <v>686.00000000000023</v>
      </c>
      <c r="AB12" s="369">
        <v>8.6162611204405124</v>
      </c>
      <c r="AC12" s="243">
        <v>810412</v>
      </c>
      <c r="AD12" s="373">
        <v>1142</v>
      </c>
      <c r="AE12" s="369">
        <v>14.091597853931088</v>
      </c>
      <c r="AF12" s="451">
        <v>824646</v>
      </c>
      <c r="AG12" s="239">
        <v>1245.0000000000005</v>
      </c>
      <c r="AH12" s="567">
        <f t="shared" si="1"/>
        <v>15.097387242525889</v>
      </c>
    </row>
    <row r="13" spans="1:35">
      <c r="A13" s="388" t="s">
        <v>10</v>
      </c>
      <c r="B13" s="368">
        <v>185685</v>
      </c>
      <c r="C13" s="368">
        <v>136</v>
      </c>
      <c r="D13" s="369">
        <v>7.3242318981070094</v>
      </c>
      <c r="E13" s="370">
        <v>187095</v>
      </c>
      <c r="F13" s="370">
        <v>163</v>
      </c>
      <c r="G13" s="369">
        <v>8.712151580747749</v>
      </c>
      <c r="H13" s="370">
        <v>188551</v>
      </c>
      <c r="I13" s="370">
        <v>172</v>
      </c>
      <c r="J13" s="369">
        <v>9.1222003595844097</v>
      </c>
      <c r="K13" s="370">
        <v>190075</v>
      </c>
      <c r="L13" s="370">
        <v>210</v>
      </c>
      <c r="M13" s="369">
        <v>11.048270419571221</v>
      </c>
      <c r="N13" s="370">
        <v>191631</v>
      </c>
      <c r="O13" s="370">
        <v>237</v>
      </c>
      <c r="P13" s="369">
        <f t="shared" si="0"/>
        <v>12.367518825242264</v>
      </c>
      <c r="Q13" s="374">
        <v>193689</v>
      </c>
      <c r="R13" s="370">
        <v>225</v>
      </c>
      <c r="S13" s="369">
        <v>11.616560568746806</v>
      </c>
      <c r="T13" s="264">
        <v>195719</v>
      </c>
      <c r="U13" s="375">
        <v>233</v>
      </c>
      <c r="V13" s="369">
        <v>11.904822730547366</v>
      </c>
      <c r="W13" s="264">
        <v>197708</v>
      </c>
      <c r="X13" s="376">
        <v>239.99999999999997</v>
      </c>
      <c r="Y13" s="369">
        <v>12.139114249296941</v>
      </c>
      <c r="Z13" s="377">
        <v>199646</v>
      </c>
      <c r="AA13" s="372">
        <v>268.00000000000006</v>
      </c>
      <c r="AB13" s="369">
        <v>13.42376005529788</v>
      </c>
      <c r="AC13" s="243">
        <v>201533</v>
      </c>
      <c r="AD13" s="373">
        <v>282</v>
      </c>
      <c r="AE13" s="369">
        <v>13.992745604938149</v>
      </c>
      <c r="AF13" s="451">
        <v>203344</v>
      </c>
      <c r="AG13" s="239">
        <v>292</v>
      </c>
      <c r="AH13" s="567">
        <f t="shared" si="1"/>
        <v>14.359902431347864</v>
      </c>
    </row>
    <row r="14" spans="1:35">
      <c r="A14" s="388" t="s">
        <v>11</v>
      </c>
      <c r="B14" s="368">
        <v>227589</v>
      </c>
      <c r="C14" s="368">
        <v>76</v>
      </c>
      <c r="D14" s="369">
        <v>3.3393529564258375</v>
      </c>
      <c r="E14" s="370">
        <v>229527</v>
      </c>
      <c r="F14" s="370">
        <v>99</v>
      </c>
      <c r="G14" s="369">
        <v>4.3132180527781045</v>
      </c>
      <c r="H14" s="370">
        <v>231539</v>
      </c>
      <c r="I14" s="370">
        <v>119</v>
      </c>
      <c r="J14" s="369">
        <v>5.1395229313420208</v>
      </c>
      <c r="K14" s="370">
        <v>233635</v>
      </c>
      <c r="L14" s="370">
        <v>138</v>
      </c>
      <c r="M14" s="369">
        <v>5.9066492605987966</v>
      </c>
      <c r="N14" s="370">
        <v>235814</v>
      </c>
      <c r="O14" s="370">
        <v>155</v>
      </c>
      <c r="P14" s="369">
        <f t="shared" si="0"/>
        <v>6.5729770073023657</v>
      </c>
      <c r="Q14" s="371">
        <v>240248</v>
      </c>
      <c r="R14" s="370">
        <v>168</v>
      </c>
      <c r="S14" s="369">
        <v>6.9927741333954909</v>
      </c>
      <c r="T14" s="263">
        <v>244754</v>
      </c>
      <c r="U14" s="371">
        <v>244</v>
      </c>
      <c r="V14" s="369">
        <v>9.9691935576129502</v>
      </c>
      <c r="W14" s="263">
        <v>249297</v>
      </c>
      <c r="X14" s="372">
        <v>250.99999999999997</v>
      </c>
      <c r="Y14" s="369">
        <v>10.068312093607222</v>
      </c>
      <c r="Z14" s="371">
        <v>253863</v>
      </c>
      <c r="AA14" s="372">
        <v>255</v>
      </c>
      <c r="AB14" s="369">
        <v>10.044787936800558</v>
      </c>
      <c r="AC14" s="243">
        <v>258450</v>
      </c>
      <c r="AD14" s="373">
        <v>269</v>
      </c>
      <c r="AE14" s="369">
        <v>10.408202747146449</v>
      </c>
      <c r="AF14" s="451">
        <v>263048</v>
      </c>
      <c r="AG14" s="239">
        <v>288.00000000000006</v>
      </c>
      <c r="AH14" s="567">
        <f t="shared" si="1"/>
        <v>10.948572123718867</v>
      </c>
    </row>
    <row r="15" spans="1:35">
      <c r="A15" s="388" t="s">
        <v>12</v>
      </c>
      <c r="B15" s="368">
        <v>166991</v>
      </c>
      <c r="C15" s="368">
        <v>92</v>
      </c>
      <c r="D15" s="369">
        <v>5.5092789431765778</v>
      </c>
      <c r="E15" s="370">
        <v>168110</v>
      </c>
      <c r="F15" s="370">
        <v>105</v>
      </c>
      <c r="G15" s="369">
        <v>6.2459104157991785</v>
      </c>
      <c r="H15" s="370">
        <v>169279</v>
      </c>
      <c r="I15" s="370">
        <v>113</v>
      </c>
      <c r="J15" s="369">
        <v>6.6753702467524034</v>
      </c>
      <c r="K15" s="370">
        <v>170487</v>
      </c>
      <c r="L15" s="370">
        <v>147</v>
      </c>
      <c r="M15" s="369">
        <v>8.6223583029791122</v>
      </c>
      <c r="N15" s="370">
        <v>171746</v>
      </c>
      <c r="O15" s="370">
        <v>148</v>
      </c>
      <c r="P15" s="369">
        <f t="shared" si="0"/>
        <v>8.6173768239143858</v>
      </c>
      <c r="Q15" s="374">
        <v>173410</v>
      </c>
      <c r="R15" s="370">
        <v>174</v>
      </c>
      <c r="S15" s="369">
        <v>10.034023412721297</v>
      </c>
      <c r="T15" s="264">
        <v>175050</v>
      </c>
      <c r="U15" s="375">
        <v>168</v>
      </c>
      <c r="V15" s="369">
        <v>9.597257926306769</v>
      </c>
      <c r="W15" s="264">
        <v>176662</v>
      </c>
      <c r="X15" s="376">
        <v>241.00000000000003</v>
      </c>
      <c r="Y15" s="369">
        <v>13.641869785239612</v>
      </c>
      <c r="Z15" s="377">
        <v>178228</v>
      </c>
      <c r="AA15" s="372">
        <v>254</v>
      </c>
      <c r="AB15" s="369">
        <v>14.251408308458828</v>
      </c>
      <c r="AC15" s="243">
        <v>179768</v>
      </c>
      <c r="AD15" s="373">
        <v>250</v>
      </c>
      <c r="AE15" s="369">
        <v>13.90681322593565</v>
      </c>
      <c r="AF15" s="451">
        <v>181265</v>
      </c>
      <c r="AG15" s="239">
        <v>288.99999999999989</v>
      </c>
      <c r="AH15" s="567">
        <f t="shared" si="1"/>
        <v>15.943508123465637</v>
      </c>
    </row>
    <row r="16" spans="1:35">
      <c r="A16" s="388" t="s">
        <v>13</v>
      </c>
      <c r="B16" s="368">
        <v>398369</v>
      </c>
      <c r="C16" s="368">
        <v>135</v>
      </c>
      <c r="D16" s="369">
        <v>3.3888179050076688</v>
      </c>
      <c r="E16" s="370">
        <v>404706</v>
      </c>
      <c r="F16" s="370">
        <v>153</v>
      </c>
      <c r="G16" s="369">
        <v>3.7805221568249543</v>
      </c>
      <c r="H16" s="370">
        <v>411193</v>
      </c>
      <c r="I16" s="370">
        <v>169</v>
      </c>
      <c r="J16" s="369">
        <v>4.1099921448079124</v>
      </c>
      <c r="K16" s="370">
        <v>417846</v>
      </c>
      <c r="L16" s="370">
        <v>192</v>
      </c>
      <c r="M16" s="369">
        <v>4.5949943280538763</v>
      </c>
      <c r="N16" s="370">
        <v>424663</v>
      </c>
      <c r="O16" s="370">
        <v>211</v>
      </c>
      <c r="P16" s="369">
        <f t="shared" si="0"/>
        <v>4.9686457261404922</v>
      </c>
      <c r="Q16" s="377">
        <v>431243</v>
      </c>
      <c r="R16" s="370">
        <v>187</v>
      </c>
      <c r="S16" s="369">
        <v>4.3363022704136647</v>
      </c>
      <c r="T16" s="263">
        <v>437826</v>
      </c>
      <c r="U16" s="371">
        <v>201</v>
      </c>
      <c r="V16" s="369">
        <v>4.5908648641241037</v>
      </c>
      <c r="W16" s="263">
        <v>444398</v>
      </c>
      <c r="X16" s="372">
        <v>251.00000000000009</v>
      </c>
      <c r="Y16" s="369">
        <v>5.6480902254285592</v>
      </c>
      <c r="Z16" s="377">
        <v>450921</v>
      </c>
      <c r="AA16" s="372">
        <v>338.99999999999994</v>
      </c>
      <c r="AB16" s="369">
        <v>7.5179466026199693</v>
      </c>
      <c r="AC16" s="243">
        <v>457404</v>
      </c>
      <c r="AD16" s="373">
        <v>385</v>
      </c>
      <c r="AE16" s="369">
        <v>8.4170667506187087</v>
      </c>
      <c r="AF16" s="451">
        <v>463819</v>
      </c>
      <c r="AG16" s="239">
        <v>421.99999999999977</v>
      </c>
      <c r="AH16" s="567">
        <f t="shared" si="1"/>
        <v>9.098376737477329</v>
      </c>
    </row>
    <row r="17" spans="1:34">
      <c r="A17" s="388" t="s">
        <v>14</v>
      </c>
      <c r="B17" s="368">
        <v>452333</v>
      </c>
      <c r="C17" s="368">
        <v>306</v>
      </c>
      <c r="D17" s="369">
        <v>6.7649276086423056</v>
      </c>
      <c r="E17" s="370">
        <v>458039</v>
      </c>
      <c r="F17" s="370">
        <v>296</v>
      </c>
      <c r="G17" s="369">
        <v>6.4623318101733691</v>
      </c>
      <c r="H17" s="370">
        <v>463935</v>
      </c>
      <c r="I17" s="370">
        <v>347</v>
      </c>
      <c r="J17" s="369">
        <v>7.4794960500932239</v>
      </c>
      <c r="K17" s="370">
        <v>469998</v>
      </c>
      <c r="L17" s="370">
        <v>378</v>
      </c>
      <c r="M17" s="369">
        <v>8.0425874152655972</v>
      </c>
      <c r="N17" s="370">
        <v>476255</v>
      </c>
      <c r="O17" s="370">
        <v>389</v>
      </c>
      <c r="P17" s="369">
        <f t="shared" si="0"/>
        <v>8.1678932504645623</v>
      </c>
      <c r="Q17" s="374">
        <v>481498</v>
      </c>
      <c r="R17" s="370">
        <v>409</v>
      </c>
      <c r="S17" s="369">
        <v>8.4943239639624668</v>
      </c>
      <c r="T17" s="264">
        <v>486680</v>
      </c>
      <c r="U17" s="375">
        <v>431</v>
      </c>
      <c r="V17" s="369">
        <v>8.8559217555683407</v>
      </c>
      <c r="W17" s="264">
        <v>491753</v>
      </c>
      <c r="X17" s="376">
        <v>459.99999999999972</v>
      </c>
      <c r="Y17" s="369">
        <v>9.3542896535455764</v>
      </c>
      <c r="Z17" s="377">
        <v>496735</v>
      </c>
      <c r="AA17" s="372">
        <v>507.00000000000006</v>
      </c>
      <c r="AB17" s="369">
        <v>10.206649420717286</v>
      </c>
      <c r="AC17" s="243">
        <v>501584</v>
      </c>
      <c r="AD17" s="373">
        <v>580</v>
      </c>
      <c r="AE17" s="369">
        <v>11.563367252543941</v>
      </c>
      <c r="AF17" s="451">
        <v>506325</v>
      </c>
      <c r="AG17" s="239">
        <v>578.00000000000034</v>
      </c>
      <c r="AH17" s="567">
        <f t="shared" si="1"/>
        <v>11.415592751691113</v>
      </c>
    </row>
    <row r="18" spans="1:34">
      <c r="A18" s="388" t="s">
        <v>15</v>
      </c>
      <c r="B18" s="368">
        <v>389743</v>
      </c>
      <c r="C18" s="368">
        <v>271</v>
      </c>
      <c r="D18" s="369">
        <v>6.9532999951249934</v>
      </c>
      <c r="E18" s="370">
        <v>395498</v>
      </c>
      <c r="F18" s="370">
        <v>279</v>
      </c>
      <c r="G18" s="369">
        <v>7.0543972409468569</v>
      </c>
      <c r="H18" s="370">
        <v>401386</v>
      </c>
      <c r="I18" s="370">
        <v>187</v>
      </c>
      <c r="J18" s="369">
        <v>4.6588570602861088</v>
      </c>
      <c r="K18" s="370">
        <v>407435</v>
      </c>
      <c r="L18" s="370">
        <v>329</v>
      </c>
      <c r="M18" s="369">
        <v>8.0749076539816169</v>
      </c>
      <c r="N18" s="370">
        <v>413657</v>
      </c>
      <c r="O18" s="370">
        <v>449</v>
      </c>
      <c r="P18" s="369">
        <f t="shared" si="0"/>
        <v>10.854403527560272</v>
      </c>
      <c r="Q18" s="377">
        <v>419919</v>
      </c>
      <c r="R18" s="370">
        <v>368</v>
      </c>
      <c r="S18" s="369">
        <v>8.7635948837752053</v>
      </c>
      <c r="T18" s="263">
        <v>426223</v>
      </c>
      <c r="U18" s="371">
        <v>538</v>
      </c>
      <c r="V18" s="369">
        <v>12.622500428179615</v>
      </c>
      <c r="W18" s="263">
        <v>432543</v>
      </c>
      <c r="X18" s="372">
        <v>525.00000000000011</v>
      </c>
      <c r="Y18" s="369">
        <v>12.137521587449111</v>
      </c>
      <c r="Z18" s="377">
        <v>438868</v>
      </c>
      <c r="AA18" s="372">
        <v>556.99999999999989</v>
      </c>
      <c r="AB18" s="369">
        <v>12.69174330322557</v>
      </c>
      <c r="AC18" s="243">
        <v>445175</v>
      </c>
      <c r="AD18" s="373">
        <v>442</v>
      </c>
      <c r="AE18" s="369">
        <v>9.9286797326893907</v>
      </c>
      <c r="AF18" s="451">
        <v>451476</v>
      </c>
      <c r="AG18" s="239">
        <v>627</v>
      </c>
      <c r="AH18" s="567">
        <f t="shared" si="1"/>
        <v>13.887781410307523</v>
      </c>
    </row>
    <row r="19" spans="1:34">
      <c r="A19" s="388" t="s">
        <v>16</v>
      </c>
      <c r="B19" s="368">
        <v>448329</v>
      </c>
      <c r="C19" s="368">
        <v>282</v>
      </c>
      <c r="D19" s="369">
        <v>6.2900236210461511</v>
      </c>
      <c r="E19" s="370">
        <v>452886</v>
      </c>
      <c r="F19" s="370">
        <v>342</v>
      </c>
      <c r="G19" s="369">
        <v>7.5515692690875849</v>
      </c>
      <c r="H19" s="370">
        <v>457614</v>
      </c>
      <c r="I19" s="370">
        <v>358</v>
      </c>
      <c r="J19" s="369">
        <v>7.8231872276634888</v>
      </c>
      <c r="K19" s="370">
        <v>462534</v>
      </c>
      <c r="L19" s="370">
        <v>388</v>
      </c>
      <c r="M19" s="369">
        <v>8.3885725157501927</v>
      </c>
      <c r="N19" s="370">
        <v>467671</v>
      </c>
      <c r="O19" s="370">
        <v>426</v>
      </c>
      <c r="P19" s="369">
        <f t="shared" si="0"/>
        <v>9.1089676289528327</v>
      </c>
      <c r="Q19" s="374">
        <v>473331</v>
      </c>
      <c r="R19" s="370">
        <v>438</v>
      </c>
      <c r="S19" s="369">
        <v>9.2535667429346482</v>
      </c>
      <c r="T19" s="264">
        <v>478964</v>
      </c>
      <c r="U19" s="375">
        <v>517</v>
      </c>
      <c r="V19" s="369">
        <v>10.794130665352718</v>
      </c>
      <c r="W19" s="264">
        <v>484529</v>
      </c>
      <c r="X19" s="376">
        <v>572.99999999999977</v>
      </c>
      <c r="Y19" s="369">
        <v>11.825917540539365</v>
      </c>
      <c r="Z19" s="377">
        <v>490039</v>
      </c>
      <c r="AA19" s="372">
        <v>644.99999999999977</v>
      </c>
      <c r="AB19" s="369">
        <v>13.162217701040117</v>
      </c>
      <c r="AC19" s="243">
        <v>495464</v>
      </c>
      <c r="AD19" s="373">
        <v>677</v>
      </c>
      <c r="AE19" s="369">
        <v>13.663959440040044</v>
      </c>
      <c r="AF19" s="451">
        <v>500794</v>
      </c>
      <c r="AG19" s="239">
        <v>689.99999999999943</v>
      </c>
      <c r="AH19" s="567">
        <f t="shared" si="1"/>
        <v>13.778120344892301</v>
      </c>
    </row>
    <row r="20" spans="1:34">
      <c r="A20" s="388" t="s">
        <v>17</v>
      </c>
      <c r="B20" s="368">
        <v>2449745</v>
      </c>
      <c r="C20" s="368">
        <v>2590</v>
      </c>
      <c r="D20" s="369">
        <v>10.572528977505822</v>
      </c>
      <c r="E20" s="370">
        <v>2501735</v>
      </c>
      <c r="F20" s="370">
        <v>2883</v>
      </c>
      <c r="G20" s="369">
        <v>11.524002342374391</v>
      </c>
      <c r="H20" s="370">
        <v>2555387</v>
      </c>
      <c r="I20" s="370">
        <v>2582</v>
      </c>
      <c r="J20" s="369">
        <v>10.104144695108804</v>
      </c>
      <c r="K20" s="370">
        <v>2610755</v>
      </c>
      <c r="L20" s="370">
        <v>3409</v>
      </c>
      <c r="M20" s="369">
        <v>13.057525505074203</v>
      </c>
      <c r="N20" s="370">
        <v>2667953</v>
      </c>
      <c r="O20" s="370">
        <v>3676</v>
      </c>
      <c r="P20" s="369">
        <f t="shared" si="0"/>
        <v>13.77835366665005</v>
      </c>
      <c r="Q20" s="377">
        <v>2723509</v>
      </c>
      <c r="R20" s="370">
        <v>3756</v>
      </c>
      <c r="S20" s="369">
        <v>13.791032083976958</v>
      </c>
      <c r="T20" s="263">
        <v>2779370</v>
      </c>
      <c r="U20" s="371">
        <v>4121</v>
      </c>
      <c r="V20" s="369">
        <v>14.827101105646245</v>
      </c>
      <c r="W20" s="263">
        <v>2835373</v>
      </c>
      <c r="X20" s="372">
        <v>4607.9999999999991</v>
      </c>
      <c r="Y20" s="369">
        <v>16.251830006140281</v>
      </c>
      <c r="Z20" s="377">
        <v>2891472</v>
      </c>
      <c r="AA20" s="372">
        <v>4471.0000000000027</v>
      </c>
      <c r="AB20" s="369">
        <v>15.462712417758162</v>
      </c>
      <c r="AC20" s="243">
        <v>2947627</v>
      </c>
      <c r="AD20" s="373">
        <v>4179</v>
      </c>
      <c r="AE20" s="369">
        <v>14.177506177002721</v>
      </c>
      <c r="AF20" s="451">
        <v>3003799</v>
      </c>
      <c r="AG20" s="239">
        <v>4778</v>
      </c>
      <c r="AH20" s="567">
        <f t="shared" si="1"/>
        <v>15.906523705480961</v>
      </c>
    </row>
    <row r="21" spans="1:34">
      <c r="A21" s="388" t="s">
        <v>18</v>
      </c>
      <c r="B21" s="368">
        <v>496233</v>
      </c>
      <c r="C21" s="368">
        <v>153</v>
      </c>
      <c r="D21" s="369">
        <v>3.0832290476449571</v>
      </c>
      <c r="E21" s="370">
        <v>502883</v>
      </c>
      <c r="F21" s="370">
        <v>310</v>
      </c>
      <c r="G21" s="369">
        <v>6.164455748156132</v>
      </c>
      <c r="H21" s="370">
        <v>509740</v>
      </c>
      <c r="I21" s="370">
        <v>335</v>
      </c>
      <c r="J21" s="369">
        <v>6.5719778710715264</v>
      </c>
      <c r="K21" s="370">
        <v>516779</v>
      </c>
      <c r="L21" s="370">
        <v>327</v>
      </c>
      <c r="M21" s="369">
        <v>6.3276565030699778</v>
      </c>
      <c r="N21" s="370">
        <v>524048</v>
      </c>
      <c r="O21" s="370">
        <v>360</v>
      </c>
      <c r="P21" s="369">
        <f t="shared" si="0"/>
        <v>6.8695997313223218</v>
      </c>
      <c r="Q21" s="374">
        <v>530655</v>
      </c>
      <c r="R21" s="370">
        <v>521</v>
      </c>
      <c r="S21" s="369">
        <v>9.8180550451800119</v>
      </c>
      <c r="T21" s="264">
        <v>537351</v>
      </c>
      <c r="U21" s="375">
        <v>494</v>
      </c>
      <c r="V21" s="369">
        <v>9.1932461277637891</v>
      </c>
      <c r="W21" s="264">
        <v>544090</v>
      </c>
      <c r="X21" s="376">
        <v>497.99999999999989</v>
      </c>
      <c r="Y21" s="369">
        <v>9.1528974985756015</v>
      </c>
      <c r="Z21" s="377">
        <v>550832</v>
      </c>
      <c r="AA21" s="372">
        <v>595.99999999999977</v>
      </c>
      <c r="AB21" s="369">
        <v>10.819995933424345</v>
      </c>
      <c r="AC21" s="243">
        <v>557563</v>
      </c>
      <c r="AD21" s="373">
        <v>594</v>
      </c>
      <c r="AE21" s="369">
        <v>10.653504626383027</v>
      </c>
      <c r="AF21" s="451">
        <v>564260</v>
      </c>
      <c r="AG21" s="239">
        <v>651.00000000000011</v>
      </c>
      <c r="AH21" s="567">
        <f t="shared" si="1"/>
        <v>11.537234608159361</v>
      </c>
    </row>
    <row r="22" spans="1:34">
      <c r="A22" s="388" t="s">
        <v>19</v>
      </c>
      <c r="B22" s="368">
        <v>382303</v>
      </c>
      <c r="C22" s="368">
        <v>82</v>
      </c>
      <c r="D22" s="369">
        <v>2.1448955409714285</v>
      </c>
      <c r="E22" s="370">
        <v>392180</v>
      </c>
      <c r="F22" s="370">
        <v>82</v>
      </c>
      <c r="G22" s="369">
        <v>2.0908766382783415</v>
      </c>
      <c r="H22" s="370">
        <v>402372</v>
      </c>
      <c r="I22" s="370">
        <v>76</v>
      </c>
      <c r="J22" s="369">
        <v>1.8887994194427047</v>
      </c>
      <c r="K22" s="370">
        <v>412862</v>
      </c>
      <c r="L22" s="370">
        <v>93</v>
      </c>
      <c r="M22" s="369">
        <v>2.2525686549016379</v>
      </c>
      <c r="N22" s="370">
        <v>423682</v>
      </c>
      <c r="O22" s="370">
        <v>115</v>
      </c>
      <c r="P22" s="369">
        <f t="shared" si="0"/>
        <v>2.7142998758502843</v>
      </c>
      <c r="Q22" s="377">
        <v>387229</v>
      </c>
      <c r="R22" s="370">
        <v>158</v>
      </c>
      <c r="S22" s="369">
        <v>4.0802729134439826</v>
      </c>
      <c r="T22" s="263">
        <v>395133</v>
      </c>
      <c r="U22" s="371">
        <v>250</v>
      </c>
      <c r="V22" s="369">
        <v>6.3269835726198522</v>
      </c>
      <c r="W22" s="263">
        <v>403063</v>
      </c>
      <c r="X22" s="372">
        <v>171.99999999999989</v>
      </c>
      <c r="Y22" s="369">
        <v>4.2673229743241103</v>
      </c>
      <c r="Z22" s="377">
        <v>458785</v>
      </c>
      <c r="AA22" s="372">
        <v>324.99999999999994</v>
      </c>
      <c r="AB22" s="369">
        <v>7.0839282016630873</v>
      </c>
      <c r="AC22" s="243">
        <v>467569</v>
      </c>
      <c r="AD22" s="373">
        <v>475</v>
      </c>
      <c r="AE22" s="369">
        <v>10.158928414843585</v>
      </c>
      <c r="AF22" s="451">
        <v>476345</v>
      </c>
      <c r="AG22" s="239">
        <v>536.00000000000023</v>
      </c>
      <c r="AH22" s="567">
        <f t="shared" si="1"/>
        <v>11.252348612875126</v>
      </c>
    </row>
    <row r="23" spans="1:34" ht="15" customHeight="1">
      <c r="A23" s="367" t="s">
        <v>20</v>
      </c>
      <c r="B23" s="364">
        <f>SUM(B24:B29)</f>
        <v>6952421</v>
      </c>
      <c r="C23" s="364">
        <v>2578</v>
      </c>
      <c r="D23" s="365">
        <v>3.708060832334521</v>
      </c>
      <c r="E23" s="364">
        <f>SUM(E24:E29)</f>
        <v>7073096</v>
      </c>
      <c r="F23" s="364">
        <v>3131</v>
      </c>
      <c r="G23" s="365">
        <v>4.426632976563587</v>
      </c>
      <c r="H23" s="364">
        <f>SUM(H24:H29)</f>
        <v>7197036</v>
      </c>
      <c r="I23" s="364">
        <v>3428</v>
      </c>
      <c r="J23" s="365">
        <v>4.7630719090470022</v>
      </c>
      <c r="K23" s="364">
        <f>SUM(K24:K29)</f>
        <v>7324324</v>
      </c>
      <c r="L23" s="364">
        <v>3874</v>
      </c>
      <c r="M23" s="365">
        <v>5.2892253264601621</v>
      </c>
      <c r="N23" s="364">
        <v>7455097</v>
      </c>
      <c r="O23" s="364">
        <v>4032</v>
      </c>
      <c r="P23" s="365">
        <f t="shared" si="0"/>
        <v>5.4083803336160479</v>
      </c>
      <c r="Q23" s="364">
        <f>SUM(Q24:Q29)</f>
        <v>7616555</v>
      </c>
      <c r="R23" s="364">
        <v>4695</v>
      </c>
      <c r="S23" s="365">
        <v>6.1642041579165383</v>
      </c>
      <c r="T23" s="262">
        <f>SUM(T24:T29)</f>
        <v>7733291</v>
      </c>
      <c r="U23" s="364">
        <v>5136</v>
      </c>
      <c r="V23" s="365">
        <v>6.6414156663702419</v>
      </c>
      <c r="W23" s="262">
        <f>SUM(W24:W29)</f>
        <v>7849237</v>
      </c>
      <c r="X23" s="364">
        <v>5955.9999999999982</v>
      </c>
      <c r="Y23" s="365">
        <v>7.5879986806360904</v>
      </c>
      <c r="Z23" s="364">
        <v>7916493</v>
      </c>
      <c r="AA23" s="364">
        <v>6202.0000000000036</v>
      </c>
      <c r="AB23" s="365">
        <v>7.8342771224581433</v>
      </c>
      <c r="AC23" s="242">
        <v>8029673</v>
      </c>
      <c r="AD23" s="366">
        <v>6420</v>
      </c>
      <c r="AE23" s="365">
        <v>7.9953442686893981</v>
      </c>
      <c r="AF23" s="449">
        <v>8141834</v>
      </c>
      <c r="AG23" s="238">
        <v>8128.9999999999827</v>
      </c>
      <c r="AH23" s="566">
        <f t="shared" si="1"/>
        <v>9.9842369667571003</v>
      </c>
    </row>
    <row r="24" spans="1:34">
      <c r="A24" s="388" t="s">
        <v>21</v>
      </c>
      <c r="B24" s="368">
        <v>591950</v>
      </c>
      <c r="C24" s="368">
        <v>211</v>
      </c>
      <c r="D24" s="369">
        <v>3.5644902441084554</v>
      </c>
      <c r="E24" s="370">
        <v>599845</v>
      </c>
      <c r="F24" s="370">
        <v>263</v>
      </c>
      <c r="G24" s="369">
        <v>4.3844659870466538</v>
      </c>
      <c r="H24" s="370">
        <v>607959</v>
      </c>
      <c r="I24" s="370">
        <v>307</v>
      </c>
      <c r="J24" s="369">
        <v>5.0496826266244925</v>
      </c>
      <c r="K24" s="370">
        <v>616299</v>
      </c>
      <c r="L24" s="370">
        <v>327</v>
      </c>
      <c r="M24" s="369">
        <v>5.3058661461401035</v>
      </c>
      <c r="N24" s="370">
        <v>624860</v>
      </c>
      <c r="O24" s="370">
        <v>331</v>
      </c>
      <c r="P24" s="369">
        <f t="shared" si="0"/>
        <v>5.2971865697916334</v>
      </c>
      <c r="Q24" s="377">
        <v>634481</v>
      </c>
      <c r="R24" s="370">
        <v>367</v>
      </c>
      <c r="S24" s="369">
        <v>5.7842551628811583</v>
      </c>
      <c r="T24" s="263">
        <v>644000</v>
      </c>
      <c r="U24" s="371">
        <v>392</v>
      </c>
      <c r="V24" s="369">
        <v>6.0869565217391299</v>
      </c>
      <c r="W24" s="263">
        <v>653400</v>
      </c>
      <c r="X24" s="372">
        <v>629.00000000000045</v>
      </c>
      <c r="Y24" s="369">
        <v>9.6265687174778147</v>
      </c>
      <c r="Z24" s="377">
        <v>662671</v>
      </c>
      <c r="AA24" s="372">
        <v>636.00000000000023</v>
      </c>
      <c r="AB24" s="369">
        <v>9.5975227526178184</v>
      </c>
      <c r="AC24" s="244">
        <v>671817</v>
      </c>
      <c r="AD24" s="373">
        <v>657</v>
      </c>
      <c r="AE24" s="369">
        <v>9.779448867772027</v>
      </c>
      <c r="AF24" s="453">
        <v>680845</v>
      </c>
      <c r="AG24" s="239">
        <v>776.99999999999989</v>
      </c>
      <c r="AH24" s="567">
        <f t="shared" si="1"/>
        <v>11.412289140700159</v>
      </c>
    </row>
    <row r="25" spans="1:34">
      <c r="A25" s="388" t="s">
        <v>22</v>
      </c>
      <c r="B25" s="368">
        <v>464796</v>
      </c>
      <c r="C25" s="368">
        <v>110</v>
      </c>
      <c r="D25" s="369">
        <v>2.3666296611846915</v>
      </c>
      <c r="E25" s="370">
        <v>475037</v>
      </c>
      <c r="F25" s="370">
        <v>118</v>
      </c>
      <c r="G25" s="369">
        <v>2.4840170344625787</v>
      </c>
      <c r="H25" s="370">
        <v>485548</v>
      </c>
      <c r="I25" s="370">
        <v>137</v>
      </c>
      <c r="J25" s="369">
        <v>2.8215542026740916</v>
      </c>
      <c r="K25" s="370">
        <v>496331</v>
      </c>
      <c r="L25" s="370">
        <v>184</v>
      </c>
      <c r="M25" s="369">
        <v>3.70720345898201</v>
      </c>
      <c r="N25" s="370">
        <v>507408</v>
      </c>
      <c r="O25" s="370">
        <v>228</v>
      </c>
      <c r="P25" s="369">
        <f t="shared" si="0"/>
        <v>4.493425409138208</v>
      </c>
      <c r="Q25" s="374">
        <v>561605</v>
      </c>
      <c r="R25" s="370">
        <v>275</v>
      </c>
      <c r="S25" s="369">
        <v>4.8966800509254726</v>
      </c>
      <c r="T25" s="264">
        <v>571382</v>
      </c>
      <c r="U25" s="375">
        <v>333</v>
      </c>
      <c r="V25" s="369">
        <v>5.8279749799608664</v>
      </c>
      <c r="W25" s="264">
        <v>581010</v>
      </c>
      <c r="X25" s="376">
        <v>381.00000000000023</v>
      </c>
      <c r="Y25" s="369">
        <v>6.5575463417152928</v>
      </c>
      <c r="Z25" s="377">
        <v>542707</v>
      </c>
      <c r="AA25" s="372">
        <v>444.00000000000011</v>
      </c>
      <c r="AB25" s="369">
        <v>8.181210118903941</v>
      </c>
      <c r="AC25" s="244">
        <v>551165</v>
      </c>
      <c r="AD25" s="373">
        <v>449</v>
      </c>
      <c r="AE25" s="369">
        <v>8.1463808478404829</v>
      </c>
      <c r="AF25" s="453">
        <v>559471</v>
      </c>
      <c r="AG25" s="239">
        <v>491.99999999999977</v>
      </c>
      <c r="AH25" s="567">
        <f t="shared" si="1"/>
        <v>8.7940214953053832</v>
      </c>
    </row>
    <row r="26" spans="1:34">
      <c r="A26" s="388" t="s">
        <v>23</v>
      </c>
      <c r="B26" s="368">
        <v>3522015</v>
      </c>
      <c r="C26" s="368">
        <v>1528</v>
      </c>
      <c r="D26" s="369">
        <v>4.3384255887609786</v>
      </c>
      <c r="E26" s="370">
        <v>3583719</v>
      </c>
      <c r="F26" s="370">
        <v>1842</v>
      </c>
      <c r="G26" s="369">
        <v>5.1399119183172566</v>
      </c>
      <c r="H26" s="370">
        <v>3647031</v>
      </c>
      <c r="I26" s="370">
        <v>1987</v>
      </c>
      <c r="J26" s="369">
        <v>5.4482673714591403</v>
      </c>
      <c r="K26" s="370">
        <v>3712012</v>
      </c>
      <c r="L26" s="370">
        <v>2180</v>
      </c>
      <c r="M26" s="369">
        <v>5.8728258421578374</v>
      </c>
      <c r="N26" s="370">
        <v>3778720</v>
      </c>
      <c r="O26" s="370">
        <v>2340</v>
      </c>
      <c r="P26" s="369">
        <f t="shared" si="0"/>
        <v>6.1925731464622942</v>
      </c>
      <c r="Q26" s="377">
        <v>3840319</v>
      </c>
      <c r="R26" s="370">
        <v>2791</v>
      </c>
      <c r="S26" s="369">
        <v>7.2676254238254687</v>
      </c>
      <c r="T26" s="263">
        <v>3901981</v>
      </c>
      <c r="U26" s="371">
        <v>2968</v>
      </c>
      <c r="V26" s="369">
        <v>7.6063927528094064</v>
      </c>
      <c r="W26" s="263">
        <v>3963541</v>
      </c>
      <c r="X26" s="372">
        <v>3072.9999999999968</v>
      </c>
      <c r="Y26" s="369">
        <v>7.7531681897575844</v>
      </c>
      <c r="Z26" s="377">
        <v>4024929</v>
      </c>
      <c r="AA26" s="372">
        <v>3273.0000000000036</v>
      </c>
      <c r="AB26" s="369">
        <v>8.1318204619261696</v>
      </c>
      <c r="AC26" s="244">
        <v>4086089</v>
      </c>
      <c r="AD26" s="373">
        <v>3251</v>
      </c>
      <c r="AE26" s="369">
        <v>7.9562633119347135</v>
      </c>
      <c r="AF26" s="453">
        <v>4146996</v>
      </c>
      <c r="AG26" s="239">
        <v>4156.0000000000018</v>
      </c>
      <c r="AH26" s="567">
        <f t="shared" si="1"/>
        <v>10.021712101964896</v>
      </c>
    </row>
    <row r="27" spans="1:34">
      <c r="A27" s="388" t="s">
        <v>24</v>
      </c>
      <c r="B27" s="368">
        <v>748853</v>
      </c>
      <c r="C27" s="368">
        <v>137</v>
      </c>
      <c r="D27" s="369">
        <v>1.8294645277511075</v>
      </c>
      <c r="E27" s="370">
        <v>762484</v>
      </c>
      <c r="F27" s="370">
        <v>179</v>
      </c>
      <c r="G27" s="369">
        <v>2.3475902445166064</v>
      </c>
      <c r="H27" s="370">
        <v>776460</v>
      </c>
      <c r="I27" s="370">
        <v>195</v>
      </c>
      <c r="J27" s="369">
        <v>2.5113978826984003</v>
      </c>
      <c r="K27" s="370">
        <v>790808</v>
      </c>
      <c r="L27" s="370">
        <v>215</v>
      </c>
      <c r="M27" s="369">
        <v>2.7187383031026493</v>
      </c>
      <c r="N27" s="370">
        <v>805514</v>
      </c>
      <c r="O27" s="370">
        <v>252</v>
      </c>
      <c r="P27" s="369">
        <f t="shared" si="0"/>
        <v>3.1284372462800154</v>
      </c>
      <c r="Q27" s="374">
        <v>817676</v>
      </c>
      <c r="R27" s="370">
        <v>284</v>
      </c>
      <c r="S27" s="369">
        <v>3.4732583566106867</v>
      </c>
      <c r="T27" s="264">
        <v>829779</v>
      </c>
      <c r="U27" s="375">
        <v>343</v>
      </c>
      <c r="V27" s="369">
        <v>4.1336307619257662</v>
      </c>
      <c r="W27" s="264">
        <v>841767</v>
      </c>
      <c r="X27" s="376">
        <v>399.00000000000023</v>
      </c>
      <c r="Y27" s="369">
        <v>4.7400290104031191</v>
      </c>
      <c r="Z27" s="377">
        <v>853622</v>
      </c>
      <c r="AA27" s="372">
        <v>472.00000000000006</v>
      </c>
      <c r="AB27" s="369">
        <v>5.5293795145860818</v>
      </c>
      <c r="AC27" s="243">
        <v>865340</v>
      </c>
      <c r="AD27" s="373">
        <v>589</v>
      </c>
      <c r="AE27" s="369">
        <v>6.8065731388818271</v>
      </c>
      <c r="AF27" s="451">
        <v>876912</v>
      </c>
      <c r="AG27" s="239">
        <v>641.00000000000011</v>
      </c>
      <c r="AH27" s="567">
        <f t="shared" si="1"/>
        <v>7.3097414563833105</v>
      </c>
    </row>
    <row r="28" spans="1:34">
      <c r="A28" s="388" t="s">
        <v>25</v>
      </c>
      <c r="B28" s="368">
        <v>1340526</v>
      </c>
      <c r="C28" s="368">
        <v>553</v>
      </c>
      <c r="D28" s="369">
        <v>4.1252463585189698</v>
      </c>
      <c r="E28" s="370">
        <v>1359648</v>
      </c>
      <c r="F28" s="370">
        <v>678</v>
      </c>
      <c r="G28" s="369">
        <v>4.9865847631151601</v>
      </c>
      <c r="H28" s="370">
        <v>1379329</v>
      </c>
      <c r="I28" s="370">
        <v>761</v>
      </c>
      <c r="J28" s="369">
        <v>5.5171753802029828</v>
      </c>
      <c r="K28" s="370">
        <v>1399539</v>
      </c>
      <c r="L28" s="370">
        <v>917</v>
      </c>
      <c r="M28" s="369">
        <v>6.5521575318729957</v>
      </c>
      <c r="N28" s="370">
        <v>1420348</v>
      </c>
      <c r="O28" s="370">
        <v>807</v>
      </c>
      <c r="P28" s="369">
        <f t="shared" si="0"/>
        <v>5.6817061734166554</v>
      </c>
      <c r="Q28" s="377">
        <v>1436259</v>
      </c>
      <c r="R28" s="370">
        <v>910</v>
      </c>
      <c r="S28" s="369">
        <v>6.3359045965943475</v>
      </c>
      <c r="T28" s="263">
        <v>1451873</v>
      </c>
      <c r="U28" s="371">
        <v>1009</v>
      </c>
      <c r="V28" s="369">
        <v>6.9496436671802559</v>
      </c>
      <c r="W28" s="263">
        <v>1467111</v>
      </c>
      <c r="X28" s="372">
        <v>1310.0000000000009</v>
      </c>
      <c r="Y28" s="369">
        <v>8.9291130664278349</v>
      </c>
      <c r="Z28" s="377">
        <v>1481940</v>
      </c>
      <c r="AA28" s="372">
        <v>1185.9999999999998</v>
      </c>
      <c r="AB28" s="369">
        <v>8.0030230643615781</v>
      </c>
      <c r="AC28" s="243">
        <v>1496366</v>
      </c>
      <c r="AD28" s="373">
        <v>1321</v>
      </c>
      <c r="AE28" s="369">
        <v>8.8280540990639995</v>
      </c>
      <c r="AF28" s="451">
        <v>1510375</v>
      </c>
      <c r="AG28" s="239">
        <v>1815.9999999999995</v>
      </c>
      <c r="AH28" s="567">
        <f t="shared" si="1"/>
        <v>12.023504096664732</v>
      </c>
    </row>
    <row r="29" spans="1:34">
      <c r="A29" s="388" t="s">
        <v>26</v>
      </c>
      <c r="B29" s="368">
        <v>284281</v>
      </c>
      <c r="C29" s="368">
        <v>39</v>
      </c>
      <c r="D29" s="365">
        <v>1.3718820462851897</v>
      </c>
      <c r="E29" s="370">
        <v>292363</v>
      </c>
      <c r="F29" s="370">
        <v>51</v>
      </c>
      <c r="G29" s="369">
        <v>1.7444067819799358</v>
      </c>
      <c r="H29" s="370">
        <v>300709</v>
      </c>
      <c r="I29" s="370">
        <v>41</v>
      </c>
      <c r="J29" s="369">
        <v>1.3634443930843441</v>
      </c>
      <c r="K29" s="370">
        <v>309335</v>
      </c>
      <c r="L29" s="370">
        <v>51</v>
      </c>
      <c r="M29" s="369">
        <v>1.6486980134805307</v>
      </c>
      <c r="N29" s="370">
        <v>318247</v>
      </c>
      <c r="O29" s="370">
        <v>74</v>
      </c>
      <c r="P29" s="369">
        <f t="shared" si="0"/>
        <v>2.3252379441125917</v>
      </c>
      <c r="Q29" s="374">
        <v>326215</v>
      </c>
      <c r="R29" s="370">
        <v>68</v>
      </c>
      <c r="S29" s="369">
        <v>2.0845148138497618</v>
      </c>
      <c r="T29" s="264">
        <v>334276</v>
      </c>
      <c r="U29" s="375">
        <v>91</v>
      </c>
      <c r="V29" s="369">
        <v>2.7223013318335747</v>
      </c>
      <c r="W29" s="264">
        <v>342408</v>
      </c>
      <c r="X29" s="376">
        <v>163.99999999999997</v>
      </c>
      <c r="Y29" s="369">
        <v>4.7896077194458062</v>
      </c>
      <c r="Z29" s="377">
        <v>350624</v>
      </c>
      <c r="AA29" s="372">
        <v>191.00000000000003</v>
      </c>
      <c r="AB29" s="369">
        <v>5.4474308661129882</v>
      </c>
      <c r="AC29" s="243">
        <v>358896</v>
      </c>
      <c r="AD29" s="373">
        <v>153</v>
      </c>
      <c r="AE29" s="369">
        <v>4.2630734251705231</v>
      </c>
      <c r="AF29" s="451">
        <v>367235</v>
      </c>
      <c r="AG29" s="239">
        <v>247</v>
      </c>
      <c r="AH29" s="567">
        <f t="shared" si="1"/>
        <v>6.7259384317943551</v>
      </c>
    </row>
    <row r="30" spans="1:34" ht="15" customHeight="1">
      <c r="A30" s="367" t="s">
        <v>27</v>
      </c>
      <c r="B30" s="364">
        <f>SUM(B31:B36)</f>
        <v>670655</v>
      </c>
      <c r="C30" s="364">
        <v>310</v>
      </c>
      <c r="D30" s="365">
        <v>4.6223468102079313</v>
      </c>
      <c r="E30" s="364">
        <f>SUM(E31:E36)</f>
        <v>691933</v>
      </c>
      <c r="F30" s="364">
        <v>393</v>
      </c>
      <c r="G30" s="365">
        <v>5.6797406685329355</v>
      </c>
      <c r="H30" s="364">
        <f>SUM(H31:H36)</f>
        <v>714054</v>
      </c>
      <c r="I30" s="364">
        <v>469</v>
      </c>
      <c r="J30" s="365">
        <v>6.5681307015995989</v>
      </c>
      <c r="K30" s="364">
        <f>SUM(K31:K36)</f>
        <v>736993</v>
      </c>
      <c r="L30" s="364">
        <v>547</v>
      </c>
      <c r="M30" s="365">
        <v>7.4220514984538521</v>
      </c>
      <c r="N30" s="364">
        <v>760853</v>
      </c>
      <c r="O30" s="364">
        <v>681</v>
      </c>
      <c r="P30" s="365">
        <f t="shared" si="0"/>
        <v>8.9504805790343216</v>
      </c>
      <c r="Q30" s="364">
        <f>SUM(Q31:Q36)</f>
        <v>780529</v>
      </c>
      <c r="R30" s="364">
        <v>706</v>
      </c>
      <c r="S30" s="365">
        <v>9.0451475858039867</v>
      </c>
      <c r="T30" s="262">
        <f>SUM(T31:T36)</f>
        <v>800285</v>
      </c>
      <c r="U30" s="364">
        <v>865</v>
      </c>
      <c r="V30" s="365">
        <v>10.808649418644608</v>
      </c>
      <c r="W30" s="262">
        <f>SUM(W31:W36)</f>
        <v>820024</v>
      </c>
      <c r="X30" s="364">
        <v>941.00000000000023</v>
      </c>
      <c r="Y30" s="365">
        <v>11.475273894422605</v>
      </c>
      <c r="Z30" s="364">
        <v>839722</v>
      </c>
      <c r="AA30" s="364">
        <v>1097</v>
      </c>
      <c r="AB30" s="365">
        <v>13.063847320899059</v>
      </c>
      <c r="AC30" s="242">
        <v>859385</v>
      </c>
      <c r="AD30" s="366">
        <v>1185</v>
      </c>
      <c r="AE30" s="365">
        <v>13.788930456081966</v>
      </c>
      <c r="AF30" s="449">
        <v>878996</v>
      </c>
      <c r="AG30" s="238">
        <v>1314.9999999999989</v>
      </c>
      <c r="AH30" s="566">
        <f t="shared" si="1"/>
        <v>14.960250103527194</v>
      </c>
    </row>
    <row r="31" spans="1:34">
      <c r="A31" s="378" t="s">
        <v>28</v>
      </c>
      <c r="B31" s="368">
        <v>137965</v>
      </c>
      <c r="C31" s="368">
        <v>71</v>
      </c>
      <c r="D31" s="369">
        <v>5.1462327401877292</v>
      </c>
      <c r="E31" s="370">
        <v>141598</v>
      </c>
      <c r="F31" s="370">
        <v>85</v>
      </c>
      <c r="G31" s="369">
        <v>6.0029096456164632</v>
      </c>
      <c r="H31" s="370">
        <v>145352</v>
      </c>
      <c r="I31" s="370">
        <v>103</v>
      </c>
      <c r="J31" s="369">
        <v>7.0862458032913205</v>
      </c>
      <c r="K31" s="370">
        <v>149206</v>
      </c>
      <c r="L31" s="370">
        <v>124</v>
      </c>
      <c r="M31" s="369">
        <v>8.3106577483479214</v>
      </c>
      <c r="N31" s="370">
        <v>153163</v>
      </c>
      <c r="O31" s="370">
        <v>170</v>
      </c>
      <c r="P31" s="369">
        <f t="shared" si="0"/>
        <v>11.09928638117561</v>
      </c>
      <c r="Q31" s="374">
        <v>157551</v>
      </c>
      <c r="R31" s="370">
        <v>179</v>
      </c>
      <c r="S31" s="369">
        <v>11.361400435414563</v>
      </c>
      <c r="T31" s="264">
        <v>161948</v>
      </c>
      <c r="U31" s="375">
        <v>210</v>
      </c>
      <c r="V31" s="369">
        <v>12.967125250080272</v>
      </c>
      <c r="W31" s="264">
        <v>166345</v>
      </c>
      <c r="X31" s="376">
        <v>232.00000000000006</v>
      </c>
      <c r="Y31" s="369">
        <v>13.946917550873188</v>
      </c>
      <c r="Z31" s="377">
        <v>170722</v>
      </c>
      <c r="AA31" s="372">
        <v>192.00000000000009</v>
      </c>
      <c r="AB31" s="369">
        <v>11.246353721254444</v>
      </c>
      <c r="AC31" s="243">
        <v>175074</v>
      </c>
      <c r="AD31" s="373">
        <v>280</v>
      </c>
      <c r="AE31" s="369">
        <v>15.993237145435645</v>
      </c>
      <c r="AF31" s="451">
        <v>179406</v>
      </c>
      <c r="AG31" s="239">
        <v>330.00000000000006</v>
      </c>
      <c r="AH31" s="567">
        <f t="shared" si="1"/>
        <v>18.394033644359723</v>
      </c>
    </row>
    <row r="32" spans="1:34">
      <c r="A32" s="378" t="s">
        <v>29</v>
      </c>
      <c r="B32" s="368">
        <v>95474</v>
      </c>
      <c r="C32" s="368">
        <v>71</v>
      </c>
      <c r="D32" s="369">
        <v>7.4365795923497497</v>
      </c>
      <c r="E32" s="370">
        <v>98194</v>
      </c>
      <c r="F32" s="370">
        <v>79</v>
      </c>
      <c r="G32" s="369">
        <v>8.0452980833859513</v>
      </c>
      <c r="H32" s="370">
        <v>101017</v>
      </c>
      <c r="I32" s="370">
        <v>103</v>
      </c>
      <c r="J32" s="369">
        <v>10.196303592464634</v>
      </c>
      <c r="K32" s="370">
        <v>103933</v>
      </c>
      <c r="L32" s="370">
        <v>96</v>
      </c>
      <c r="M32" s="369">
        <v>9.236719809877517</v>
      </c>
      <c r="N32" s="370">
        <v>106953</v>
      </c>
      <c r="O32" s="370">
        <v>127</v>
      </c>
      <c r="P32" s="369">
        <f t="shared" si="0"/>
        <v>11.874374725346648</v>
      </c>
      <c r="Q32" s="379">
        <v>109514</v>
      </c>
      <c r="R32" s="370">
        <v>138</v>
      </c>
      <c r="S32" s="369">
        <v>12.601128622824479</v>
      </c>
      <c r="T32" s="263">
        <v>112151</v>
      </c>
      <c r="U32" s="371">
        <v>154</v>
      </c>
      <c r="V32" s="369">
        <v>13.731487013044912</v>
      </c>
      <c r="W32" s="263">
        <v>114805</v>
      </c>
      <c r="X32" s="372">
        <v>179.00000000000003</v>
      </c>
      <c r="Y32" s="369">
        <v>15.591655415704894</v>
      </c>
      <c r="Z32" s="379">
        <v>117465</v>
      </c>
      <c r="AA32" s="372">
        <v>219</v>
      </c>
      <c r="AB32" s="369">
        <v>18.643851359979568</v>
      </c>
      <c r="AC32" s="243">
        <v>120144</v>
      </c>
      <c r="AD32" s="373">
        <v>195</v>
      </c>
      <c r="AE32" s="369">
        <v>16.230523371953655</v>
      </c>
      <c r="AF32" s="451">
        <v>122838</v>
      </c>
      <c r="AG32" s="239">
        <v>219</v>
      </c>
      <c r="AH32" s="567">
        <f t="shared" si="1"/>
        <v>17.828359302495969</v>
      </c>
    </row>
    <row r="33" spans="1:34">
      <c r="A33" s="378" t="s">
        <v>30</v>
      </c>
      <c r="B33" s="368">
        <v>75992</v>
      </c>
      <c r="C33" s="368">
        <v>58</v>
      </c>
      <c r="D33" s="369">
        <v>7.6323823560374775</v>
      </c>
      <c r="E33" s="370">
        <v>78474</v>
      </c>
      <c r="F33" s="370">
        <v>55</v>
      </c>
      <c r="G33" s="369">
        <v>7.008690776562938</v>
      </c>
      <c r="H33" s="370">
        <v>81047</v>
      </c>
      <c r="I33" s="370">
        <v>64</v>
      </c>
      <c r="J33" s="369">
        <v>7.8966525596258963</v>
      </c>
      <c r="K33" s="370">
        <v>83711</v>
      </c>
      <c r="L33" s="370">
        <v>51</v>
      </c>
      <c r="M33" s="369">
        <v>6.0923892917298801</v>
      </c>
      <c r="N33" s="370">
        <v>86470</v>
      </c>
      <c r="O33" s="370">
        <v>94</v>
      </c>
      <c r="P33" s="369">
        <f t="shared" si="0"/>
        <v>10.8708222504915</v>
      </c>
      <c r="Q33" s="379">
        <v>89053</v>
      </c>
      <c r="R33" s="370">
        <v>69</v>
      </c>
      <c r="S33" s="369">
        <v>7.7481948951747839</v>
      </c>
      <c r="T33" s="264">
        <v>91699</v>
      </c>
      <c r="U33" s="375">
        <v>124</v>
      </c>
      <c r="V33" s="369">
        <v>13.522502971679081</v>
      </c>
      <c r="W33" s="264">
        <v>94373</v>
      </c>
      <c r="X33" s="376">
        <v>115.00000000000001</v>
      </c>
      <c r="Y33" s="369">
        <v>12.185688703336762</v>
      </c>
      <c r="Z33" s="379">
        <v>97093</v>
      </c>
      <c r="AA33" s="372">
        <v>166.00000000000003</v>
      </c>
      <c r="AB33" s="369">
        <v>17.097010083116192</v>
      </c>
      <c r="AC33" s="243">
        <v>99855</v>
      </c>
      <c r="AD33" s="373">
        <v>167</v>
      </c>
      <c r="AE33" s="369">
        <v>16.724250162735967</v>
      </c>
      <c r="AF33" s="451">
        <v>102655</v>
      </c>
      <c r="AG33" s="239">
        <v>197</v>
      </c>
      <c r="AH33" s="567">
        <f t="shared" si="1"/>
        <v>19.190492426087378</v>
      </c>
    </row>
    <row r="34" spans="1:34">
      <c r="A34" s="378" t="s">
        <v>31</v>
      </c>
      <c r="B34" s="368">
        <v>88353</v>
      </c>
      <c r="C34" s="368">
        <v>50</v>
      </c>
      <c r="D34" s="369">
        <v>5.6591174040496641</v>
      </c>
      <c r="E34" s="370">
        <v>89999</v>
      </c>
      <c r="F34" s="370">
        <v>57</v>
      </c>
      <c r="G34" s="369">
        <v>6.3334037044856055</v>
      </c>
      <c r="H34" s="370">
        <v>91691</v>
      </c>
      <c r="I34" s="370">
        <v>70</v>
      </c>
      <c r="J34" s="369">
        <v>7.6343370668876993</v>
      </c>
      <c r="K34" s="370">
        <v>93409</v>
      </c>
      <c r="L34" s="370">
        <v>79</v>
      </c>
      <c r="M34" s="369">
        <v>8.4574291556488124</v>
      </c>
      <c r="N34" s="370">
        <v>95194</v>
      </c>
      <c r="O34" s="370">
        <v>92</v>
      </c>
      <c r="P34" s="369">
        <f t="shared" si="0"/>
        <v>9.6644746517637667</v>
      </c>
      <c r="Q34" s="377">
        <v>97676</v>
      </c>
      <c r="R34" s="370">
        <v>104</v>
      </c>
      <c r="S34" s="369">
        <v>10.647446660387402</v>
      </c>
      <c r="T34" s="263">
        <v>100170</v>
      </c>
      <c r="U34" s="371">
        <v>114</v>
      </c>
      <c r="V34" s="369">
        <v>11.380652890086852</v>
      </c>
      <c r="W34" s="263">
        <v>102684</v>
      </c>
      <c r="X34" s="372">
        <v>121.99999999999997</v>
      </c>
      <c r="Y34" s="369">
        <v>11.8811109812629</v>
      </c>
      <c r="Z34" s="377">
        <v>105213</v>
      </c>
      <c r="AA34" s="372">
        <v>162</v>
      </c>
      <c r="AB34" s="369">
        <v>15.39733683099997</v>
      </c>
      <c r="AC34" s="243">
        <v>107749</v>
      </c>
      <c r="AD34" s="373">
        <v>160</v>
      </c>
      <c r="AE34" s="369">
        <v>14.849325747802764</v>
      </c>
      <c r="AF34" s="451">
        <v>110296</v>
      </c>
      <c r="AG34" s="239">
        <v>167.00000000000006</v>
      </c>
      <c r="AH34" s="567">
        <f t="shared" si="1"/>
        <v>15.141074925654607</v>
      </c>
    </row>
    <row r="35" spans="1:34">
      <c r="A35" s="378" t="s">
        <v>32</v>
      </c>
      <c r="B35" s="368">
        <v>158903</v>
      </c>
      <c r="C35" s="368">
        <v>30</v>
      </c>
      <c r="D35" s="369">
        <v>1.8879442175415191</v>
      </c>
      <c r="E35" s="370">
        <v>164183</v>
      </c>
      <c r="F35" s="370">
        <v>66</v>
      </c>
      <c r="G35" s="369">
        <v>4.0199046186267759</v>
      </c>
      <c r="H35" s="370">
        <v>169667</v>
      </c>
      <c r="I35" s="370">
        <v>64</v>
      </c>
      <c r="J35" s="369">
        <v>3.7720947503050093</v>
      </c>
      <c r="K35" s="370">
        <v>175358</v>
      </c>
      <c r="L35" s="370">
        <v>106</v>
      </c>
      <c r="M35" s="369">
        <v>6.0447769705402665</v>
      </c>
      <c r="N35" s="370">
        <v>181287</v>
      </c>
      <c r="O35" s="370">
        <v>109</v>
      </c>
      <c r="P35" s="369">
        <f t="shared" si="0"/>
        <v>6.0125657107238792</v>
      </c>
      <c r="Q35" s="374">
        <v>186072</v>
      </c>
      <c r="R35" s="370">
        <v>118</v>
      </c>
      <c r="S35" s="369">
        <v>6.3416311965260759</v>
      </c>
      <c r="T35" s="264">
        <v>190896</v>
      </c>
      <c r="U35" s="375">
        <v>122</v>
      </c>
      <c r="V35" s="369">
        <v>6.3909144246081642</v>
      </c>
      <c r="W35" s="264">
        <v>195759</v>
      </c>
      <c r="X35" s="376">
        <v>125.99999999999999</v>
      </c>
      <c r="Y35" s="369">
        <v>6.4364856788193636</v>
      </c>
      <c r="Z35" s="377">
        <v>200656</v>
      </c>
      <c r="AA35" s="372">
        <v>153</v>
      </c>
      <c r="AB35" s="369">
        <v>7.624990032692768</v>
      </c>
      <c r="AC35" s="243">
        <v>205586</v>
      </c>
      <c r="AD35" s="373">
        <v>175</v>
      </c>
      <c r="AE35" s="369">
        <v>8.5122527798585512</v>
      </c>
      <c r="AF35" s="451">
        <v>210532</v>
      </c>
      <c r="AG35" s="239">
        <v>199</v>
      </c>
      <c r="AH35" s="567">
        <f t="shared" si="1"/>
        <v>9.4522447893906865</v>
      </c>
    </row>
    <row r="36" spans="1:34">
      <c r="A36" s="378" t="s">
        <v>33</v>
      </c>
      <c r="B36" s="368">
        <v>113968</v>
      </c>
      <c r="C36" s="368">
        <v>30</v>
      </c>
      <c r="D36" s="369">
        <v>2.6323178436052221</v>
      </c>
      <c r="E36" s="370">
        <v>119485</v>
      </c>
      <c r="F36" s="370">
        <v>51</v>
      </c>
      <c r="G36" s="369">
        <v>4.2683181989371048</v>
      </c>
      <c r="H36" s="370">
        <v>125280</v>
      </c>
      <c r="I36" s="370">
        <v>65</v>
      </c>
      <c r="J36" s="369">
        <v>5.1883780332056197</v>
      </c>
      <c r="K36" s="370">
        <v>131376</v>
      </c>
      <c r="L36" s="370">
        <v>91</v>
      </c>
      <c r="M36" s="369">
        <v>6.9266837169650461</v>
      </c>
      <c r="N36" s="370">
        <v>137786</v>
      </c>
      <c r="O36" s="370">
        <v>89</v>
      </c>
      <c r="P36" s="369">
        <f t="shared" si="0"/>
        <v>6.4592919454806728</v>
      </c>
      <c r="Q36" s="377">
        <v>140663</v>
      </c>
      <c r="R36" s="370">
        <v>98</v>
      </c>
      <c r="S36" s="369">
        <v>6.9670062489780538</v>
      </c>
      <c r="T36" s="263">
        <v>143421</v>
      </c>
      <c r="U36" s="371">
        <v>141</v>
      </c>
      <c r="V36" s="369">
        <v>9.831196268328906</v>
      </c>
      <c r="W36" s="263">
        <v>146058</v>
      </c>
      <c r="X36" s="372">
        <v>167.00000000000009</v>
      </c>
      <c r="Y36" s="369">
        <v>11.433813964315551</v>
      </c>
      <c r="Z36" s="377">
        <v>148573</v>
      </c>
      <c r="AA36" s="372">
        <v>205</v>
      </c>
      <c r="AB36" s="369">
        <v>13.797930983422292</v>
      </c>
      <c r="AC36" s="243">
        <v>150977</v>
      </c>
      <c r="AD36" s="373">
        <v>208</v>
      </c>
      <c r="AE36" s="369">
        <v>13.776932910310842</v>
      </c>
      <c r="AF36" s="451">
        <v>153269</v>
      </c>
      <c r="AG36" s="239">
        <v>203.00000000000003</v>
      </c>
      <c r="AH36" s="567">
        <f t="shared" si="1"/>
        <v>13.244687444949731</v>
      </c>
    </row>
    <row r="37" spans="1:34" ht="15" customHeight="1">
      <c r="A37" s="380" t="s">
        <v>34</v>
      </c>
      <c r="B37" s="364">
        <f>B38</f>
        <v>22729</v>
      </c>
      <c r="C37" s="364">
        <v>8</v>
      </c>
      <c r="D37" s="365">
        <v>3.5197325003299751</v>
      </c>
      <c r="E37" s="364">
        <f>E38</f>
        <v>23455</v>
      </c>
      <c r="F37" s="364">
        <v>7</v>
      </c>
      <c r="G37" s="365">
        <v>2.9844382860797274</v>
      </c>
      <c r="H37" s="364">
        <v>24214</v>
      </c>
      <c r="I37" s="364">
        <v>3</v>
      </c>
      <c r="J37" s="365">
        <v>1.2389526720079294</v>
      </c>
      <c r="K37" s="364">
        <f>K38</f>
        <v>25036</v>
      </c>
      <c r="L37" s="364">
        <v>12</v>
      </c>
      <c r="M37" s="365">
        <v>4.7930979389678861</v>
      </c>
      <c r="N37" s="364">
        <v>25884</v>
      </c>
      <c r="O37" s="364">
        <v>11</v>
      </c>
      <c r="P37" s="365">
        <f t="shared" si="0"/>
        <v>4.2497295626641947</v>
      </c>
      <c r="Q37" s="364">
        <f>Q38</f>
        <v>26576</v>
      </c>
      <c r="R37" s="364">
        <v>21</v>
      </c>
      <c r="S37" s="365">
        <v>7.9018663455749554</v>
      </c>
      <c r="T37" s="262">
        <f>SUM(T38)</f>
        <v>27284</v>
      </c>
      <c r="U37" s="364">
        <v>31</v>
      </c>
      <c r="V37" s="365">
        <v>11.361970385573962</v>
      </c>
      <c r="W37" s="262">
        <f>SUM(W38)</f>
        <v>28000</v>
      </c>
      <c r="X37" s="381">
        <v>41</v>
      </c>
      <c r="Y37" s="365">
        <v>14.642857142857142</v>
      </c>
      <c r="Z37" s="364">
        <v>28726</v>
      </c>
      <c r="AA37" s="381">
        <v>40</v>
      </c>
      <c r="AB37" s="365">
        <v>13.924667548562278</v>
      </c>
      <c r="AC37" s="245">
        <v>29453</v>
      </c>
      <c r="AD37" s="382">
        <v>35</v>
      </c>
      <c r="AE37" s="365">
        <v>11.883339557939768</v>
      </c>
      <c r="AF37" s="528">
        <v>30172</v>
      </c>
      <c r="AG37" s="565">
        <v>41</v>
      </c>
      <c r="AH37" s="564">
        <f t="shared" si="1"/>
        <v>13.588757788678244</v>
      </c>
    </row>
    <row r="38" spans="1:34">
      <c r="A38" s="378" t="s">
        <v>36</v>
      </c>
      <c r="B38" s="368">
        <v>22729</v>
      </c>
      <c r="C38" s="368">
        <v>8</v>
      </c>
      <c r="D38" s="369">
        <v>3.5197325003299751</v>
      </c>
      <c r="E38" s="370">
        <v>23455</v>
      </c>
      <c r="F38" s="370">
        <v>7</v>
      </c>
      <c r="G38" s="369">
        <v>2.9844382860797274</v>
      </c>
      <c r="H38" s="370">
        <v>24212</v>
      </c>
      <c r="I38" s="383">
        <v>3</v>
      </c>
      <c r="J38" s="369">
        <v>1.2390550140426235</v>
      </c>
      <c r="K38" s="383">
        <v>25036</v>
      </c>
      <c r="L38" s="383">
        <v>12</v>
      </c>
      <c r="M38" s="369">
        <v>4.7930979389678861</v>
      </c>
      <c r="N38" s="383">
        <v>25884</v>
      </c>
      <c r="O38" s="383">
        <v>11</v>
      </c>
      <c r="P38" s="369">
        <f t="shared" si="0"/>
        <v>4.2497295626641947</v>
      </c>
      <c r="Q38" s="377">
        <v>26576</v>
      </c>
      <c r="R38" s="384">
        <v>21</v>
      </c>
      <c r="S38" s="369">
        <v>7.9018663455749554</v>
      </c>
      <c r="T38" s="263">
        <v>27284</v>
      </c>
      <c r="U38" s="371">
        <v>31</v>
      </c>
      <c r="V38" s="369">
        <v>11.361970385573962</v>
      </c>
      <c r="W38" s="263">
        <v>28000</v>
      </c>
      <c r="X38" s="372">
        <v>41</v>
      </c>
      <c r="Y38" s="369">
        <v>14.642857142857142</v>
      </c>
      <c r="Z38" s="377">
        <v>28726</v>
      </c>
      <c r="AA38" s="372">
        <v>40</v>
      </c>
      <c r="AB38" s="369">
        <v>13.924667548562278</v>
      </c>
      <c r="AC38" s="246">
        <v>29453</v>
      </c>
      <c r="AD38" s="373">
        <v>35</v>
      </c>
      <c r="AE38" s="369">
        <v>11.883339557939768</v>
      </c>
      <c r="AF38" s="527">
        <v>30172</v>
      </c>
      <c r="AG38" s="239">
        <v>41</v>
      </c>
      <c r="AH38" s="567">
        <f t="shared" si="1"/>
        <v>13.588757788678244</v>
      </c>
    </row>
    <row r="39" spans="1:34" ht="15" customHeight="1">
      <c r="A39" s="385" t="s">
        <v>37</v>
      </c>
      <c r="B39" s="386">
        <v>31432</v>
      </c>
      <c r="C39" s="386"/>
      <c r="D39" s="365">
        <v>0</v>
      </c>
      <c r="E39" s="381">
        <v>31991</v>
      </c>
      <c r="F39" s="381"/>
      <c r="G39" s="365">
        <v>0</v>
      </c>
      <c r="H39" s="381">
        <v>32566</v>
      </c>
      <c r="I39" s="381">
        <v>1</v>
      </c>
      <c r="J39" s="365">
        <v>0.30706872197997914</v>
      </c>
      <c r="K39" s="381">
        <v>33149</v>
      </c>
      <c r="L39" s="381">
        <v>1</v>
      </c>
      <c r="M39" s="365">
        <v>0.30166822528583065</v>
      </c>
      <c r="N39" s="381">
        <v>33754</v>
      </c>
      <c r="O39" s="381">
        <v>1</v>
      </c>
      <c r="P39" s="365">
        <f t="shared" si="0"/>
        <v>0.29626118385969069</v>
      </c>
      <c r="Q39" s="374">
        <v>34547</v>
      </c>
      <c r="R39" s="381">
        <v>1</v>
      </c>
      <c r="S39" s="365">
        <v>0.28946073465134453</v>
      </c>
      <c r="T39" s="266">
        <v>35348</v>
      </c>
      <c r="U39" s="381">
        <v>1</v>
      </c>
      <c r="V39" s="365">
        <v>0.28290143713930066</v>
      </c>
      <c r="W39" s="266">
        <v>36153</v>
      </c>
      <c r="X39" s="381"/>
      <c r="Y39" s="365">
        <v>0</v>
      </c>
      <c r="Z39" s="387">
        <v>36967</v>
      </c>
      <c r="AA39" s="381">
        <v>8</v>
      </c>
      <c r="AB39" s="365">
        <v>2.1640922985365325</v>
      </c>
      <c r="AC39" s="245">
        <v>37784</v>
      </c>
      <c r="AD39" s="382">
        <v>16</v>
      </c>
      <c r="AE39" s="365">
        <v>4.2345966546686427</v>
      </c>
      <c r="AF39" s="528">
        <v>38607</v>
      </c>
      <c r="AG39" s="568">
        <v>9</v>
      </c>
      <c r="AH39" s="564">
        <f t="shared" si="1"/>
        <v>2.3311834641386278</v>
      </c>
    </row>
    <row r="40" spans="1:34">
      <c r="A40" s="80"/>
      <c r="B40" s="80"/>
      <c r="C40" s="80"/>
      <c r="D40" s="80"/>
      <c r="E40" s="80"/>
      <c r="F40" s="80"/>
      <c r="G40" s="80"/>
      <c r="H40" s="80"/>
      <c r="I40" s="80"/>
      <c r="K40" s="80"/>
      <c r="L40" s="80"/>
      <c r="M40" s="80"/>
      <c r="N40" s="80"/>
      <c r="O40" s="80"/>
      <c r="P40" s="80"/>
      <c r="Q40" s="80"/>
      <c r="R40" s="80"/>
      <c r="S40" s="80"/>
      <c r="T40" s="80"/>
      <c r="U40" s="80"/>
      <c r="V40" s="80"/>
      <c r="X40" s="80"/>
      <c r="AA40" s="80"/>
      <c r="AC40" s="233"/>
      <c r="AD40" s="24"/>
      <c r="AE40" s="24"/>
    </row>
    <row r="41" spans="1:34" ht="15" customHeight="1">
      <c r="A41" s="712" t="s">
        <v>760</v>
      </c>
      <c r="B41" s="712"/>
      <c r="C41" s="712"/>
      <c r="D41" s="712"/>
      <c r="E41" s="712"/>
      <c r="F41" s="712"/>
      <c r="G41" s="712"/>
      <c r="H41" s="712"/>
      <c r="I41" s="712"/>
      <c r="J41" s="712"/>
      <c r="K41" s="712"/>
      <c r="L41" s="712"/>
      <c r="M41" s="712"/>
      <c r="N41" s="712"/>
      <c r="O41" s="712"/>
      <c r="P41" s="712"/>
      <c r="Q41" s="712"/>
      <c r="R41" s="712"/>
      <c r="S41" s="712"/>
      <c r="AC41" s="208"/>
      <c r="AD41" s="208"/>
      <c r="AE41" s="208"/>
    </row>
    <row r="42" spans="1:34">
      <c r="A42" s="715" t="s">
        <v>464</v>
      </c>
      <c r="B42" s="715"/>
      <c r="C42" s="715"/>
      <c r="D42" s="715"/>
      <c r="E42" s="715"/>
      <c r="F42" s="715"/>
      <c r="G42" s="715"/>
      <c r="H42" s="715"/>
      <c r="I42" s="715"/>
      <c r="J42" s="715"/>
      <c r="K42" s="715"/>
      <c r="L42" s="715"/>
      <c r="M42" s="715"/>
      <c r="N42" s="715"/>
      <c r="O42" s="715"/>
      <c r="P42" s="715"/>
      <c r="Q42" s="715"/>
      <c r="R42" s="715"/>
      <c r="S42" s="715"/>
    </row>
    <row r="43" spans="1:34">
      <c r="A43" s="439" t="s">
        <v>605</v>
      </c>
      <c r="B43" s="458"/>
      <c r="C43" s="458"/>
      <c r="D43" s="458"/>
      <c r="E43" s="458"/>
      <c r="F43" s="458"/>
      <c r="G43" s="458"/>
      <c r="H43" s="458"/>
      <c r="I43" s="458"/>
      <c r="J43" s="458"/>
      <c r="K43" s="458"/>
      <c r="L43" s="458"/>
      <c r="M43" s="458"/>
      <c r="N43" s="458"/>
      <c r="O43" s="458"/>
      <c r="P43" s="458"/>
      <c r="Q43" s="458"/>
      <c r="R43" s="458"/>
      <c r="S43" s="458"/>
    </row>
  </sheetData>
  <mergeCells count="38">
    <mergeCell ref="A5:AH5"/>
    <mergeCell ref="AF7:AH7"/>
    <mergeCell ref="AF8:AF9"/>
    <mergeCell ref="AG8:AH8"/>
    <mergeCell ref="A6:AH6"/>
    <mergeCell ref="O8:P8"/>
    <mergeCell ref="A7:A9"/>
    <mergeCell ref="B7:D7"/>
    <mergeCell ref="E7:G7"/>
    <mergeCell ref="H7:J7"/>
    <mergeCell ref="K7:M7"/>
    <mergeCell ref="C8:D8"/>
    <mergeCell ref="F8:G8"/>
    <mergeCell ref="I8:J8"/>
    <mergeCell ref="L8:M8"/>
    <mergeCell ref="N7:P7"/>
    <mergeCell ref="AC8:AC9"/>
    <mergeCell ref="Q7:S7"/>
    <mergeCell ref="T7:V7"/>
    <mergeCell ref="W7:Y7"/>
    <mergeCell ref="Z7:AB7"/>
    <mergeCell ref="AC7:AE7"/>
    <mergeCell ref="U8:V8"/>
    <mergeCell ref="X8:Y8"/>
    <mergeCell ref="AA8:AB8"/>
    <mergeCell ref="AD8:AE8"/>
    <mergeCell ref="T8:T9"/>
    <mergeCell ref="W8:W9"/>
    <mergeCell ref="Z8:Z9"/>
    <mergeCell ref="A41:S41"/>
    <mergeCell ref="A42:S42"/>
    <mergeCell ref="B8:B9"/>
    <mergeCell ref="E8:E9"/>
    <mergeCell ref="H8:H9"/>
    <mergeCell ref="K8:K9"/>
    <mergeCell ref="Q8:Q9"/>
    <mergeCell ref="R8:S8"/>
    <mergeCell ref="N8:N9"/>
  </mergeCells>
  <hyperlinks>
    <hyperlink ref="AI6" location="INDICE!A19" display="INDICE"/>
  </hyperlinks>
  <printOptions horizontalCentered="1"/>
  <pageMargins left="0.19685039370078741" right="0.19685039370078741" top="1.1023622047244095" bottom="0.51181102362204722" header="0.11811023622047245" footer="0.23622047244094491"/>
  <pageSetup paperSize="9" scale="74" firstPageNumber="132" orientation="landscape" useFirstPageNumber="1" r:id="rId1"/>
  <headerFooter scaleWithDoc="0">
    <oddHeader>&amp;C&amp;G</oddHeader>
    <oddFooter>&amp;C&amp;12 &amp;P</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AI43"/>
  <sheetViews>
    <sheetView showGridLines="0" zoomScale="90" zoomScaleNormal="90" zoomScalePageLayoutView="80" workbookViewId="0">
      <selection activeCell="A7" sqref="A7:A9"/>
    </sheetView>
  </sheetViews>
  <sheetFormatPr baseColWidth="10" defaultColWidth="11.5703125" defaultRowHeight="15.75" customHeight="1"/>
  <cols>
    <col min="1" max="1" width="31.28515625" style="23" customWidth="1"/>
    <col min="2" max="2" width="10.28515625" style="69" customWidth="1"/>
    <col min="3" max="3" width="7.28515625" style="69" customWidth="1"/>
    <col min="4" max="4" width="5.7109375" style="23" customWidth="1"/>
    <col min="5" max="5" width="10" style="69" customWidth="1"/>
    <col min="6" max="6" width="7.42578125" style="69" customWidth="1"/>
    <col min="7" max="7" width="6.7109375" style="23" customWidth="1"/>
    <col min="8" max="8" width="10.140625" style="256" customWidth="1"/>
    <col min="9" max="9" width="7.42578125" style="256" customWidth="1"/>
    <col min="10" max="10" width="6.28515625" style="80" customWidth="1"/>
    <col min="11" max="11" width="10.28515625" style="69" customWidth="1"/>
    <col min="12" max="12" width="7.85546875" style="69" customWidth="1"/>
    <col min="13" max="13" width="5.5703125" style="23" customWidth="1"/>
    <col min="14" max="14" width="10.28515625" style="69" customWidth="1"/>
    <col min="15" max="15" width="7.28515625" style="69" customWidth="1"/>
    <col min="16" max="16" width="6.28515625" style="23" customWidth="1"/>
    <col min="17" max="17" width="10" style="69" customWidth="1"/>
    <col min="18" max="18" width="6.7109375" style="69" customWidth="1"/>
    <col min="19" max="19" width="6.28515625" style="23" customWidth="1"/>
    <col min="20" max="20" width="10" style="23" customWidth="1"/>
    <col min="21" max="21" width="6.5703125" style="23" customWidth="1"/>
    <col min="22" max="22" width="5.7109375" style="23" customWidth="1"/>
    <col min="23" max="23" width="11.5703125" style="80" customWidth="1"/>
    <col min="24" max="24" width="7.140625" style="269" customWidth="1"/>
    <col min="25" max="25" width="6.7109375" style="80" customWidth="1"/>
    <col min="26" max="26" width="9.42578125" style="80" customWidth="1"/>
    <col min="27" max="27" width="7.140625" style="269" customWidth="1"/>
    <col min="28" max="28" width="5.7109375" style="80" customWidth="1"/>
    <col min="29" max="29" width="12.140625" style="80" bestFit="1" customWidth="1"/>
    <col min="30" max="30" width="7.28515625" style="80" customWidth="1"/>
    <col min="31" max="31" width="6.28515625" style="80" customWidth="1"/>
    <col min="32" max="32" width="11.5703125" style="80"/>
    <col min="33" max="34" width="8.7109375" style="80" customWidth="1"/>
    <col min="35" max="16384" width="11.5703125" style="80"/>
  </cols>
  <sheetData>
    <row r="1" spans="1:35" ht="16.5" customHeight="1"/>
    <row r="2" spans="1:35" ht="16.5" customHeight="1"/>
    <row r="3" spans="1:35" ht="16.5" customHeight="1"/>
    <row r="5" spans="1:35" ht="15.75" customHeight="1">
      <c r="A5" s="710" t="s">
        <v>737</v>
      </c>
      <c r="B5" s="710"/>
      <c r="C5" s="710"/>
      <c r="D5" s="710"/>
      <c r="E5" s="710"/>
      <c r="F5" s="710"/>
      <c r="G5" s="710"/>
      <c r="H5" s="710"/>
      <c r="I5" s="710"/>
      <c r="J5" s="710"/>
      <c r="K5" s="710"/>
      <c r="L5" s="710"/>
      <c r="M5" s="710"/>
      <c r="N5" s="710"/>
      <c r="O5" s="710"/>
      <c r="P5" s="710"/>
      <c r="Q5" s="710"/>
      <c r="R5" s="710"/>
      <c r="S5" s="710"/>
      <c r="T5" s="710"/>
      <c r="U5" s="710"/>
      <c r="V5" s="710"/>
      <c r="W5" s="710"/>
      <c r="X5" s="710"/>
      <c r="Y5" s="710"/>
      <c r="Z5" s="710"/>
      <c r="AA5" s="710"/>
      <c r="AB5" s="710"/>
      <c r="AC5" s="710"/>
      <c r="AD5" s="710"/>
      <c r="AE5" s="710"/>
      <c r="AF5" s="710"/>
      <c r="AG5" s="710"/>
      <c r="AH5" s="710"/>
    </row>
    <row r="6" spans="1:35" ht="41.25" customHeight="1">
      <c r="A6" s="716" t="s">
        <v>738</v>
      </c>
      <c r="B6" s="716"/>
      <c r="C6" s="716"/>
      <c r="D6" s="716"/>
      <c r="E6" s="716"/>
      <c r="F6" s="716"/>
      <c r="G6" s="716"/>
      <c r="H6" s="716"/>
      <c r="I6" s="716"/>
      <c r="J6" s="716"/>
      <c r="K6" s="716"/>
      <c r="L6" s="716"/>
      <c r="M6" s="716"/>
      <c r="N6" s="716"/>
      <c r="O6" s="716"/>
      <c r="P6" s="716"/>
      <c r="Q6" s="716"/>
      <c r="R6" s="716"/>
      <c r="S6" s="716"/>
      <c r="T6" s="716"/>
      <c r="U6" s="716"/>
      <c r="V6" s="716"/>
      <c r="W6" s="716"/>
      <c r="X6" s="716"/>
      <c r="Y6" s="716"/>
      <c r="Z6" s="716"/>
      <c r="AA6" s="716"/>
      <c r="AB6" s="716"/>
      <c r="AC6" s="716"/>
      <c r="AD6" s="716"/>
      <c r="AE6" s="716"/>
      <c r="AF6" s="716"/>
      <c r="AG6" s="716"/>
      <c r="AH6" s="716"/>
      <c r="AI6" s="134" t="s">
        <v>225</v>
      </c>
    </row>
    <row r="7" spans="1:35" ht="24.75" customHeight="1">
      <c r="A7" s="713" t="s">
        <v>0</v>
      </c>
      <c r="B7" s="704">
        <v>2006</v>
      </c>
      <c r="C7" s="705"/>
      <c r="D7" s="706"/>
      <c r="E7" s="704">
        <v>2007</v>
      </c>
      <c r="F7" s="705"/>
      <c r="G7" s="706"/>
      <c r="H7" s="704">
        <v>2008</v>
      </c>
      <c r="I7" s="705"/>
      <c r="J7" s="706"/>
      <c r="K7" s="704">
        <v>2009</v>
      </c>
      <c r="L7" s="705"/>
      <c r="M7" s="706"/>
      <c r="N7" s="704">
        <v>2010</v>
      </c>
      <c r="O7" s="705"/>
      <c r="P7" s="706"/>
      <c r="Q7" s="704">
        <v>2011</v>
      </c>
      <c r="R7" s="705"/>
      <c r="S7" s="706"/>
      <c r="T7" s="704">
        <v>2012</v>
      </c>
      <c r="U7" s="705"/>
      <c r="V7" s="706"/>
      <c r="W7" s="704">
        <v>2013</v>
      </c>
      <c r="X7" s="705"/>
      <c r="Y7" s="706"/>
      <c r="Z7" s="704">
        <v>2014</v>
      </c>
      <c r="AA7" s="705"/>
      <c r="AB7" s="706"/>
      <c r="AC7" s="704">
        <v>2015</v>
      </c>
      <c r="AD7" s="705"/>
      <c r="AE7" s="706"/>
      <c r="AF7" s="704">
        <v>2016</v>
      </c>
      <c r="AG7" s="705"/>
      <c r="AH7" s="706"/>
    </row>
    <row r="8" spans="1:35" ht="24.75" customHeight="1">
      <c r="A8" s="713"/>
      <c r="B8" s="708" t="s">
        <v>463</v>
      </c>
      <c r="C8" s="707" t="s">
        <v>5</v>
      </c>
      <c r="D8" s="707"/>
      <c r="E8" s="708" t="s">
        <v>463</v>
      </c>
      <c r="F8" s="707" t="s">
        <v>5</v>
      </c>
      <c r="G8" s="707"/>
      <c r="H8" s="708" t="s">
        <v>463</v>
      </c>
      <c r="I8" s="707" t="s">
        <v>5</v>
      </c>
      <c r="J8" s="707"/>
      <c r="K8" s="708" t="s">
        <v>463</v>
      </c>
      <c r="L8" s="707" t="s">
        <v>5</v>
      </c>
      <c r="M8" s="707"/>
      <c r="N8" s="708" t="s">
        <v>463</v>
      </c>
      <c r="O8" s="707" t="s">
        <v>5</v>
      </c>
      <c r="P8" s="707"/>
      <c r="Q8" s="708" t="s">
        <v>463</v>
      </c>
      <c r="R8" s="707" t="s">
        <v>5</v>
      </c>
      <c r="S8" s="707"/>
      <c r="T8" s="708" t="s">
        <v>463</v>
      </c>
      <c r="U8" s="707" t="s">
        <v>5</v>
      </c>
      <c r="V8" s="707"/>
      <c r="W8" s="708" t="s">
        <v>463</v>
      </c>
      <c r="X8" s="707" t="s">
        <v>5</v>
      </c>
      <c r="Y8" s="707"/>
      <c r="Z8" s="708" t="s">
        <v>463</v>
      </c>
      <c r="AA8" s="707" t="s">
        <v>5</v>
      </c>
      <c r="AB8" s="707"/>
      <c r="AC8" s="708" t="s">
        <v>463</v>
      </c>
      <c r="AD8" s="707" t="s">
        <v>5</v>
      </c>
      <c r="AE8" s="707"/>
      <c r="AF8" s="708" t="s">
        <v>463</v>
      </c>
      <c r="AG8" s="707" t="s">
        <v>5</v>
      </c>
      <c r="AH8" s="707"/>
    </row>
    <row r="9" spans="1:35" ht="24.75" customHeight="1">
      <c r="A9" s="714"/>
      <c r="B9" s="709"/>
      <c r="C9" s="389" t="s">
        <v>6</v>
      </c>
      <c r="D9" s="431" t="s">
        <v>7</v>
      </c>
      <c r="E9" s="709"/>
      <c r="F9" s="389" t="s">
        <v>6</v>
      </c>
      <c r="G9" s="431" t="s">
        <v>7</v>
      </c>
      <c r="H9" s="709"/>
      <c r="I9" s="389" t="s">
        <v>6</v>
      </c>
      <c r="J9" s="431" t="s">
        <v>7</v>
      </c>
      <c r="K9" s="709"/>
      <c r="L9" s="389" t="s">
        <v>6</v>
      </c>
      <c r="M9" s="431" t="s">
        <v>7</v>
      </c>
      <c r="N9" s="709"/>
      <c r="O9" s="389" t="s">
        <v>6</v>
      </c>
      <c r="P9" s="431" t="s">
        <v>7</v>
      </c>
      <c r="Q9" s="709"/>
      <c r="R9" s="389" t="s">
        <v>6</v>
      </c>
      <c r="S9" s="431" t="s">
        <v>7</v>
      </c>
      <c r="T9" s="709"/>
      <c r="U9" s="389" t="s">
        <v>6</v>
      </c>
      <c r="V9" s="431" t="s">
        <v>7</v>
      </c>
      <c r="W9" s="709"/>
      <c r="X9" s="389" t="s">
        <v>6</v>
      </c>
      <c r="Y9" s="431" t="s">
        <v>7</v>
      </c>
      <c r="Z9" s="709"/>
      <c r="AA9" s="389" t="s">
        <v>6</v>
      </c>
      <c r="AB9" s="431" t="s">
        <v>7</v>
      </c>
      <c r="AC9" s="709"/>
      <c r="AD9" s="389" t="s">
        <v>6</v>
      </c>
      <c r="AE9" s="431" t="s">
        <v>7</v>
      </c>
      <c r="AF9" s="709"/>
      <c r="AG9" s="389" t="s">
        <v>6</v>
      </c>
      <c r="AH9" s="547" t="s">
        <v>7</v>
      </c>
    </row>
    <row r="10" spans="1:35" ht="15.75" customHeight="1">
      <c r="A10" s="196" t="s">
        <v>443</v>
      </c>
      <c r="B10" s="146">
        <f>B11+B23+B30+B37+B39</f>
        <v>13964606</v>
      </c>
      <c r="C10" s="146">
        <v>1487</v>
      </c>
      <c r="D10" s="147">
        <v>1.0648349119194627</v>
      </c>
      <c r="E10" s="146">
        <f>E11+E23+E30+E37+E39</f>
        <v>14214982</v>
      </c>
      <c r="F10" s="146">
        <v>1415</v>
      </c>
      <c r="G10" s="147">
        <v>0.99542862593846415</v>
      </c>
      <c r="H10" s="146">
        <f>H11+H23+H30+H37+H39</f>
        <v>14472881</v>
      </c>
      <c r="I10" s="146">
        <v>1586</v>
      </c>
      <c r="J10" s="147">
        <v>1.0958426314705414</v>
      </c>
      <c r="K10" s="146">
        <f>K11+K23+K30+K37+K39</f>
        <v>14738472</v>
      </c>
      <c r="L10" s="146">
        <v>1556</v>
      </c>
      <c r="M10" s="147">
        <v>1.0557403779713392</v>
      </c>
      <c r="N10" s="146">
        <v>15012228</v>
      </c>
      <c r="O10" s="146">
        <v>1861</v>
      </c>
      <c r="P10" s="147">
        <f>(O10/N10)*10000</f>
        <v>1.23965609901475</v>
      </c>
      <c r="Q10" s="146">
        <f>Q11+Q23+Q30+Q37+Q39</f>
        <v>15266431</v>
      </c>
      <c r="R10" s="146">
        <v>2098</v>
      </c>
      <c r="S10" s="147">
        <v>1.3742570218278261</v>
      </c>
      <c r="T10" s="447">
        <f>SUM(T11,T23,T30,T37,T39)</f>
        <v>15520973</v>
      </c>
      <c r="U10" s="146">
        <v>2239</v>
      </c>
      <c r="V10" s="147">
        <v>1.4425642000665808</v>
      </c>
      <c r="W10" s="447">
        <f>SUM(W11,W23,W30,W37,W39)</f>
        <v>15774749</v>
      </c>
      <c r="X10" s="146">
        <v>2119.9999999999995</v>
      </c>
      <c r="Y10" s="147">
        <v>1.3439199571416314</v>
      </c>
      <c r="Z10" s="146">
        <v>16027466</v>
      </c>
      <c r="AA10" s="146">
        <v>2207</v>
      </c>
      <c r="AB10" s="147">
        <v>1.3770111881691094</v>
      </c>
      <c r="AC10" s="448">
        <f>SUM(AC11+AC23+AC30+AC37+AC39)</f>
        <v>16278844</v>
      </c>
      <c r="AD10" s="238">
        <v>2148</v>
      </c>
      <c r="AE10" s="147">
        <v>1.3195040139213816</v>
      </c>
      <c r="AF10" s="448">
        <v>16528730</v>
      </c>
      <c r="AG10" s="238">
        <v>2232.9999999999977</v>
      </c>
      <c r="AH10" s="566">
        <f>(AG10/AF10)*10000</f>
        <v>1.350980988860002</v>
      </c>
    </row>
    <row r="11" spans="1:35" ht="15.75" customHeight="1">
      <c r="A11" s="249" t="s">
        <v>8</v>
      </c>
      <c r="B11" s="146">
        <f>SUM(B12:B22)</f>
        <v>6287369</v>
      </c>
      <c r="C11" s="146">
        <v>860</v>
      </c>
      <c r="D11" s="147">
        <v>1.3678217391089977</v>
      </c>
      <c r="E11" s="146">
        <f>SUM(E12:E22)</f>
        <v>6394507</v>
      </c>
      <c r="F11" s="146">
        <v>626</v>
      </c>
      <c r="G11" s="147">
        <v>0.97896522749916448</v>
      </c>
      <c r="H11" s="146">
        <f>SUM(H12:H22)</f>
        <v>6505011</v>
      </c>
      <c r="I11" s="146">
        <v>704</v>
      </c>
      <c r="J11" s="147">
        <v>1.0822425972838479</v>
      </c>
      <c r="K11" s="146">
        <f>SUM(K12:K22)</f>
        <v>6618970</v>
      </c>
      <c r="L11" s="146">
        <v>602</v>
      </c>
      <c r="M11" s="147">
        <v>0.9095070683202976</v>
      </c>
      <c r="N11" s="146">
        <v>6736640</v>
      </c>
      <c r="O11" s="146">
        <v>602</v>
      </c>
      <c r="P11" s="147">
        <f t="shared" ref="P11:P39" si="0">(O11/N11)*10000</f>
        <v>0.8936205586167586</v>
      </c>
      <c r="Q11" s="146">
        <f>SUM(Q12:Q22)</f>
        <v>6808224</v>
      </c>
      <c r="R11" s="146">
        <v>952</v>
      </c>
      <c r="S11" s="147">
        <v>1.3983088688033767</v>
      </c>
      <c r="T11" s="447">
        <f>SUM(T12:T22)</f>
        <v>6924765</v>
      </c>
      <c r="U11" s="146">
        <v>864</v>
      </c>
      <c r="V11" s="147">
        <v>1.2476957701813707</v>
      </c>
      <c r="W11" s="447">
        <f>SUM(W12:W22)</f>
        <v>7041335</v>
      </c>
      <c r="X11" s="146">
        <v>711</v>
      </c>
      <c r="Y11" s="147">
        <v>1.0097517019144806</v>
      </c>
      <c r="Z11" s="146">
        <v>7205558</v>
      </c>
      <c r="AA11" s="146">
        <v>837.00000000000011</v>
      </c>
      <c r="AB11" s="147">
        <v>1.1693566526613972</v>
      </c>
      <c r="AC11" s="449">
        <v>7322549</v>
      </c>
      <c r="AD11" s="238">
        <v>744</v>
      </c>
      <c r="AE11" s="147">
        <v>1.0160396331933046</v>
      </c>
      <c r="AF11" s="449">
        <v>7439121</v>
      </c>
      <c r="AG11" s="238">
        <v>760.00000000000171</v>
      </c>
      <c r="AH11" s="566">
        <f t="shared" ref="AH11:AH38" si="1">(AG11/AF11)*10000</f>
        <v>1.0216260765216774</v>
      </c>
    </row>
    <row r="12" spans="1:35" ht="15.75" customHeight="1">
      <c r="A12" s="457" t="s">
        <v>9</v>
      </c>
      <c r="B12" s="250">
        <v>690049</v>
      </c>
      <c r="C12" s="250">
        <v>69</v>
      </c>
      <c r="D12" s="148">
        <v>0.99992899054994655</v>
      </c>
      <c r="E12" s="152">
        <v>701848</v>
      </c>
      <c r="F12" s="152">
        <v>14</v>
      </c>
      <c r="G12" s="148">
        <v>0.1994733902497407</v>
      </c>
      <c r="H12" s="152">
        <v>714015</v>
      </c>
      <c r="I12" s="152">
        <v>23</v>
      </c>
      <c r="J12" s="148">
        <v>0.32212208426993832</v>
      </c>
      <c r="K12" s="152">
        <v>726564</v>
      </c>
      <c r="L12" s="152">
        <v>11</v>
      </c>
      <c r="M12" s="148">
        <v>0.15139753689970878</v>
      </c>
      <c r="N12" s="152">
        <v>739520</v>
      </c>
      <c r="O12" s="152">
        <v>24</v>
      </c>
      <c r="P12" s="148">
        <f t="shared" si="0"/>
        <v>0.32453483340545214</v>
      </c>
      <c r="Q12" s="257">
        <v>753493</v>
      </c>
      <c r="R12" s="152">
        <v>19</v>
      </c>
      <c r="S12" s="148">
        <v>0.25215894507314601</v>
      </c>
      <c r="T12" s="450">
        <v>767695</v>
      </c>
      <c r="U12" s="257">
        <v>112</v>
      </c>
      <c r="V12" s="148">
        <v>1.4589127192439706</v>
      </c>
      <c r="W12" s="450">
        <v>781919</v>
      </c>
      <c r="X12" s="267">
        <v>17.000000000000007</v>
      </c>
      <c r="Y12" s="148">
        <v>0.21741382419406621</v>
      </c>
      <c r="Z12" s="257">
        <v>796169</v>
      </c>
      <c r="AA12" s="267">
        <v>15</v>
      </c>
      <c r="AB12" s="148">
        <v>0.18840221108834931</v>
      </c>
      <c r="AC12" s="451">
        <v>810412</v>
      </c>
      <c r="AD12" s="239">
        <v>15</v>
      </c>
      <c r="AE12" s="148">
        <v>0.18509104011293023</v>
      </c>
      <c r="AF12" s="451">
        <v>824646</v>
      </c>
      <c r="AG12" s="239">
        <v>21.000000000000004</v>
      </c>
      <c r="AH12" s="567">
        <f t="shared" si="1"/>
        <v>0.25465472457272581</v>
      </c>
    </row>
    <row r="13" spans="1:35" ht="15.75" customHeight="1">
      <c r="A13" s="457" t="s">
        <v>10</v>
      </c>
      <c r="B13" s="250">
        <v>185685</v>
      </c>
      <c r="C13" s="250">
        <v>24</v>
      </c>
      <c r="D13" s="148">
        <v>1.2925115114306487</v>
      </c>
      <c r="E13" s="152">
        <v>187095</v>
      </c>
      <c r="F13" s="152">
        <v>28</v>
      </c>
      <c r="G13" s="148">
        <v>1.4965659157112696</v>
      </c>
      <c r="H13" s="152">
        <v>188551</v>
      </c>
      <c r="I13" s="152">
        <v>20</v>
      </c>
      <c r="J13" s="148">
        <v>1.0607209720446988</v>
      </c>
      <c r="K13" s="152">
        <v>190075</v>
      </c>
      <c r="L13" s="152">
        <v>25</v>
      </c>
      <c r="M13" s="148">
        <v>1.3152702880441931</v>
      </c>
      <c r="N13" s="152">
        <v>191631</v>
      </c>
      <c r="O13" s="152">
        <v>22</v>
      </c>
      <c r="P13" s="148">
        <f t="shared" si="0"/>
        <v>1.1480397221743872</v>
      </c>
      <c r="Q13" s="258">
        <v>193689</v>
      </c>
      <c r="R13" s="152">
        <v>19</v>
      </c>
      <c r="S13" s="148">
        <v>0.98095400358306351</v>
      </c>
      <c r="T13" s="452">
        <v>195719</v>
      </c>
      <c r="U13" s="265">
        <v>22</v>
      </c>
      <c r="V13" s="148">
        <v>1.1240605153306527</v>
      </c>
      <c r="W13" s="452">
        <v>197708</v>
      </c>
      <c r="X13" s="268">
        <v>25.999999999999986</v>
      </c>
      <c r="Y13" s="148">
        <v>1.3150707103405015</v>
      </c>
      <c r="Z13" s="259">
        <v>199646</v>
      </c>
      <c r="AA13" s="267">
        <v>20.999999999999993</v>
      </c>
      <c r="AB13" s="148">
        <v>1.0518617953778184</v>
      </c>
      <c r="AC13" s="451">
        <v>201533</v>
      </c>
      <c r="AD13" s="239">
        <v>27</v>
      </c>
      <c r="AE13" s="148">
        <v>1.3397309621749292</v>
      </c>
      <c r="AF13" s="451">
        <v>203344</v>
      </c>
      <c r="AG13" s="239">
        <v>26.000000000000011</v>
      </c>
      <c r="AH13" s="567">
        <f t="shared" si="1"/>
        <v>1.2786214493665911</v>
      </c>
    </row>
    <row r="14" spans="1:35" ht="15.75" customHeight="1">
      <c r="A14" s="457" t="s">
        <v>11</v>
      </c>
      <c r="B14" s="250">
        <v>227589</v>
      </c>
      <c r="C14" s="250">
        <v>16</v>
      </c>
      <c r="D14" s="148">
        <v>0.70302167503701851</v>
      </c>
      <c r="E14" s="152">
        <v>229527</v>
      </c>
      <c r="F14" s="152">
        <v>14</v>
      </c>
      <c r="G14" s="148">
        <v>0.60995002766559048</v>
      </c>
      <c r="H14" s="152">
        <v>231539</v>
      </c>
      <c r="I14" s="152">
        <v>10</v>
      </c>
      <c r="J14" s="148">
        <v>0.43189268330605207</v>
      </c>
      <c r="K14" s="152">
        <v>233635</v>
      </c>
      <c r="L14" s="152">
        <v>7</v>
      </c>
      <c r="M14" s="148">
        <v>0.29961264365356222</v>
      </c>
      <c r="N14" s="152">
        <v>235814</v>
      </c>
      <c r="O14" s="152">
        <v>20</v>
      </c>
      <c r="P14" s="148">
        <f t="shared" si="0"/>
        <v>0.84812606545836966</v>
      </c>
      <c r="Q14" s="257">
        <v>240248</v>
      </c>
      <c r="R14" s="152">
        <v>25</v>
      </c>
      <c r="S14" s="148">
        <v>1.0405913888981386</v>
      </c>
      <c r="T14" s="450">
        <v>244754</v>
      </c>
      <c r="U14" s="257">
        <v>9</v>
      </c>
      <c r="V14" s="148">
        <v>0.3677161558135924</v>
      </c>
      <c r="W14" s="450">
        <v>249297</v>
      </c>
      <c r="X14" s="267">
        <v>5.9999999999999982</v>
      </c>
      <c r="Y14" s="148">
        <v>0.24067678311411683</v>
      </c>
      <c r="Z14" s="257">
        <v>253863</v>
      </c>
      <c r="AA14" s="267">
        <v>7.0000000000000009</v>
      </c>
      <c r="AB14" s="148">
        <v>0.2757392766964859</v>
      </c>
      <c r="AC14" s="451">
        <v>258450</v>
      </c>
      <c r="AD14" s="239">
        <v>5</v>
      </c>
      <c r="AE14" s="148">
        <v>0.1934610176049526</v>
      </c>
      <c r="AF14" s="451">
        <v>263048</v>
      </c>
      <c r="AG14" s="239">
        <v>8.0000000000000018</v>
      </c>
      <c r="AH14" s="567">
        <f t="shared" si="1"/>
        <v>0.30412700343663523</v>
      </c>
    </row>
    <row r="15" spans="1:35" ht="15.75" customHeight="1">
      <c r="A15" s="457" t="s">
        <v>12</v>
      </c>
      <c r="B15" s="250">
        <v>166991</v>
      </c>
      <c r="C15" s="250">
        <v>52</v>
      </c>
      <c r="D15" s="148">
        <v>3.1139402722302401</v>
      </c>
      <c r="E15" s="152">
        <v>168110</v>
      </c>
      <c r="F15" s="152">
        <v>55</v>
      </c>
      <c r="G15" s="148">
        <v>3.2716673606567128</v>
      </c>
      <c r="H15" s="152">
        <v>169279</v>
      </c>
      <c r="I15" s="152">
        <v>36</v>
      </c>
      <c r="J15" s="148">
        <v>2.1266666272839512</v>
      </c>
      <c r="K15" s="152">
        <v>170487</v>
      </c>
      <c r="L15" s="152">
        <v>37</v>
      </c>
      <c r="M15" s="148">
        <v>2.1702534504097089</v>
      </c>
      <c r="N15" s="152">
        <v>171746</v>
      </c>
      <c r="O15" s="152">
        <v>38</v>
      </c>
      <c r="P15" s="148">
        <f t="shared" si="0"/>
        <v>2.2125697250590988</v>
      </c>
      <c r="Q15" s="258">
        <v>173410</v>
      </c>
      <c r="R15" s="152">
        <v>48</v>
      </c>
      <c r="S15" s="148">
        <v>2.7680064586817368</v>
      </c>
      <c r="T15" s="452">
        <v>175050</v>
      </c>
      <c r="U15" s="265">
        <v>41</v>
      </c>
      <c r="V15" s="148">
        <v>2.3421879463010566</v>
      </c>
      <c r="W15" s="452">
        <v>176662</v>
      </c>
      <c r="X15" s="268">
        <v>66.999999999999972</v>
      </c>
      <c r="Y15" s="148">
        <v>3.7925530108342467</v>
      </c>
      <c r="Z15" s="259">
        <v>178228</v>
      </c>
      <c r="AA15" s="267">
        <v>49</v>
      </c>
      <c r="AB15" s="148">
        <v>2.7492874295845771</v>
      </c>
      <c r="AC15" s="451">
        <v>179768</v>
      </c>
      <c r="AD15" s="239">
        <v>47</v>
      </c>
      <c r="AE15" s="148">
        <v>2.6144808864759024</v>
      </c>
      <c r="AF15" s="451">
        <v>181265</v>
      </c>
      <c r="AG15" s="239">
        <v>52.000000000000014</v>
      </c>
      <c r="AH15" s="567">
        <f t="shared" si="1"/>
        <v>2.8687281052602551</v>
      </c>
    </row>
    <row r="16" spans="1:35" ht="15.75" customHeight="1">
      <c r="A16" s="457" t="s">
        <v>13</v>
      </c>
      <c r="B16" s="250">
        <v>398369</v>
      </c>
      <c r="C16" s="250">
        <v>55</v>
      </c>
      <c r="D16" s="148">
        <v>1.3806295168549763</v>
      </c>
      <c r="E16" s="152">
        <v>404706</v>
      </c>
      <c r="F16" s="152">
        <v>80</v>
      </c>
      <c r="G16" s="148">
        <v>1.9767436114117409</v>
      </c>
      <c r="H16" s="152">
        <v>411193</v>
      </c>
      <c r="I16" s="152">
        <v>72</v>
      </c>
      <c r="J16" s="148">
        <v>1.7510025705690515</v>
      </c>
      <c r="K16" s="152">
        <v>417846</v>
      </c>
      <c r="L16" s="152">
        <v>55</v>
      </c>
      <c r="M16" s="148">
        <v>1.3162744168904332</v>
      </c>
      <c r="N16" s="152">
        <v>424663</v>
      </c>
      <c r="O16" s="152">
        <v>54</v>
      </c>
      <c r="P16" s="148">
        <f t="shared" si="0"/>
        <v>1.2715965365478037</v>
      </c>
      <c r="Q16" s="259">
        <v>431243</v>
      </c>
      <c r="R16" s="152">
        <v>94</v>
      </c>
      <c r="S16" s="148">
        <v>2.1797455263041954</v>
      </c>
      <c r="T16" s="450">
        <v>437826</v>
      </c>
      <c r="U16" s="257">
        <v>50</v>
      </c>
      <c r="V16" s="148">
        <v>1.1420061851054986</v>
      </c>
      <c r="W16" s="450">
        <v>444398</v>
      </c>
      <c r="X16" s="267">
        <v>52.000000000000014</v>
      </c>
      <c r="Y16" s="148">
        <v>1.1701222777780282</v>
      </c>
      <c r="Z16" s="259">
        <v>450921</v>
      </c>
      <c r="AA16" s="267">
        <v>79.999999999999986</v>
      </c>
      <c r="AB16" s="148">
        <v>1.7741466908837686</v>
      </c>
      <c r="AC16" s="451">
        <v>457404</v>
      </c>
      <c r="AD16" s="239">
        <v>72</v>
      </c>
      <c r="AE16" s="148">
        <v>1.5741007949209016</v>
      </c>
      <c r="AF16" s="451">
        <v>463819</v>
      </c>
      <c r="AG16" s="239">
        <v>75</v>
      </c>
      <c r="AH16" s="567">
        <f t="shared" si="1"/>
        <v>1.6170100836748817</v>
      </c>
    </row>
    <row r="17" spans="1:34" ht="15.75" customHeight="1">
      <c r="A17" s="457" t="s">
        <v>14</v>
      </c>
      <c r="B17" s="250">
        <v>452333</v>
      </c>
      <c r="C17" s="250">
        <v>61</v>
      </c>
      <c r="D17" s="148">
        <v>1.348564000415623</v>
      </c>
      <c r="E17" s="152">
        <v>458039</v>
      </c>
      <c r="F17" s="152">
        <v>62</v>
      </c>
      <c r="G17" s="148">
        <v>1.3535965278065842</v>
      </c>
      <c r="H17" s="152">
        <v>463935</v>
      </c>
      <c r="I17" s="152">
        <v>56</v>
      </c>
      <c r="J17" s="148">
        <v>1.2070656449718171</v>
      </c>
      <c r="K17" s="152">
        <v>469998</v>
      </c>
      <c r="L17" s="152">
        <v>59</v>
      </c>
      <c r="M17" s="148">
        <v>1.2553244907425136</v>
      </c>
      <c r="N17" s="152">
        <v>476255</v>
      </c>
      <c r="O17" s="152">
        <v>44</v>
      </c>
      <c r="P17" s="148">
        <f t="shared" si="0"/>
        <v>0.92387481496257262</v>
      </c>
      <c r="Q17" s="258">
        <v>481498</v>
      </c>
      <c r="R17" s="152">
        <v>37</v>
      </c>
      <c r="S17" s="148">
        <v>0.76843517522398841</v>
      </c>
      <c r="T17" s="452">
        <v>486680</v>
      </c>
      <c r="U17" s="265">
        <v>41</v>
      </c>
      <c r="V17" s="148">
        <v>0.84244267280348495</v>
      </c>
      <c r="W17" s="452">
        <v>491753</v>
      </c>
      <c r="X17" s="268">
        <v>56</v>
      </c>
      <c r="Y17" s="148">
        <v>1.1387830882577228</v>
      </c>
      <c r="Z17" s="259">
        <v>496735</v>
      </c>
      <c r="AA17" s="267">
        <v>53.000000000000028</v>
      </c>
      <c r="AB17" s="148">
        <v>1.0669672964457915</v>
      </c>
      <c r="AC17" s="451">
        <v>501584</v>
      </c>
      <c r="AD17" s="239">
        <v>55</v>
      </c>
      <c r="AE17" s="148">
        <v>1.096526204982615</v>
      </c>
      <c r="AF17" s="451">
        <v>506325</v>
      </c>
      <c r="AG17" s="239">
        <v>62.000000000000007</v>
      </c>
      <c r="AH17" s="567">
        <f t="shared" si="1"/>
        <v>1.2245099491433369</v>
      </c>
    </row>
    <row r="18" spans="1:34" ht="15.75" customHeight="1">
      <c r="A18" s="457" t="s">
        <v>15</v>
      </c>
      <c r="B18" s="250">
        <v>389743</v>
      </c>
      <c r="C18" s="250">
        <v>25</v>
      </c>
      <c r="D18" s="148">
        <v>0.64144833903367093</v>
      </c>
      <c r="E18" s="152">
        <v>395498</v>
      </c>
      <c r="F18" s="152">
        <v>18</v>
      </c>
      <c r="G18" s="148">
        <v>0.4551224026417327</v>
      </c>
      <c r="H18" s="152">
        <v>401386</v>
      </c>
      <c r="I18" s="152">
        <v>40</v>
      </c>
      <c r="J18" s="148">
        <v>0.99654696476708204</v>
      </c>
      <c r="K18" s="152">
        <v>407435</v>
      </c>
      <c r="L18" s="152">
        <v>30</v>
      </c>
      <c r="M18" s="148">
        <v>0.73631376784026903</v>
      </c>
      <c r="N18" s="152">
        <v>413657</v>
      </c>
      <c r="O18" s="152">
        <v>35</v>
      </c>
      <c r="P18" s="148">
        <f t="shared" si="0"/>
        <v>0.8461116335514689</v>
      </c>
      <c r="Q18" s="259">
        <v>419919</v>
      </c>
      <c r="R18" s="152">
        <v>34</v>
      </c>
      <c r="S18" s="148">
        <v>0.80967996208792647</v>
      </c>
      <c r="T18" s="450">
        <v>426223</v>
      </c>
      <c r="U18" s="257">
        <v>35</v>
      </c>
      <c r="V18" s="148">
        <v>0.82116638473287462</v>
      </c>
      <c r="W18" s="450">
        <v>432543</v>
      </c>
      <c r="X18" s="267">
        <v>37.000000000000014</v>
      </c>
      <c r="Y18" s="148">
        <v>0.8554062833059376</v>
      </c>
      <c r="Z18" s="259">
        <v>438868</v>
      </c>
      <c r="AA18" s="267">
        <v>21.000000000000018</v>
      </c>
      <c r="AB18" s="148">
        <v>0.47850378701568624</v>
      </c>
      <c r="AC18" s="451">
        <v>445175</v>
      </c>
      <c r="AD18" s="239">
        <v>39</v>
      </c>
      <c r="AE18" s="148">
        <v>0.87605997641376998</v>
      </c>
      <c r="AF18" s="451">
        <v>451476</v>
      </c>
      <c r="AG18" s="239">
        <v>36.000000000000007</v>
      </c>
      <c r="AH18" s="567">
        <f t="shared" si="1"/>
        <v>0.79738457858225031</v>
      </c>
    </row>
    <row r="19" spans="1:34" ht="15.75" customHeight="1">
      <c r="A19" s="457" t="s">
        <v>16</v>
      </c>
      <c r="B19" s="250">
        <v>448329</v>
      </c>
      <c r="C19" s="250">
        <v>19</v>
      </c>
      <c r="D19" s="148">
        <v>0.42379591773005987</v>
      </c>
      <c r="E19" s="152">
        <v>452886</v>
      </c>
      <c r="F19" s="152">
        <v>15</v>
      </c>
      <c r="G19" s="148">
        <v>0.33120917846875375</v>
      </c>
      <c r="H19" s="152">
        <v>457614</v>
      </c>
      <c r="I19" s="152">
        <v>24</v>
      </c>
      <c r="J19" s="148">
        <v>0.52445947894950762</v>
      </c>
      <c r="K19" s="152">
        <v>462534</v>
      </c>
      <c r="L19" s="152">
        <v>20</v>
      </c>
      <c r="M19" s="148">
        <v>0.43240064514176252</v>
      </c>
      <c r="N19" s="152">
        <v>467671</v>
      </c>
      <c r="O19" s="152">
        <v>19</v>
      </c>
      <c r="P19" s="148">
        <f t="shared" si="0"/>
        <v>0.40626850927254415</v>
      </c>
      <c r="Q19" s="258">
        <v>473331</v>
      </c>
      <c r="R19" s="152">
        <v>15</v>
      </c>
      <c r="S19" s="148">
        <v>0.31690297064844686</v>
      </c>
      <c r="T19" s="452">
        <v>478964</v>
      </c>
      <c r="U19" s="265">
        <v>22</v>
      </c>
      <c r="V19" s="148">
        <v>0.45932470916394552</v>
      </c>
      <c r="W19" s="452">
        <v>484529</v>
      </c>
      <c r="X19" s="268">
        <v>30.000000000000007</v>
      </c>
      <c r="Y19" s="148">
        <v>0.61915798641567399</v>
      </c>
      <c r="Z19" s="259">
        <v>490039</v>
      </c>
      <c r="AA19" s="267">
        <v>31.999999999999993</v>
      </c>
      <c r="AB19" s="148">
        <v>0.6530092502841609</v>
      </c>
      <c r="AC19" s="451">
        <v>495464</v>
      </c>
      <c r="AD19" s="239">
        <v>17</v>
      </c>
      <c r="AE19" s="148">
        <v>0.34311271858298487</v>
      </c>
      <c r="AF19" s="451">
        <v>500794</v>
      </c>
      <c r="AG19" s="239">
        <v>26</v>
      </c>
      <c r="AH19" s="567">
        <f t="shared" si="1"/>
        <v>0.51917554922782627</v>
      </c>
    </row>
    <row r="20" spans="1:34" ht="15.75" customHeight="1">
      <c r="A20" s="457" t="s">
        <v>17</v>
      </c>
      <c r="B20" s="250">
        <v>2449745</v>
      </c>
      <c r="C20" s="250">
        <v>337</v>
      </c>
      <c r="D20" s="148">
        <v>1.3756533843318386</v>
      </c>
      <c r="E20" s="152">
        <v>2501735</v>
      </c>
      <c r="F20" s="152">
        <v>249</v>
      </c>
      <c r="G20" s="148">
        <v>0.99530925537676862</v>
      </c>
      <c r="H20" s="152">
        <v>2555387</v>
      </c>
      <c r="I20" s="152">
        <v>345</v>
      </c>
      <c r="J20" s="148">
        <v>1.3500890471775897</v>
      </c>
      <c r="K20" s="152">
        <v>2610755</v>
      </c>
      <c r="L20" s="152">
        <v>262</v>
      </c>
      <c r="M20" s="148">
        <v>1.0035411212465359</v>
      </c>
      <c r="N20" s="152">
        <v>2667953</v>
      </c>
      <c r="O20" s="152">
        <v>262</v>
      </c>
      <c r="P20" s="148">
        <f t="shared" si="0"/>
        <v>0.98202629506591754</v>
      </c>
      <c r="Q20" s="259">
        <v>2723509</v>
      </c>
      <c r="R20" s="152">
        <v>575</v>
      </c>
      <c r="S20" s="148">
        <v>2.1112469244639911</v>
      </c>
      <c r="T20" s="450">
        <v>2779370</v>
      </c>
      <c r="U20" s="257">
        <v>430</v>
      </c>
      <c r="V20" s="148">
        <v>1.5471131947167882</v>
      </c>
      <c r="W20" s="450">
        <v>2835373</v>
      </c>
      <c r="X20" s="267">
        <v>302</v>
      </c>
      <c r="Y20" s="148">
        <v>1.0651155950204787</v>
      </c>
      <c r="Z20" s="259">
        <v>2891472</v>
      </c>
      <c r="AA20" s="267">
        <v>415.00000000000006</v>
      </c>
      <c r="AB20" s="148">
        <v>1.4352551226503318</v>
      </c>
      <c r="AC20" s="451">
        <v>2947627</v>
      </c>
      <c r="AD20" s="239">
        <v>341</v>
      </c>
      <c r="AE20" s="148">
        <v>1.1568627916625815</v>
      </c>
      <c r="AF20" s="451">
        <v>3003799</v>
      </c>
      <c r="AG20" s="239">
        <v>319.00000000000057</v>
      </c>
      <c r="AH20" s="567">
        <f t="shared" si="1"/>
        <v>1.0619885018937705</v>
      </c>
    </row>
    <row r="21" spans="1:34" ht="15.75" customHeight="1">
      <c r="A21" s="457" t="s">
        <v>18</v>
      </c>
      <c r="B21" s="250">
        <v>496233</v>
      </c>
      <c r="C21" s="250">
        <v>170</v>
      </c>
      <c r="D21" s="148">
        <v>3.4258100529388411</v>
      </c>
      <c r="E21" s="152">
        <v>502883</v>
      </c>
      <c r="F21" s="152">
        <v>57</v>
      </c>
      <c r="G21" s="148">
        <v>1.1334644440158048</v>
      </c>
      <c r="H21" s="152">
        <v>509740</v>
      </c>
      <c r="I21" s="152">
        <v>56</v>
      </c>
      <c r="J21" s="148">
        <v>1.0985992859104641</v>
      </c>
      <c r="K21" s="152">
        <v>516779</v>
      </c>
      <c r="L21" s="152">
        <v>64</v>
      </c>
      <c r="M21" s="148">
        <v>1.2384404165029925</v>
      </c>
      <c r="N21" s="152">
        <v>524048</v>
      </c>
      <c r="O21" s="152">
        <v>58</v>
      </c>
      <c r="P21" s="148">
        <f t="shared" si="0"/>
        <v>1.1067688456019296</v>
      </c>
      <c r="Q21" s="258">
        <v>530655</v>
      </c>
      <c r="R21" s="152">
        <v>49</v>
      </c>
      <c r="S21" s="148">
        <v>0.92338713476741008</v>
      </c>
      <c r="T21" s="452">
        <v>537351</v>
      </c>
      <c r="U21" s="265">
        <v>56</v>
      </c>
      <c r="V21" s="148">
        <v>1.0421493586128991</v>
      </c>
      <c r="W21" s="452">
        <v>544090</v>
      </c>
      <c r="X21" s="268">
        <v>57</v>
      </c>
      <c r="Y21" s="148">
        <v>1.0476207980297376</v>
      </c>
      <c r="Z21" s="259">
        <v>550832</v>
      </c>
      <c r="AA21" s="267">
        <v>58.000000000000007</v>
      </c>
      <c r="AB21" s="148">
        <v>1.0529526243936447</v>
      </c>
      <c r="AC21" s="451">
        <v>557563</v>
      </c>
      <c r="AD21" s="239">
        <v>54</v>
      </c>
      <c r="AE21" s="148">
        <v>0.96850042058027519</v>
      </c>
      <c r="AF21" s="451">
        <v>564260</v>
      </c>
      <c r="AG21" s="239">
        <v>63.00000000000005</v>
      </c>
      <c r="AH21" s="567">
        <f t="shared" si="1"/>
        <v>1.1165065749831646</v>
      </c>
    </row>
    <row r="22" spans="1:34" s="334" customFormat="1" ht="15.75" customHeight="1">
      <c r="A22" s="459" t="s">
        <v>19</v>
      </c>
      <c r="B22" s="331">
        <v>382303</v>
      </c>
      <c r="C22" s="331">
        <v>32</v>
      </c>
      <c r="D22" s="332">
        <v>0.83703240623275255</v>
      </c>
      <c r="E22" s="333">
        <v>392180</v>
      </c>
      <c r="F22" s="333">
        <v>34</v>
      </c>
      <c r="G22" s="332">
        <v>0.86694885001784894</v>
      </c>
      <c r="H22" s="333">
        <v>402372</v>
      </c>
      <c r="I22" s="333">
        <v>22</v>
      </c>
      <c r="J22" s="332">
        <v>0.54675772668078293</v>
      </c>
      <c r="K22" s="333">
        <v>412862</v>
      </c>
      <c r="L22" s="333">
        <v>32</v>
      </c>
      <c r="M22" s="332">
        <v>0.77507738663282166</v>
      </c>
      <c r="N22" s="333">
        <v>423682</v>
      </c>
      <c r="O22" s="333">
        <v>26</v>
      </c>
      <c r="P22" s="332">
        <f t="shared" si="0"/>
        <v>0.61366779801832505</v>
      </c>
      <c r="Q22" s="259">
        <v>387229</v>
      </c>
      <c r="R22" s="333">
        <v>37</v>
      </c>
      <c r="S22" s="332">
        <v>0.95550694808498327</v>
      </c>
      <c r="T22" s="450">
        <v>395133</v>
      </c>
      <c r="U22" s="257">
        <v>46</v>
      </c>
      <c r="V22" s="332">
        <v>1.1641649773620528</v>
      </c>
      <c r="W22" s="450">
        <v>403063</v>
      </c>
      <c r="X22" s="267">
        <v>60.999999999999979</v>
      </c>
      <c r="Y22" s="332">
        <v>1.5134110548475048</v>
      </c>
      <c r="Z22" s="259">
        <v>458785</v>
      </c>
      <c r="AA22" s="267">
        <v>86.000000000000014</v>
      </c>
      <c r="AB22" s="332">
        <v>2.0924116016924206</v>
      </c>
      <c r="AC22" s="451">
        <v>467569</v>
      </c>
      <c r="AD22" s="239">
        <v>72</v>
      </c>
      <c r="AE22" s="332">
        <v>1.5398796755131328</v>
      </c>
      <c r="AF22" s="451">
        <v>476345</v>
      </c>
      <c r="AG22" s="239">
        <v>72</v>
      </c>
      <c r="AH22" s="567">
        <f t="shared" si="1"/>
        <v>1.5115095151623299</v>
      </c>
    </row>
    <row r="23" spans="1:34" ht="15.75" customHeight="1">
      <c r="A23" s="249" t="s">
        <v>20</v>
      </c>
      <c r="B23" s="146">
        <f>SUM(B24:B29)</f>
        <v>6952421</v>
      </c>
      <c r="C23" s="146">
        <v>544</v>
      </c>
      <c r="D23" s="147">
        <v>0.78246124623350632</v>
      </c>
      <c r="E23" s="146">
        <f>SUM(E24:E29)</f>
        <v>7073096</v>
      </c>
      <c r="F23" s="146">
        <v>701</v>
      </c>
      <c r="G23" s="147">
        <v>0.99107943678411836</v>
      </c>
      <c r="H23" s="146">
        <f>SUM(H24:H29)</f>
        <v>7197036</v>
      </c>
      <c r="I23" s="146">
        <v>784</v>
      </c>
      <c r="J23" s="147">
        <v>1.0893373327575409</v>
      </c>
      <c r="K23" s="146">
        <f>SUM(K24:K29)</f>
        <v>7324324</v>
      </c>
      <c r="L23" s="146">
        <v>844</v>
      </c>
      <c r="M23" s="147">
        <v>1.1523247742726836</v>
      </c>
      <c r="N23" s="146">
        <v>7455097</v>
      </c>
      <c r="O23" s="146">
        <v>1164</v>
      </c>
      <c r="P23" s="147">
        <f t="shared" si="0"/>
        <v>1.5613478939308234</v>
      </c>
      <c r="Q23" s="146">
        <f>SUM(Q24:Q29)</f>
        <v>7616555</v>
      </c>
      <c r="R23" s="146">
        <v>1035</v>
      </c>
      <c r="S23" s="147">
        <v>1.3588820667611536</v>
      </c>
      <c r="T23" s="447">
        <f>SUM(T24:T29)</f>
        <v>7733291</v>
      </c>
      <c r="U23" s="146">
        <v>1259</v>
      </c>
      <c r="V23" s="147">
        <v>1.6280261534190295</v>
      </c>
      <c r="W23" s="447">
        <f>SUM(W24:W29)</f>
        <v>7849237</v>
      </c>
      <c r="X23" s="146">
        <v>1224.9999999999995</v>
      </c>
      <c r="Y23" s="147">
        <v>1.5606612464370737</v>
      </c>
      <c r="Z23" s="146">
        <v>7916493</v>
      </c>
      <c r="AA23" s="146">
        <v>1199.9999999999998</v>
      </c>
      <c r="AB23" s="147">
        <v>1.5067296195043134</v>
      </c>
      <c r="AC23" s="449">
        <v>8029673</v>
      </c>
      <c r="AD23" s="238">
        <v>1257</v>
      </c>
      <c r="AE23" s="147">
        <v>1.5654435741032044</v>
      </c>
      <c r="AF23" s="449">
        <v>8141834</v>
      </c>
      <c r="AG23" s="238">
        <v>1306.9999999999991</v>
      </c>
      <c r="AH23" s="566">
        <f t="shared" si="1"/>
        <v>1.6052894225060337</v>
      </c>
    </row>
    <row r="24" spans="1:34" ht="15.75" customHeight="1">
      <c r="A24" s="457" t="s">
        <v>21</v>
      </c>
      <c r="B24" s="250">
        <v>591950</v>
      </c>
      <c r="C24" s="250">
        <v>52</v>
      </c>
      <c r="D24" s="148">
        <v>0.87845257200777094</v>
      </c>
      <c r="E24" s="152">
        <v>599845</v>
      </c>
      <c r="F24" s="152">
        <v>60</v>
      </c>
      <c r="G24" s="148">
        <v>1.0002584000866892</v>
      </c>
      <c r="H24" s="152">
        <v>607959</v>
      </c>
      <c r="I24" s="152">
        <v>90</v>
      </c>
      <c r="J24" s="148">
        <v>1.480362985003923</v>
      </c>
      <c r="K24" s="152">
        <v>616299</v>
      </c>
      <c r="L24" s="152">
        <v>81</v>
      </c>
      <c r="M24" s="148">
        <v>1.3142971187686496</v>
      </c>
      <c r="N24" s="152">
        <v>624860</v>
      </c>
      <c r="O24" s="152">
        <v>84</v>
      </c>
      <c r="P24" s="148">
        <f t="shared" si="0"/>
        <v>1.3443011234516531</v>
      </c>
      <c r="Q24" s="259">
        <v>634481</v>
      </c>
      <c r="R24" s="152">
        <v>111</v>
      </c>
      <c r="S24" s="148">
        <v>1.7494613707896689</v>
      </c>
      <c r="T24" s="450">
        <v>644000</v>
      </c>
      <c r="U24" s="257">
        <v>94</v>
      </c>
      <c r="V24" s="148">
        <v>1.4596273291925466</v>
      </c>
      <c r="W24" s="450">
        <v>653400</v>
      </c>
      <c r="X24" s="267">
        <v>126.99999999999993</v>
      </c>
      <c r="Y24" s="148">
        <v>1.9436792164064882</v>
      </c>
      <c r="Z24" s="259">
        <v>662671</v>
      </c>
      <c r="AA24" s="267">
        <v>117.99999999999999</v>
      </c>
      <c r="AB24" s="148">
        <v>1.7806724603913553</v>
      </c>
      <c r="AC24" s="453">
        <v>671817</v>
      </c>
      <c r="AD24" s="239">
        <v>102</v>
      </c>
      <c r="AE24" s="148">
        <v>1.5182706004760225</v>
      </c>
      <c r="AF24" s="453">
        <v>680845</v>
      </c>
      <c r="AG24" s="239">
        <v>95.000000000000028</v>
      </c>
      <c r="AH24" s="567">
        <f t="shared" si="1"/>
        <v>1.3953249271126325</v>
      </c>
    </row>
    <row r="25" spans="1:34" ht="15.75" customHeight="1">
      <c r="A25" s="457" t="s">
        <v>22</v>
      </c>
      <c r="B25" s="250">
        <v>464796</v>
      </c>
      <c r="C25" s="250">
        <v>61</v>
      </c>
      <c r="D25" s="148">
        <v>1.31240372120242</v>
      </c>
      <c r="E25" s="152">
        <v>475037</v>
      </c>
      <c r="F25" s="152">
        <v>79</v>
      </c>
      <c r="G25" s="148">
        <v>1.663028353580879</v>
      </c>
      <c r="H25" s="152">
        <v>485548</v>
      </c>
      <c r="I25" s="152">
        <v>83</v>
      </c>
      <c r="J25" s="148">
        <v>1.7094087505251798</v>
      </c>
      <c r="K25" s="152">
        <v>496331</v>
      </c>
      <c r="L25" s="152">
        <v>87</v>
      </c>
      <c r="M25" s="148">
        <v>1.752862505062146</v>
      </c>
      <c r="N25" s="152">
        <v>507408</v>
      </c>
      <c r="O25" s="152">
        <v>90</v>
      </c>
      <c r="P25" s="148">
        <f t="shared" si="0"/>
        <v>1.7737205562387666</v>
      </c>
      <c r="Q25" s="258">
        <v>561605</v>
      </c>
      <c r="R25" s="152">
        <v>98</v>
      </c>
      <c r="S25" s="148">
        <v>1.7449987090570773</v>
      </c>
      <c r="T25" s="452">
        <v>571382</v>
      </c>
      <c r="U25" s="265">
        <v>139</v>
      </c>
      <c r="V25" s="148">
        <v>2.43269826490859</v>
      </c>
      <c r="W25" s="452">
        <v>581010</v>
      </c>
      <c r="X25" s="268">
        <v>150</v>
      </c>
      <c r="Y25" s="148">
        <v>2.5817111581556258</v>
      </c>
      <c r="Z25" s="259">
        <v>542707</v>
      </c>
      <c r="AA25" s="267">
        <v>140.99999999999997</v>
      </c>
      <c r="AB25" s="148">
        <v>2.3878756882077887</v>
      </c>
      <c r="AC25" s="453">
        <v>551165</v>
      </c>
      <c r="AD25" s="239">
        <v>147</v>
      </c>
      <c r="AE25" s="148">
        <v>2.6670779167762828</v>
      </c>
      <c r="AF25" s="453">
        <v>559471</v>
      </c>
      <c r="AG25" s="239">
        <v>124</v>
      </c>
      <c r="AH25" s="567">
        <f t="shared" si="1"/>
        <v>2.2163794012558293</v>
      </c>
    </row>
    <row r="26" spans="1:34" ht="15.75" customHeight="1">
      <c r="A26" s="457" t="s">
        <v>23</v>
      </c>
      <c r="B26" s="250">
        <v>3522015</v>
      </c>
      <c r="C26" s="250">
        <v>273</v>
      </c>
      <c r="D26" s="148">
        <v>0.77512446710192884</v>
      </c>
      <c r="E26" s="152">
        <v>3583719</v>
      </c>
      <c r="F26" s="152">
        <v>355</v>
      </c>
      <c r="G26" s="148">
        <v>0.99059105917623569</v>
      </c>
      <c r="H26" s="152">
        <v>3647031</v>
      </c>
      <c r="I26" s="152">
        <v>380</v>
      </c>
      <c r="J26" s="148">
        <v>1.0419434328910284</v>
      </c>
      <c r="K26" s="152">
        <v>3712012</v>
      </c>
      <c r="L26" s="152">
        <v>449</v>
      </c>
      <c r="M26" s="148">
        <v>1.2095866069398482</v>
      </c>
      <c r="N26" s="152">
        <v>3778720</v>
      </c>
      <c r="O26" s="152">
        <v>632</v>
      </c>
      <c r="P26" s="148">
        <f t="shared" si="0"/>
        <v>1.6725240293009271</v>
      </c>
      <c r="Q26" s="259">
        <v>3840319</v>
      </c>
      <c r="R26" s="152">
        <v>560</v>
      </c>
      <c r="S26" s="148">
        <v>1.4582121953931433</v>
      </c>
      <c r="T26" s="450">
        <v>3901981</v>
      </c>
      <c r="U26" s="257">
        <v>562</v>
      </c>
      <c r="V26" s="148">
        <v>1.4402940455117541</v>
      </c>
      <c r="W26" s="450">
        <v>3963541</v>
      </c>
      <c r="X26" s="267">
        <v>592.99999999999966</v>
      </c>
      <c r="Y26" s="148">
        <v>1.4961369139363001</v>
      </c>
      <c r="Z26" s="259">
        <v>4024929</v>
      </c>
      <c r="AA26" s="267">
        <v>585.99999999999989</v>
      </c>
      <c r="AB26" s="148">
        <v>1.4559263032962815</v>
      </c>
      <c r="AC26" s="453">
        <v>4086089</v>
      </c>
      <c r="AD26" s="239">
        <v>612</v>
      </c>
      <c r="AE26" s="148">
        <v>1.4977647329757133</v>
      </c>
      <c r="AF26" s="453">
        <v>4146996</v>
      </c>
      <c r="AG26" s="239">
        <v>688.9999999999992</v>
      </c>
      <c r="AH26" s="567">
        <f t="shared" si="1"/>
        <v>1.6614436088194906</v>
      </c>
    </row>
    <row r="27" spans="1:34" ht="15.75" customHeight="1">
      <c r="A27" s="457" t="s">
        <v>24</v>
      </c>
      <c r="B27" s="250">
        <v>748853</v>
      </c>
      <c r="C27" s="250">
        <v>76</v>
      </c>
      <c r="D27" s="148">
        <v>1.014885431453169</v>
      </c>
      <c r="E27" s="152">
        <v>762484</v>
      </c>
      <c r="F27" s="152">
        <v>97</v>
      </c>
      <c r="G27" s="148">
        <v>1.272157842000619</v>
      </c>
      <c r="H27" s="152">
        <v>776460</v>
      </c>
      <c r="I27" s="152">
        <v>101</v>
      </c>
      <c r="J27" s="148">
        <v>1.3007753136027613</v>
      </c>
      <c r="K27" s="152">
        <v>790808</v>
      </c>
      <c r="L27" s="152">
        <v>113</v>
      </c>
      <c r="M27" s="148">
        <v>1.4289182709330204</v>
      </c>
      <c r="N27" s="152">
        <v>805514</v>
      </c>
      <c r="O27" s="152">
        <v>133</v>
      </c>
      <c r="P27" s="148">
        <f t="shared" si="0"/>
        <v>1.6511196577588969</v>
      </c>
      <c r="Q27" s="258">
        <v>817676</v>
      </c>
      <c r="R27" s="152">
        <v>128</v>
      </c>
      <c r="S27" s="148">
        <v>1.5654122170639715</v>
      </c>
      <c r="T27" s="452">
        <v>829779</v>
      </c>
      <c r="U27" s="265">
        <v>157</v>
      </c>
      <c r="V27" s="148">
        <v>1.8920700572080034</v>
      </c>
      <c r="W27" s="452">
        <v>841767</v>
      </c>
      <c r="X27" s="268">
        <v>166.00000000000003</v>
      </c>
      <c r="Y27" s="148">
        <v>1.9720421446789913</v>
      </c>
      <c r="Z27" s="259">
        <v>853622</v>
      </c>
      <c r="AA27" s="267">
        <v>159.99999999999989</v>
      </c>
      <c r="AB27" s="148">
        <v>1.8743659371478227</v>
      </c>
      <c r="AC27" s="451">
        <v>865340</v>
      </c>
      <c r="AD27" s="239">
        <v>171</v>
      </c>
      <c r="AE27" s="148">
        <v>1.9761018790302078</v>
      </c>
      <c r="AF27" s="451">
        <v>876912</v>
      </c>
      <c r="AG27" s="239">
        <v>163</v>
      </c>
      <c r="AH27" s="567">
        <f t="shared" si="1"/>
        <v>1.8587954093455215</v>
      </c>
    </row>
    <row r="28" spans="1:34" ht="15.75" customHeight="1">
      <c r="A28" s="457" t="s">
        <v>25</v>
      </c>
      <c r="B28" s="250">
        <v>1340526</v>
      </c>
      <c r="C28" s="250">
        <v>60</v>
      </c>
      <c r="D28" s="148">
        <v>0.44758550002014136</v>
      </c>
      <c r="E28" s="152">
        <v>1359648</v>
      </c>
      <c r="F28" s="152">
        <v>80</v>
      </c>
      <c r="G28" s="148">
        <v>0.58838758266845537</v>
      </c>
      <c r="H28" s="152">
        <v>1379329</v>
      </c>
      <c r="I28" s="152">
        <v>87</v>
      </c>
      <c r="J28" s="148">
        <v>0.63074146922162866</v>
      </c>
      <c r="K28" s="152">
        <v>1399539</v>
      </c>
      <c r="L28" s="152">
        <v>73</v>
      </c>
      <c r="M28" s="148">
        <v>0.52160032696480774</v>
      </c>
      <c r="N28" s="152">
        <v>1420348</v>
      </c>
      <c r="O28" s="152">
        <v>161</v>
      </c>
      <c r="P28" s="148">
        <f t="shared" si="0"/>
        <v>1.1335250234449585</v>
      </c>
      <c r="Q28" s="259">
        <v>1436259</v>
      </c>
      <c r="R28" s="152">
        <v>74</v>
      </c>
      <c r="S28" s="148">
        <v>0.51522740675602374</v>
      </c>
      <c r="T28" s="450">
        <v>1451873</v>
      </c>
      <c r="U28" s="257">
        <v>248</v>
      </c>
      <c r="V28" s="148">
        <v>1.7081383840046616</v>
      </c>
      <c r="W28" s="450">
        <v>1467111</v>
      </c>
      <c r="X28" s="267">
        <v>104.00000000000007</v>
      </c>
      <c r="Y28" s="148">
        <v>0.7088761518385458</v>
      </c>
      <c r="Z28" s="259">
        <v>1481940</v>
      </c>
      <c r="AA28" s="267">
        <v>106.00000000000001</v>
      </c>
      <c r="AB28" s="148">
        <v>0.71527862126671804</v>
      </c>
      <c r="AC28" s="451">
        <v>1496366</v>
      </c>
      <c r="AD28" s="239">
        <v>144</v>
      </c>
      <c r="AE28" s="148">
        <v>0.96233140822499308</v>
      </c>
      <c r="AF28" s="451">
        <v>1510375</v>
      </c>
      <c r="AG28" s="239">
        <v>141.99999999999989</v>
      </c>
      <c r="AH28" s="567">
        <f t="shared" si="1"/>
        <v>0.94016386658942241</v>
      </c>
    </row>
    <row r="29" spans="1:34" ht="15.75" customHeight="1">
      <c r="A29" s="457" t="s">
        <v>26</v>
      </c>
      <c r="B29" s="250">
        <v>284281</v>
      </c>
      <c r="C29" s="250">
        <v>22</v>
      </c>
      <c r="D29" s="147">
        <v>0.77388217995574793</v>
      </c>
      <c r="E29" s="152">
        <v>292363</v>
      </c>
      <c r="F29" s="152">
        <v>30</v>
      </c>
      <c r="G29" s="148">
        <v>1.026121636458786</v>
      </c>
      <c r="H29" s="152">
        <v>300709</v>
      </c>
      <c r="I29" s="152">
        <v>43</v>
      </c>
      <c r="J29" s="148">
        <v>1.4299538756738241</v>
      </c>
      <c r="K29" s="152">
        <v>309335</v>
      </c>
      <c r="L29" s="152">
        <v>41</v>
      </c>
      <c r="M29" s="148">
        <v>1.3254238931902307</v>
      </c>
      <c r="N29" s="152">
        <v>318247</v>
      </c>
      <c r="O29" s="152">
        <v>64</v>
      </c>
      <c r="P29" s="148">
        <f t="shared" si="0"/>
        <v>2.0110166003135928</v>
      </c>
      <c r="Q29" s="258">
        <v>326215</v>
      </c>
      <c r="R29" s="152">
        <v>64</v>
      </c>
      <c r="S29" s="148">
        <v>1.961896295388011</v>
      </c>
      <c r="T29" s="452">
        <v>334276</v>
      </c>
      <c r="U29" s="265">
        <v>59</v>
      </c>
      <c r="V29" s="148">
        <v>1.7650085558041859</v>
      </c>
      <c r="W29" s="452">
        <v>342408</v>
      </c>
      <c r="X29" s="268">
        <v>84.999999999999972</v>
      </c>
      <c r="Y29" s="148">
        <v>2.482418635078619</v>
      </c>
      <c r="Z29" s="259">
        <v>350624</v>
      </c>
      <c r="AA29" s="267">
        <v>88.999999999999972</v>
      </c>
      <c r="AB29" s="148">
        <v>2.5383316601259458</v>
      </c>
      <c r="AC29" s="451">
        <v>358896</v>
      </c>
      <c r="AD29" s="239">
        <v>81</v>
      </c>
      <c r="AE29" s="148">
        <v>2.2569212250902768</v>
      </c>
      <c r="AF29" s="451">
        <v>367235</v>
      </c>
      <c r="AG29" s="239">
        <v>94</v>
      </c>
      <c r="AH29" s="567">
        <f t="shared" si="1"/>
        <v>2.559668876877204</v>
      </c>
    </row>
    <row r="30" spans="1:34" ht="15.75" customHeight="1">
      <c r="A30" s="249" t="s">
        <v>27</v>
      </c>
      <c r="B30" s="146">
        <f>SUM(B31:B36)</f>
        <v>670655</v>
      </c>
      <c r="C30" s="146">
        <v>80</v>
      </c>
      <c r="D30" s="147">
        <v>1.1928636929568854</v>
      </c>
      <c r="E30" s="146">
        <f>SUM(E31:E36)</f>
        <v>691933</v>
      </c>
      <c r="F30" s="146">
        <v>84</v>
      </c>
      <c r="G30" s="147">
        <v>1.2139903719001697</v>
      </c>
      <c r="H30" s="146">
        <f>SUM(H31:H36)</f>
        <v>714054</v>
      </c>
      <c r="I30" s="146">
        <v>97</v>
      </c>
      <c r="J30" s="147">
        <v>1.3584406781559939</v>
      </c>
      <c r="K30" s="146">
        <f>SUM(K31:K36)</f>
        <v>736993</v>
      </c>
      <c r="L30" s="146">
        <v>108</v>
      </c>
      <c r="M30" s="147">
        <v>1.4654141898226984</v>
      </c>
      <c r="N30" s="146">
        <v>760853</v>
      </c>
      <c r="O30" s="146">
        <v>93</v>
      </c>
      <c r="P30" s="147">
        <f t="shared" si="0"/>
        <v>1.222312325771207</v>
      </c>
      <c r="Q30" s="146">
        <f>SUM(Q31:Q36)</f>
        <v>780529</v>
      </c>
      <c r="R30" s="146">
        <v>109</v>
      </c>
      <c r="S30" s="147">
        <v>1.3964887915759696</v>
      </c>
      <c r="T30" s="447">
        <f>SUM(T31:T36)</f>
        <v>800285</v>
      </c>
      <c r="U30" s="146">
        <v>113</v>
      </c>
      <c r="V30" s="147">
        <v>1.4119969760772726</v>
      </c>
      <c r="W30" s="447">
        <f>SUM(W31:W36)</f>
        <v>820024</v>
      </c>
      <c r="X30" s="146">
        <v>180</v>
      </c>
      <c r="Y30" s="147">
        <v>2.1950577056281277</v>
      </c>
      <c r="Z30" s="146">
        <v>839722</v>
      </c>
      <c r="AA30" s="146">
        <v>160.99999999999997</v>
      </c>
      <c r="AB30" s="147">
        <v>1.9173012020644924</v>
      </c>
      <c r="AC30" s="449">
        <v>859385</v>
      </c>
      <c r="AD30" s="238">
        <v>140</v>
      </c>
      <c r="AE30" s="147">
        <v>1.6290719526172786</v>
      </c>
      <c r="AF30" s="449">
        <v>878996</v>
      </c>
      <c r="AG30" s="238">
        <v>159.99999999999991</v>
      </c>
      <c r="AH30" s="566">
        <f t="shared" si="1"/>
        <v>1.8202585677295449</v>
      </c>
    </row>
    <row r="31" spans="1:34" ht="15.75" customHeight="1">
      <c r="A31" s="251" t="s">
        <v>28</v>
      </c>
      <c r="B31" s="250">
        <v>137965</v>
      </c>
      <c r="C31" s="250">
        <v>3</v>
      </c>
      <c r="D31" s="148">
        <v>0.21744645381074909</v>
      </c>
      <c r="E31" s="152">
        <v>141598</v>
      </c>
      <c r="F31" s="152">
        <v>8</v>
      </c>
      <c r="G31" s="148">
        <v>0.56497973135213775</v>
      </c>
      <c r="H31" s="152">
        <v>145352</v>
      </c>
      <c r="I31" s="152">
        <v>7</v>
      </c>
      <c r="J31" s="148">
        <v>0.48158952061203153</v>
      </c>
      <c r="K31" s="152">
        <v>149206</v>
      </c>
      <c r="L31" s="152">
        <v>8</v>
      </c>
      <c r="M31" s="148">
        <v>0.53617146763534973</v>
      </c>
      <c r="N31" s="152">
        <v>153163</v>
      </c>
      <c r="O31" s="152">
        <v>8</v>
      </c>
      <c r="P31" s="148">
        <f t="shared" si="0"/>
        <v>0.52231935911414629</v>
      </c>
      <c r="Q31" s="258">
        <v>157551</v>
      </c>
      <c r="R31" s="152">
        <v>8</v>
      </c>
      <c r="S31" s="148">
        <v>0.50777208649897498</v>
      </c>
      <c r="T31" s="452">
        <v>161948</v>
      </c>
      <c r="U31" s="265">
        <v>8</v>
      </c>
      <c r="V31" s="148">
        <v>0.49398572381258182</v>
      </c>
      <c r="W31" s="452">
        <v>166345</v>
      </c>
      <c r="X31" s="268">
        <v>9.9999999999999964</v>
      </c>
      <c r="Y31" s="148">
        <v>0.60116023926177498</v>
      </c>
      <c r="Z31" s="259">
        <v>170722</v>
      </c>
      <c r="AA31" s="267">
        <v>19.999999999999996</v>
      </c>
      <c r="AB31" s="148">
        <v>1.1714951792973369</v>
      </c>
      <c r="AC31" s="451">
        <v>175074</v>
      </c>
      <c r="AD31" s="239">
        <v>20</v>
      </c>
      <c r="AE31" s="148">
        <v>1.1423740818168318</v>
      </c>
      <c r="AF31" s="451">
        <v>179406</v>
      </c>
      <c r="AG31" s="239">
        <v>26.000000000000007</v>
      </c>
      <c r="AH31" s="567">
        <f t="shared" si="1"/>
        <v>1.4492268931919783</v>
      </c>
    </row>
    <row r="32" spans="1:34" ht="15.75" customHeight="1">
      <c r="A32" s="251" t="s">
        <v>29</v>
      </c>
      <c r="B32" s="250">
        <v>95474</v>
      </c>
      <c r="C32" s="250">
        <v>12</v>
      </c>
      <c r="D32" s="148">
        <v>1.2568866916647463</v>
      </c>
      <c r="E32" s="152">
        <v>98194</v>
      </c>
      <c r="F32" s="152">
        <v>16</v>
      </c>
      <c r="G32" s="148">
        <v>1.6294274599262684</v>
      </c>
      <c r="H32" s="152">
        <v>101017</v>
      </c>
      <c r="I32" s="152">
        <v>14</v>
      </c>
      <c r="J32" s="148">
        <v>1.385905342665096</v>
      </c>
      <c r="K32" s="152">
        <v>103933</v>
      </c>
      <c r="L32" s="152">
        <v>23</v>
      </c>
      <c r="M32" s="148">
        <v>2.2129641211164883</v>
      </c>
      <c r="N32" s="152">
        <v>106953</v>
      </c>
      <c r="O32" s="152">
        <v>20</v>
      </c>
      <c r="P32" s="148">
        <f t="shared" si="0"/>
        <v>1.8699802717081335</v>
      </c>
      <c r="Q32" s="260">
        <v>109514</v>
      </c>
      <c r="R32" s="152">
        <v>21</v>
      </c>
      <c r="S32" s="148">
        <v>1.9175630512993771</v>
      </c>
      <c r="T32" s="450">
        <v>112151</v>
      </c>
      <c r="U32" s="257">
        <v>26</v>
      </c>
      <c r="V32" s="148">
        <v>2.3183030022023878</v>
      </c>
      <c r="W32" s="450">
        <v>114805</v>
      </c>
      <c r="X32" s="267">
        <v>53.000000000000007</v>
      </c>
      <c r="Y32" s="148">
        <v>4.6165236705718398</v>
      </c>
      <c r="Z32" s="260">
        <v>117465</v>
      </c>
      <c r="AA32" s="267">
        <v>38.000000000000007</v>
      </c>
      <c r="AB32" s="148">
        <v>3.23500617205125</v>
      </c>
      <c r="AC32" s="451">
        <v>120144</v>
      </c>
      <c r="AD32" s="239">
        <v>30</v>
      </c>
      <c r="AE32" s="148">
        <v>2.4970035956851775</v>
      </c>
      <c r="AF32" s="451">
        <v>122838</v>
      </c>
      <c r="AG32" s="239">
        <v>36</v>
      </c>
      <c r="AH32" s="567">
        <f t="shared" si="1"/>
        <v>2.9306892004102965</v>
      </c>
    </row>
    <row r="33" spans="1:34" ht="15.75" customHeight="1">
      <c r="A33" s="251" t="s">
        <v>30</v>
      </c>
      <c r="B33" s="250">
        <v>75992</v>
      </c>
      <c r="C33" s="250">
        <v>19</v>
      </c>
      <c r="D33" s="148">
        <v>2.500263185598484</v>
      </c>
      <c r="E33" s="152">
        <v>78474</v>
      </c>
      <c r="F33" s="152">
        <v>22</v>
      </c>
      <c r="G33" s="148">
        <v>2.8034763106251752</v>
      </c>
      <c r="H33" s="152">
        <v>81047</v>
      </c>
      <c r="I33" s="152">
        <v>21</v>
      </c>
      <c r="J33" s="148">
        <v>2.5910891211272471</v>
      </c>
      <c r="K33" s="152">
        <v>83711</v>
      </c>
      <c r="L33" s="152">
        <v>29</v>
      </c>
      <c r="M33" s="148">
        <v>3.4642997933365982</v>
      </c>
      <c r="N33" s="152">
        <v>86470</v>
      </c>
      <c r="O33" s="152">
        <v>23</v>
      </c>
      <c r="P33" s="148">
        <f t="shared" si="0"/>
        <v>2.6598820400138776</v>
      </c>
      <c r="Q33" s="260">
        <v>89053</v>
      </c>
      <c r="R33" s="152">
        <v>44</v>
      </c>
      <c r="S33" s="148">
        <v>4.9408779041694277</v>
      </c>
      <c r="T33" s="452">
        <v>91699</v>
      </c>
      <c r="U33" s="265">
        <v>38</v>
      </c>
      <c r="V33" s="148">
        <v>4.1439928461597182</v>
      </c>
      <c r="W33" s="452">
        <v>94373</v>
      </c>
      <c r="X33" s="268">
        <v>30.999999999999996</v>
      </c>
      <c r="Y33" s="148">
        <v>3.284837824377735</v>
      </c>
      <c r="Z33" s="260">
        <v>97093</v>
      </c>
      <c r="AA33" s="267">
        <v>30</v>
      </c>
      <c r="AB33" s="148">
        <v>3.089821099358347</v>
      </c>
      <c r="AC33" s="451">
        <v>99855</v>
      </c>
      <c r="AD33" s="239">
        <v>24</v>
      </c>
      <c r="AE33" s="148">
        <v>2.4034850533273246</v>
      </c>
      <c r="AF33" s="451">
        <v>102655</v>
      </c>
      <c r="AG33" s="239">
        <v>25.000000000000007</v>
      </c>
      <c r="AH33" s="567">
        <f t="shared" si="1"/>
        <v>2.4353416784374855</v>
      </c>
    </row>
    <row r="34" spans="1:34" ht="15.75" customHeight="1">
      <c r="A34" s="251" t="s">
        <v>31</v>
      </c>
      <c r="B34" s="250">
        <v>88353</v>
      </c>
      <c r="C34" s="250">
        <v>13</v>
      </c>
      <c r="D34" s="148">
        <v>1.4713705250529128</v>
      </c>
      <c r="E34" s="152">
        <v>89999</v>
      </c>
      <c r="F34" s="152">
        <v>11</v>
      </c>
      <c r="G34" s="148">
        <v>1.2222358026200291</v>
      </c>
      <c r="H34" s="152">
        <v>91691</v>
      </c>
      <c r="I34" s="152">
        <v>8</v>
      </c>
      <c r="J34" s="148">
        <v>0.87249566478716556</v>
      </c>
      <c r="K34" s="152">
        <v>93409</v>
      </c>
      <c r="L34" s="152">
        <v>9</v>
      </c>
      <c r="M34" s="148">
        <v>0.96350458735239641</v>
      </c>
      <c r="N34" s="152">
        <v>95194</v>
      </c>
      <c r="O34" s="152">
        <v>5</v>
      </c>
      <c r="P34" s="148">
        <f t="shared" si="0"/>
        <v>0.52524318759585686</v>
      </c>
      <c r="Q34" s="259">
        <v>97676</v>
      </c>
      <c r="R34" s="152">
        <v>4</v>
      </c>
      <c r="S34" s="148">
        <v>0.40951717924566938</v>
      </c>
      <c r="T34" s="450">
        <v>100170</v>
      </c>
      <c r="U34" s="257">
        <v>4</v>
      </c>
      <c r="V34" s="148">
        <v>0.39932115403813517</v>
      </c>
      <c r="W34" s="450">
        <v>102684</v>
      </c>
      <c r="X34" s="267">
        <v>5.0000000000000027</v>
      </c>
      <c r="Y34" s="148">
        <v>0.48693077792061107</v>
      </c>
      <c r="Z34" s="259">
        <v>105213</v>
      </c>
      <c r="AA34" s="267">
        <v>6.0000000000000018</v>
      </c>
      <c r="AB34" s="148">
        <v>0.57027173448148061</v>
      </c>
      <c r="AC34" s="451">
        <v>107749</v>
      </c>
      <c r="AD34" s="239">
        <v>6</v>
      </c>
      <c r="AE34" s="148">
        <v>0.55684971554260365</v>
      </c>
      <c r="AF34" s="451">
        <v>110296</v>
      </c>
      <c r="AG34" s="239">
        <v>7.0000000000000018</v>
      </c>
      <c r="AH34" s="567">
        <f t="shared" si="1"/>
        <v>0.63465583520707924</v>
      </c>
    </row>
    <row r="35" spans="1:34" ht="15.75" customHeight="1">
      <c r="A35" s="251" t="s">
        <v>32</v>
      </c>
      <c r="B35" s="250">
        <v>158903</v>
      </c>
      <c r="C35" s="250">
        <v>27</v>
      </c>
      <c r="D35" s="148">
        <v>1.6991497957873671</v>
      </c>
      <c r="E35" s="152">
        <v>164183</v>
      </c>
      <c r="F35" s="152">
        <v>19</v>
      </c>
      <c r="G35" s="148">
        <v>1.1572452689986175</v>
      </c>
      <c r="H35" s="152">
        <v>169667</v>
      </c>
      <c r="I35" s="152">
        <v>34</v>
      </c>
      <c r="J35" s="148">
        <v>2.0039253360995359</v>
      </c>
      <c r="K35" s="152">
        <v>175358</v>
      </c>
      <c r="L35" s="152">
        <v>27</v>
      </c>
      <c r="M35" s="148">
        <v>1.5397073415527094</v>
      </c>
      <c r="N35" s="152">
        <v>181287</v>
      </c>
      <c r="O35" s="152">
        <v>28</v>
      </c>
      <c r="P35" s="148">
        <f t="shared" si="0"/>
        <v>1.544512292663015</v>
      </c>
      <c r="Q35" s="258">
        <v>186072</v>
      </c>
      <c r="R35" s="152">
        <v>21</v>
      </c>
      <c r="S35" s="148">
        <v>1.1285953824326067</v>
      </c>
      <c r="T35" s="452">
        <v>190896</v>
      </c>
      <c r="U35" s="265">
        <v>20</v>
      </c>
      <c r="V35" s="148">
        <v>1.0476908892800267</v>
      </c>
      <c r="W35" s="452">
        <v>195759</v>
      </c>
      <c r="X35" s="268">
        <v>42.000000000000007</v>
      </c>
      <c r="Y35" s="148">
        <v>2.1454952262731219</v>
      </c>
      <c r="Z35" s="259">
        <v>200656</v>
      </c>
      <c r="AA35" s="267">
        <v>34.999999999999979</v>
      </c>
      <c r="AB35" s="148">
        <v>1.7442787656486713</v>
      </c>
      <c r="AC35" s="451">
        <v>205586</v>
      </c>
      <c r="AD35" s="239">
        <v>28</v>
      </c>
      <c r="AE35" s="148">
        <v>1.3619604447773681</v>
      </c>
      <c r="AF35" s="451">
        <v>210532</v>
      </c>
      <c r="AG35" s="239">
        <v>26</v>
      </c>
      <c r="AH35" s="567">
        <f t="shared" si="1"/>
        <v>1.2349666559002908</v>
      </c>
    </row>
    <row r="36" spans="1:34" ht="15.75" customHeight="1">
      <c r="A36" s="251" t="s">
        <v>33</v>
      </c>
      <c r="B36" s="250">
        <v>113968</v>
      </c>
      <c r="C36" s="250">
        <v>6</v>
      </c>
      <c r="D36" s="148">
        <v>0.52646356872104449</v>
      </c>
      <c r="E36" s="152">
        <v>119485</v>
      </c>
      <c r="F36" s="152">
        <v>8</v>
      </c>
      <c r="G36" s="148">
        <v>0.6695401096371929</v>
      </c>
      <c r="H36" s="152">
        <v>125280</v>
      </c>
      <c r="I36" s="152">
        <v>13</v>
      </c>
      <c r="J36" s="148">
        <v>1.0376756066411239</v>
      </c>
      <c r="K36" s="152">
        <v>131376</v>
      </c>
      <c r="L36" s="152">
        <v>12</v>
      </c>
      <c r="M36" s="148">
        <v>0.91340884179758863</v>
      </c>
      <c r="N36" s="152">
        <v>137786</v>
      </c>
      <c r="O36" s="152">
        <v>9</v>
      </c>
      <c r="P36" s="148">
        <f t="shared" si="0"/>
        <v>0.6531868259474839</v>
      </c>
      <c r="Q36" s="259">
        <v>140663</v>
      </c>
      <c r="R36" s="152">
        <v>11</v>
      </c>
      <c r="S36" s="148">
        <v>0.78201090549753671</v>
      </c>
      <c r="T36" s="450">
        <v>143421</v>
      </c>
      <c r="U36" s="257">
        <v>17</v>
      </c>
      <c r="V36" s="148">
        <v>1.1853215358978113</v>
      </c>
      <c r="W36" s="450">
        <v>146058</v>
      </c>
      <c r="X36" s="267">
        <v>39.000000000000007</v>
      </c>
      <c r="Y36" s="148">
        <v>2.6701721234030318</v>
      </c>
      <c r="Z36" s="259">
        <v>148573</v>
      </c>
      <c r="AA36" s="267">
        <v>31.999999999999993</v>
      </c>
      <c r="AB36" s="148">
        <v>2.1538233730220155</v>
      </c>
      <c r="AC36" s="451">
        <v>150977</v>
      </c>
      <c r="AD36" s="239">
        <v>32</v>
      </c>
      <c r="AE36" s="148">
        <v>2.1195281400478216</v>
      </c>
      <c r="AF36" s="451">
        <v>153269</v>
      </c>
      <c r="AG36" s="239">
        <v>40.000000000000007</v>
      </c>
      <c r="AH36" s="567">
        <f t="shared" si="1"/>
        <v>2.6097906295467452</v>
      </c>
    </row>
    <row r="37" spans="1:34" ht="15.75" customHeight="1">
      <c r="A37" s="252" t="s">
        <v>34</v>
      </c>
      <c r="B37" s="146">
        <f>B38</f>
        <v>22729</v>
      </c>
      <c r="C37" s="146">
        <v>3</v>
      </c>
      <c r="D37" s="147">
        <v>1.3198996876237405</v>
      </c>
      <c r="E37" s="146">
        <f>E38</f>
        <v>23455</v>
      </c>
      <c r="F37" s="146">
        <v>4</v>
      </c>
      <c r="G37" s="147">
        <v>1.7053933063312725</v>
      </c>
      <c r="H37" s="146">
        <v>24214</v>
      </c>
      <c r="I37" s="146">
        <v>1</v>
      </c>
      <c r="J37" s="147">
        <v>0.41298422400264312</v>
      </c>
      <c r="K37" s="146">
        <f>K38</f>
        <v>25036</v>
      </c>
      <c r="L37" s="146">
        <v>2</v>
      </c>
      <c r="M37" s="147">
        <v>0.79884965649464768</v>
      </c>
      <c r="N37" s="146">
        <v>25884</v>
      </c>
      <c r="O37" s="146">
        <v>2</v>
      </c>
      <c r="P37" s="147">
        <f t="shared" si="0"/>
        <v>0.77267810230258083</v>
      </c>
      <c r="Q37" s="146">
        <f>Q38</f>
        <v>26576</v>
      </c>
      <c r="R37" s="146">
        <v>2</v>
      </c>
      <c r="S37" s="147">
        <v>0.75255869957856714</v>
      </c>
      <c r="T37" s="447">
        <f>SUM(T38)</f>
        <v>27284</v>
      </c>
      <c r="U37" s="146">
        <v>3</v>
      </c>
      <c r="V37" s="147">
        <v>1.099545521184577</v>
      </c>
      <c r="W37" s="447">
        <f>SUM(W38)</f>
        <v>28000</v>
      </c>
      <c r="X37" s="151">
        <v>4.0000000000000009</v>
      </c>
      <c r="Y37" s="147">
        <v>1.428571428571429</v>
      </c>
      <c r="Z37" s="146">
        <v>28726</v>
      </c>
      <c r="AA37" s="151">
        <v>7.0000000000000009</v>
      </c>
      <c r="AB37" s="147">
        <v>2.4368168209983989</v>
      </c>
      <c r="AC37" s="454">
        <v>29453</v>
      </c>
      <c r="AD37" s="240">
        <v>2</v>
      </c>
      <c r="AE37" s="147">
        <v>0.67904797473941525</v>
      </c>
      <c r="AF37" s="528">
        <v>30172</v>
      </c>
      <c r="AG37" s="565">
        <v>4</v>
      </c>
      <c r="AH37" s="564">
        <f t="shared" si="1"/>
        <v>1.3257324671881214</v>
      </c>
    </row>
    <row r="38" spans="1:34" ht="15.75" customHeight="1">
      <c r="A38" s="251" t="s">
        <v>36</v>
      </c>
      <c r="B38" s="250">
        <v>22729</v>
      </c>
      <c r="C38" s="250">
        <v>3</v>
      </c>
      <c r="D38" s="148">
        <v>1.3198996876237405</v>
      </c>
      <c r="E38" s="152">
        <v>23455</v>
      </c>
      <c r="F38" s="152">
        <v>4</v>
      </c>
      <c r="G38" s="148">
        <v>1.7053933063312725</v>
      </c>
      <c r="H38" s="152">
        <v>24212</v>
      </c>
      <c r="I38" s="255">
        <v>1</v>
      </c>
      <c r="J38" s="148">
        <v>0.41301833801420779</v>
      </c>
      <c r="K38" s="255">
        <v>25036</v>
      </c>
      <c r="L38" s="255">
        <v>2</v>
      </c>
      <c r="M38" s="148">
        <v>0.79884965649464768</v>
      </c>
      <c r="N38" s="255">
        <v>25884</v>
      </c>
      <c r="O38" s="255">
        <v>2</v>
      </c>
      <c r="P38" s="148">
        <f t="shared" si="0"/>
        <v>0.77267810230258083</v>
      </c>
      <c r="Q38" s="259">
        <v>26576</v>
      </c>
      <c r="R38" s="261">
        <v>2</v>
      </c>
      <c r="S38" s="148">
        <v>0.75255869957856714</v>
      </c>
      <c r="T38" s="450">
        <v>27284</v>
      </c>
      <c r="U38" s="257">
        <v>3</v>
      </c>
      <c r="V38" s="148">
        <v>1.099545521184577</v>
      </c>
      <c r="W38" s="450">
        <v>28000</v>
      </c>
      <c r="X38" s="267">
        <v>4.0000000000000009</v>
      </c>
      <c r="Y38" s="148">
        <v>1.428571428571429</v>
      </c>
      <c r="Z38" s="259">
        <v>28726</v>
      </c>
      <c r="AA38" s="267">
        <v>7.0000000000000009</v>
      </c>
      <c r="AB38" s="148">
        <v>2.4368168209983989</v>
      </c>
      <c r="AC38" s="455">
        <v>29453</v>
      </c>
      <c r="AD38" s="239">
        <v>2</v>
      </c>
      <c r="AE38" s="148">
        <v>0.67904797473941525</v>
      </c>
      <c r="AF38" s="527">
        <v>30172</v>
      </c>
      <c r="AG38" s="239">
        <v>4</v>
      </c>
      <c r="AH38" s="567">
        <f t="shared" si="1"/>
        <v>1.3257324671881214</v>
      </c>
    </row>
    <row r="39" spans="1:34" ht="15.75" customHeight="1">
      <c r="A39" s="253" t="s">
        <v>37</v>
      </c>
      <c r="B39" s="254">
        <v>31432</v>
      </c>
      <c r="C39" s="254"/>
      <c r="D39" s="147">
        <v>0</v>
      </c>
      <c r="E39" s="151">
        <v>31991</v>
      </c>
      <c r="F39" s="151"/>
      <c r="G39" s="147">
        <v>0</v>
      </c>
      <c r="H39" s="151">
        <v>32566</v>
      </c>
      <c r="I39" s="151"/>
      <c r="J39" s="147">
        <v>0</v>
      </c>
      <c r="K39" s="151">
        <v>33149</v>
      </c>
      <c r="L39" s="151">
        <v>0</v>
      </c>
      <c r="M39" s="147">
        <v>0</v>
      </c>
      <c r="N39" s="151">
        <v>33754</v>
      </c>
      <c r="O39" s="151">
        <v>0</v>
      </c>
      <c r="P39" s="147">
        <f t="shared" si="0"/>
        <v>0</v>
      </c>
      <c r="Q39" s="258">
        <v>34547</v>
      </c>
      <c r="R39" s="151" t="s">
        <v>35</v>
      </c>
      <c r="S39" s="147" t="s">
        <v>35</v>
      </c>
      <c r="T39" s="456">
        <v>35348</v>
      </c>
      <c r="U39" s="151">
        <v>0</v>
      </c>
      <c r="V39" s="147">
        <v>0</v>
      </c>
      <c r="W39" s="456">
        <v>36153</v>
      </c>
      <c r="X39" s="151"/>
      <c r="Y39" s="147" t="s">
        <v>35</v>
      </c>
      <c r="Z39" s="270">
        <v>36967</v>
      </c>
      <c r="AA39" s="151">
        <v>2</v>
      </c>
      <c r="AB39" s="147" t="s">
        <v>35</v>
      </c>
      <c r="AC39" s="454">
        <v>37784</v>
      </c>
      <c r="AD39" s="240">
        <v>5</v>
      </c>
      <c r="AE39" s="147">
        <v>1.3233114545839508</v>
      </c>
      <c r="AF39" s="528">
        <v>38607</v>
      </c>
      <c r="AG39" s="568">
        <v>2</v>
      </c>
      <c r="AH39" s="564">
        <f>(AG39/AF39)*10000</f>
        <v>0.51804076980858393</v>
      </c>
    </row>
    <row r="40" spans="1:34" ht="15.75" customHeight="1">
      <c r="A40" s="80"/>
      <c r="B40" s="80"/>
      <c r="C40" s="80"/>
      <c r="D40" s="80"/>
      <c r="E40" s="80"/>
      <c r="F40" s="80"/>
      <c r="G40" s="80"/>
      <c r="H40" s="80"/>
      <c r="I40" s="80"/>
      <c r="K40" s="80"/>
      <c r="L40" s="80"/>
      <c r="M40" s="80"/>
      <c r="N40" s="80"/>
      <c r="O40" s="80"/>
      <c r="P40" s="80"/>
      <c r="Q40" s="80"/>
      <c r="R40" s="80"/>
      <c r="S40" s="80"/>
      <c r="T40" s="80"/>
      <c r="U40" s="80"/>
      <c r="V40" s="80"/>
      <c r="X40" s="80"/>
      <c r="AA40" s="80"/>
      <c r="AC40" s="233"/>
      <c r="AD40" s="24"/>
      <c r="AE40" s="24"/>
    </row>
    <row r="41" spans="1:34" ht="15.75" customHeight="1">
      <c r="A41" s="712" t="s">
        <v>760</v>
      </c>
      <c r="B41" s="712"/>
      <c r="C41" s="712"/>
      <c r="D41" s="712"/>
      <c r="E41" s="712"/>
      <c r="F41" s="712"/>
      <c r="G41" s="712"/>
      <c r="H41" s="712"/>
      <c r="I41" s="712"/>
      <c r="J41" s="712"/>
      <c r="K41" s="712"/>
      <c r="L41" s="712"/>
      <c r="M41" s="712"/>
      <c r="N41" s="712"/>
      <c r="O41" s="712"/>
      <c r="P41" s="712"/>
      <c r="Q41" s="712"/>
      <c r="R41" s="712"/>
      <c r="S41" s="712"/>
      <c r="AC41" s="208"/>
      <c r="AD41" s="208"/>
      <c r="AE41" s="208"/>
    </row>
    <row r="42" spans="1:34" ht="15.75" customHeight="1">
      <c r="A42" s="715" t="s">
        <v>464</v>
      </c>
      <c r="B42" s="715"/>
      <c r="C42" s="715"/>
      <c r="D42" s="715"/>
      <c r="E42" s="715"/>
      <c r="F42" s="715"/>
      <c r="G42" s="715"/>
      <c r="H42" s="715"/>
      <c r="I42" s="715"/>
      <c r="J42" s="715"/>
      <c r="K42" s="715"/>
      <c r="L42" s="715"/>
      <c r="M42" s="715"/>
      <c r="N42" s="715"/>
      <c r="O42" s="715"/>
      <c r="P42" s="715"/>
      <c r="Q42" s="715"/>
      <c r="R42" s="715"/>
      <c r="S42" s="715"/>
    </row>
    <row r="43" spans="1:34" ht="15.75" customHeight="1">
      <c r="A43" s="439" t="s">
        <v>605</v>
      </c>
      <c r="B43" s="458"/>
      <c r="C43" s="458"/>
      <c r="D43" s="458"/>
      <c r="E43" s="458"/>
      <c r="F43" s="458"/>
      <c r="G43" s="458"/>
      <c r="H43" s="458"/>
      <c r="I43" s="458"/>
      <c r="J43" s="458"/>
      <c r="K43" s="458"/>
      <c r="L43" s="458"/>
      <c r="M43" s="458"/>
      <c r="N43" s="458"/>
      <c r="O43" s="458"/>
      <c r="P43" s="458"/>
      <c r="Q43" s="458"/>
      <c r="R43" s="458"/>
      <c r="S43" s="458"/>
    </row>
  </sheetData>
  <mergeCells count="38">
    <mergeCell ref="A5:AH5"/>
    <mergeCell ref="AF7:AH7"/>
    <mergeCell ref="AF8:AF9"/>
    <mergeCell ref="AG8:AH8"/>
    <mergeCell ref="A6:AH6"/>
    <mergeCell ref="A7:A9"/>
    <mergeCell ref="B7:D7"/>
    <mergeCell ref="E7:G7"/>
    <mergeCell ref="H7:J7"/>
    <mergeCell ref="K7:M7"/>
    <mergeCell ref="C8:D8"/>
    <mergeCell ref="F8:G8"/>
    <mergeCell ref="I8:J8"/>
    <mergeCell ref="L8:M8"/>
    <mergeCell ref="Q8:Q9"/>
    <mergeCell ref="T8:T9"/>
    <mergeCell ref="N7:P7"/>
    <mergeCell ref="A41:S41"/>
    <mergeCell ref="A42:S42"/>
    <mergeCell ref="B8:B9"/>
    <mergeCell ref="E8:E9"/>
    <mergeCell ref="H8:H9"/>
    <mergeCell ref="K8:K9"/>
    <mergeCell ref="N8:N9"/>
    <mergeCell ref="R8:S8"/>
    <mergeCell ref="O8:P8"/>
    <mergeCell ref="AD8:AE8"/>
    <mergeCell ref="Q7:S7"/>
    <mergeCell ref="T7:V7"/>
    <mergeCell ref="W7:Y7"/>
    <mergeCell ref="Z7:AB7"/>
    <mergeCell ref="AC7:AE7"/>
    <mergeCell ref="AC8:AC9"/>
    <mergeCell ref="X8:Y8"/>
    <mergeCell ref="AA8:AB8"/>
    <mergeCell ref="W8:W9"/>
    <mergeCell ref="Z8:Z9"/>
    <mergeCell ref="U8:V8"/>
  </mergeCells>
  <hyperlinks>
    <hyperlink ref="AI6" location="INDICE!A20" display="INDICE"/>
  </hyperlinks>
  <printOptions horizontalCentered="1"/>
  <pageMargins left="0.19685039370078741" right="0.19685039370078741" top="1.1023622047244095" bottom="0.51181102362204722" header="0.11811023622047245" footer="0.23622047244094491"/>
  <pageSetup paperSize="9" scale="74" firstPageNumber="132" orientation="landscape" useFirstPageNumber="1" r:id="rId1"/>
  <headerFooter scaleWithDoc="0">
    <oddHeader>&amp;C&amp;G</oddHeader>
    <oddFooter>&amp;C&amp;12 &amp;P</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AI43"/>
  <sheetViews>
    <sheetView showGridLines="0" zoomScale="90" zoomScaleNormal="90" zoomScalePageLayoutView="80" workbookViewId="0"/>
  </sheetViews>
  <sheetFormatPr baseColWidth="10" defaultColWidth="11.5703125" defaultRowHeight="15"/>
  <cols>
    <col min="1" max="1" width="30.5703125" style="23" customWidth="1"/>
    <col min="2" max="2" width="11.28515625" style="69" customWidth="1"/>
    <col min="3" max="3" width="7.5703125" style="69" customWidth="1"/>
    <col min="4" max="4" width="8.140625" style="23" customWidth="1"/>
    <col min="5" max="5" width="11.28515625" style="69" customWidth="1"/>
    <col min="6" max="6" width="7.42578125" style="69" customWidth="1"/>
    <col min="7" max="7" width="7.7109375" style="23" customWidth="1"/>
    <col min="8" max="8" width="11.140625" style="256" customWidth="1"/>
    <col min="9" max="9" width="7.42578125" style="256" customWidth="1"/>
    <col min="10" max="10" width="8.28515625" style="80" customWidth="1"/>
    <col min="11" max="11" width="11.28515625" style="69" customWidth="1"/>
    <col min="12" max="12" width="7.7109375" style="69" customWidth="1"/>
    <col min="13" max="13" width="7.85546875" style="23" customWidth="1"/>
    <col min="14" max="14" width="10.5703125" style="69" customWidth="1"/>
    <col min="15" max="15" width="8" style="69" customWidth="1"/>
    <col min="16" max="16" width="8.28515625" style="23" customWidth="1"/>
    <col min="17" max="17" width="11.28515625" style="69" customWidth="1"/>
    <col min="18" max="18" width="8.140625" style="69" customWidth="1"/>
    <col min="19" max="19" width="6.5703125" style="23" customWidth="1"/>
    <col min="20" max="20" width="10.7109375" style="23" customWidth="1"/>
    <col min="21" max="21" width="7.42578125" style="23" customWidth="1"/>
    <col min="22" max="22" width="8.7109375" style="23" customWidth="1"/>
    <col min="23" max="23" width="11" style="80" customWidth="1"/>
    <col min="24" max="24" width="8" style="269" customWidth="1"/>
    <col min="25" max="25" width="7.140625" style="80" customWidth="1"/>
    <col min="26" max="26" width="10.5703125" style="80" customWidth="1"/>
    <col min="27" max="27" width="8.42578125" style="269" customWidth="1"/>
    <col min="28" max="28" width="7.5703125" style="80" customWidth="1"/>
    <col min="29" max="29" width="11.140625" style="80" customWidth="1"/>
    <col min="30" max="30" width="8.140625" style="80" customWidth="1"/>
    <col min="31" max="31" width="8.42578125" style="80" customWidth="1"/>
    <col min="32" max="32" width="12.140625" style="80" customWidth="1"/>
    <col min="33" max="34" width="9.28515625" style="80" customWidth="1"/>
    <col min="35" max="16384" width="11.5703125" style="80"/>
  </cols>
  <sheetData>
    <row r="1" spans="1:35" ht="16.5" customHeight="1"/>
    <row r="2" spans="1:35" ht="16.5" customHeight="1"/>
    <row r="3" spans="1:35" ht="16.5" customHeight="1"/>
    <row r="5" spans="1:35">
      <c r="A5" s="710" t="s">
        <v>739</v>
      </c>
      <c r="B5" s="710"/>
      <c r="C5" s="710"/>
      <c r="D5" s="710"/>
      <c r="E5" s="710"/>
      <c r="F5" s="710"/>
      <c r="G5" s="710"/>
      <c r="H5" s="710"/>
      <c r="I5" s="710"/>
      <c r="J5" s="710"/>
      <c r="K5" s="710"/>
      <c r="L5" s="710"/>
      <c r="M5" s="710"/>
      <c r="N5" s="710"/>
      <c r="O5" s="710"/>
      <c r="P5" s="710"/>
      <c r="Q5" s="710"/>
      <c r="R5" s="710"/>
      <c r="S5" s="710"/>
      <c r="T5" s="710"/>
      <c r="U5" s="710"/>
      <c r="V5" s="710"/>
      <c r="W5" s="710"/>
      <c r="X5" s="710"/>
      <c r="Y5" s="710"/>
      <c r="Z5" s="710"/>
      <c r="AA5" s="710"/>
      <c r="AB5" s="710"/>
      <c r="AC5" s="710"/>
      <c r="AD5" s="710"/>
      <c r="AE5" s="710"/>
      <c r="AF5" s="710"/>
      <c r="AG5" s="710"/>
      <c r="AH5" s="710"/>
    </row>
    <row r="6" spans="1:35" ht="37.5" customHeight="1">
      <c r="A6" s="716" t="s">
        <v>740</v>
      </c>
      <c r="B6" s="716"/>
      <c r="C6" s="716"/>
      <c r="D6" s="716"/>
      <c r="E6" s="716"/>
      <c r="F6" s="716"/>
      <c r="G6" s="716"/>
      <c r="H6" s="716"/>
      <c r="I6" s="716"/>
      <c r="J6" s="716"/>
      <c r="K6" s="716"/>
      <c r="L6" s="716"/>
      <c r="M6" s="716"/>
      <c r="N6" s="716"/>
      <c r="O6" s="716"/>
      <c r="P6" s="716"/>
      <c r="Q6" s="716"/>
      <c r="R6" s="716"/>
      <c r="S6" s="716"/>
      <c r="T6" s="716"/>
      <c r="U6" s="716"/>
      <c r="V6" s="716"/>
      <c r="W6" s="716"/>
      <c r="X6" s="716"/>
      <c r="Y6" s="716"/>
      <c r="Z6" s="716"/>
      <c r="AA6" s="716"/>
      <c r="AB6" s="716"/>
      <c r="AC6" s="716"/>
      <c r="AD6" s="716"/>
      <c r="AE6" s="716"/>
      <c r="AF6" s="716"/>
      <c r="AG6" s="716"/>
      <c r="AH6" s="716"/>
      <c r="AI6" s="134" t="s">
        <v>225</v>
      </c>
    </row>
    <row r="7" spans="1:35" ht="26.45" customHeight="1">
      <c r="A7" s="713" t="s">
        <v>0</v>
      </c>
      <c r="B7" s="704">
        <v>2006</v>
      </c>
      <c r="C7" s="705"/>
      <c r="D7" s="706"/>
      <c r="E7" s="704">
        <v>2007</v>
      </c>
      <c r="F7" s="705"/>
      <c r="G7" s="706"/>
      <c r="H7" s="704">
        <v>2008</v>
      </c>
      <c r="I7" s="705"/>
      <c r="J7" s="706"/>
      <c r="K7" s="704">
        <v>2009</v>
      </c>
      <c r="L7" s="705"/>
      <c r="M7" s="706"/>
      <c r="N7" s="704">
        <v>2010</v>
      </c>
      <c r="O7" s="705"/>
      <c r="P7" s="706"/>
      <c r="Q7" s="704">
        <v>2011</v>
      </c>
      <c r="R7" s="705"/>
      <c r="S7" s="706"/>
      <c r="T7" s="704">
        <v>2012</v>
      </c>
      <c r="U7" s="705"/>
      <c r="V7" s="706"/>
      <c r="W7" s="704">
        <v>2013</v>
      </c>
      <c r="X7" s="705"/>
      <c r="Y7" s="706"/>
      <c r="Z7" s="704">
        <v>2014</v>
      </c>
      <c r="AA7" s="705"/>
      <c r="AB7" s="706"/>
      <c r="AC7" s="704">
        <v>2015</v>
      </c>
      <c r="AD7" s="705"/>
      <c r="AE7" s="706"/>
      <c r="AF7" s="704">
        <v>2016</v>
      </c>
      <c r="AG7" s="705"/>
      <c r="AH7" s="706"/>
    </row>
    <row r="8" spans="1:35" ht="25.5" customHeight="1">
      <c r="A8" s="713"/>
      <c r="B8" s="708" t="s">
        <v>463</v>
      </c>
      <c r="C8" s="725" t="s">
        <v>619</v>
      </c>
      <c r="D8" s="726"/>
      <c r="E8" s="708" t="s">
        <v>463</v>
      </c>
      <c r="F8" s="725" t="s">
        <v>619</v>
      </c>
      <c r="G8" s="726"/>
      <c r="H8" s="708" t="s">
        <v>463</v>
      </c>
      <c r="I8" s="725" t="s">
        <v>619</v>
      </c>
      <c r="J8" s="726"/>
      <c r="K8" s="708" t="s">
        <v>463</v>
      </c>
      <c r="L8" s="725" t="s">
        <v>619</v>
      </c>
      <c r="M8" s="726"/>
      <c r="N8" s="708" t="s">
        <v>463</v>
      </c>
      <c r="O8" s="725" t="s">
        <v>619</v>
      </c>
      <c r="P8" s="726"/>
      <c r="Q8" s="708" t="s">
        <v>463</v>
      </c>
      <c r="R8" s="725" t="s">
        <v>619</v>
      </c>
      <c r="S8" s="726"/>
      <c r="T8" s="708" t="s">
        <v>463</v>
      </c>
      <c r="U8" s="725" t="s">
        <v>619</v>
      </c>
      <c r="V8" s="726"/>
      <c r="W8" s="708" t="s">
        <v>463</v>
      </c>
      <c r="X8" s="725" t="s">
        <v>619</v>
      </c>
      <c r="Y8" s="726"/>
      <c r="Z8" s="708" t="s">
        <v>463</v>
      </c>
      <c r="AA8" s="725" t="s">
        <v>619</v>
      </c>
      <c r="AB8" s="726"/>
      <c r="AC8" s="708" t="s">
        <v>463</v>
      </c>
      <c r="AD8" s="725" t="s">
        <v>619</v>
      </c>
      <c r="AE8" s="726"/>
      <c r="AF8" s="708" t="s">
        <v>463</v>
      </c>
      <c r="AG8" s="725" t="s">
        <v>619</v>
      </c>
      <c r="AH8" s="726"/>
    </row>
    <row r="9" spans="1:35">
      <c r="A9" s="714"/>
      <c r="B9" s="709"/>
      <c r="C9" s="389" t="s">
        <v>6</v>
      </c>
      <c r="D9" s="431" t="s">
        <v>7</v>
      </c>
      <c r="E9" s="709"/>
      <c r="F9" s="389" t="s">
        <v>6</v>
      </c>
      <c r="G9" s="431" t="s">
        <v>7</v>
      </c>
      <c r="H9" s="709"/>
      <c r="I9" s="389" t="s">
        <v>6</v>
      </c>
      <c r="J9" s="431" t="s">
        <v>7</v>
      </c>
      <c r="K9" s="709"/>
      <c r="L9" s="389" t="s">
        <v>6</v>
      </c>
      <c r="M9" s="431" t="s">
        <v>7</v>
      </c>
      <c r="N9" s="709"/>
      <c r="O9" s="389" t="s">
        <v>6</v>
      </c>
      <c r="P9" s="431" t="s">
        <v>7</v>
      </c>
      <c r="Q9" s="709"/>
      <c r="R9" s="389" t="s">
        <v>6</v>
      </c>
      <c r="S9" s="431" t="s">
        <v>7</v>
      </c>
      <c r="T9" s="709"/>
      <c r="U9" s="389" t="s">
        <v>6</v>
      </c>
      <c r="V9" s="431" t="s">
        <v>7</v>
      </c>
      <c r="W9" s="709"/>
      <c r="X9" s="389" t="s">
        <v>6</v>
      </c>
      <c r="Y9" s="431" t="s">
        <v>7</v>
      </c>
      <c r="Z9" s="709"/>
      <c r="AA9" s="389" t="s">
        <v>6</v>
      </c>
      <c r="AB9" s="431" t="s">
        <v>7</v>
      </c>
      <c r="AC9" s="709"/>
      <c r="AD9" s="389" t="s">
        <v>6</v>
      </c>
      <c r="AE9" s="431" t="s">
        <v>7</v>
      </c>
      <c r="AF9" s="709"/>
      <c r="AG9" s="389" t="s">
        <v>6</v>
      </c>
      <c r="AH9" s="547" t="s">
        <v>7</v>
      </c>
    </row>
    <row r="10" spans="1:35" ht="15.75" customHeight="1">
      <c r="A10" s="196" t="s">
        <v>443</v>
      </c>
      <c r="B10" s="642">
        <f>B11+B23+B30+B37+B39</f>
        <v>13964606</v>
      </c>
      <c r="C10" s="642">
        <v>13923</v>
      </c>
      <c r="D10" s="653">
        <v>9.9702061053494813</v>
      </c>
      <c r="E10" s="642">
        <f>E11+E23+E30+E37+E39</f>
        <v>14214982</v>
      </c>
      <c r="F10" s="642">
        <v>14235</v>
      </c>
      <c r="G10" s="653">
        <v>10.014082325253735</v>
      </c>
      <c r="H10" s="642">
        <f>H11+H23+H30+H37+H39</f>
        <v>14472881</v>
      </c>
      <c r="I10" s="642">
        <v>14891</v>
      </c>
      <c r="J10" s="653">
        <v>10.28889825045891</v>
      </c>
      <c r="K10" s="642">
        <f>K11+K23+K30+K37+K39</f>
        <v>14738472</v>
      </c>
      <c r="L10" s="642">
        <v>15451</v>
      </c>
      <c r="M10" s="653">
        <v>10.483447673544449</v>
      </c>
      <c r="N10" s="642">
        <v>15012228</v>
      </c>
      <c r="O10" s="642">
        <v>16270</v>
      </c>
      <c r="P10" s="653">
        <f>(O10/N10)*10000</f>
        <v>10.837831666292304</v>
      </c>
      <c r="Q10" s="642">
        <f>Q11+Q23+Q30+Q37+Q39</f>
        <v>15266431</v>
      </c>
      <c r="R10" s="642">
        <v>16869</v>
      </c>
      <c r="S10" s="653">
        <v>11.049733889996949</v>
      </c>
      <c r="T10" s="643">
        <f>SUM(T11,T23,T30,T37,T39)</f>
        <v>15520973</v>
      </c>
      <c r="U10" s="642">
        <v>17648</v>
      </c>
      <c r="V10" s="653">
        <v>11.370421171404653</v>
      </c>
      <c r="W10" s="643">
        <f>SUM(W11,W23,W30,W37,W39)</f>
        <v>15774749</v>
      </c>
      <c r="X10" s="642">
        <v>18466.000000000007</v>
      </c>
      <c r="Y10" s="653">
        <v>11.706049966310086</v>
      </c>
      <c r="Z10" s="642">
        <v>16027466</v>
      </c>
      <c r="AA10" s="642">
        <v>18103.999999999978</v>
      </c>
      <c r="AB10" s="653">
        <v>11.295609674043282</v>
      </c>
      <c r="AC10" s="520">
        <f>SUM(AC11+AC23+AC30+AC37+AC39)</f>
        <v>16278844</v>
      </c>
      <c r="AD10" s="644">
        <v>18256</v>
      </c>
      <c r="AE10" s="653">
        <v>11.214555529864407</v>
      </c>
      <c r="AF10" s="520">
        <v>16528730</v>
      </c>
      <c r="AG10" s="644">
        <v>18910.999999999967</v>
      </c>
      <c r="AH10" s="656">
        <f>(AG10/AF10)*10000</f>
        <v>11.441290407671953</v>
      </c>
    </row>
    <row r="11" spans="1:35" ht="15.75" customHeight="1">
      <c r="A11" s="249" t="s">
        <v>8</v>
      </c>
      <c r="B11" s="642">
        <f>SUM(B12:B22)</f>
        <v>6287369</v>
      </c>
      <c r="C11" s="642">
        <v>6873</v>
      </c>
      <c r="D11" s="653">
        <v>10.931440480111794</v>
      </c>
      <c r="E11" s="642">
        <f>SUM(E12:E22)</f>
        <v>6394507</v>
      </c>
      <c r="F11" s="642">
        <v>6838</v>
      </c>
      <c r="G11" s="653">
        <v>10.693553076101098</v>
      </c>
      <c r="H11" s="642">
        <f>SUM(H12:H22)</f>
        <v>6505011</v>
      </c>
      <c r="I11" s="642">
        <v>6799</v>
      </c>
      <c r="J11" s="653">
        <v>10.451942356438753</v>
      </c>
      <c r="K11" s="642">
        <f>SUM(K12:K22)</f>
        <v>6618970</v>
      </c>
      <c r="L11" s="642">
        <v>6968</v>
      </c>
      <c r="M11" s="653">
        <v>10.527317694444907</v>
      </c>
      <c r="N11" s="642">
        <v>6736640</v>
      </c>
      <c r="O11" s="642">
        <v>7290</v>
      </c>
      <c r="P11" s="653">
        <f t="shared" ref="P11:P39" si="0">(O11/N11)*10000</f>
        <v>10.821418392551777</v>
      </c>
      <c r="Q11" s="642">
        <f>SUM(Q12:Q22)</f>
        <v>6808224</v>
      </c>
      <c r="R11" s="642">
        <v>7627</v>
      </c>
      <c r="S11" s="653">
        <v>11.202627880633775</v>
      </c>
      <c r="T11" s="643">
        <f>SUM(T12:T22)</f>
        <v>6924765</v>
      </c>
      <c r="U11" s="642">
        <v>7794</v>
      </c>
      <c r="V11" s="653">
        <v>11.255255593511114</v>
      </c>
      <c r="W11" s="643">
        <f>SUM(W12:W22)</f>
        <v>7041335</v>
      </c>
      <c r="X11" s="642">
        <v>8342.0000000000036</v>
      </c>
      <c r="Y11" s="653">
        <v>11.847185228369341</v>
      </c>
      <c r="Z11" s="642">
        <v>7205558</v>
      </c>
      <c r="AA11" s="642">
        <v>8133</v>
      </c>
      <c r="AB11" s="653">
        <v>11.287120303521254</v>
      </c>
      <c r="AC11" s="645">
        <v>7322549</v>
      </c>
      <c r="AD11" s="644">
        <v>8695</v>
      </c>
      <c r="AE11" s="653">
        <v>11.874280390612613</v>
      </c>
      <c r="AF11" s="645">
        <v>7439121</v>
      </c>
      <c r="AG11" s="644">
        <v>8667.9999999999982</v>
      </c>
      <c r="AH11" s="656">
        <f t="shared" ref="AH11:AH39" si="1">(AG11/AF11)*10000</f>
        <v>11.651914251697207</v>
      </c>
    </row>
    <row r="12" spans="1:35" ht="15.75" customHeight="1">
      <c r="A12" s="457" t="s">
        <v>9</v>
      </c>
      <c r="B12" s="646">
        <v>690049</v>
      </c>
      <c r="C12" s="646">
        <v>706</v>
      </c>
      <c r="D12" s="654">
        <v>10.231157497511047</v>
      </c>
      <c r="E12" s="646">
        <v>701848</v>
      </c>
      <c r="F12" s="646">
        <v>737</v>
      </c>
      <c r="G12" s="654">
        <v>10.500849186718492</v>
      </c>
      <c r="H12" s="646">
        <v>714015</v>
      </c>
      <c r="I12" s="646">
        <v>769</v>
      </c>
      <c r="J12" s="654">
        <v>10.770081861025329</v>
      </c>
      <c r="K12" s="646">
        <v>726564</v>
      </c>
      <c r="L12" s="646">
        <v>784</v>
      </c>
      <c r="M12" s="654">
        <v>10.790515357215606</v>
      </c>
      <c r="N12" s="646">
        <v>739520</v>
      </c>
      <c r="O12" s="646">
        <v>763</v>
      </c>
      <c r="P12" s="654">
        <f t="shared" si="0"/>
        <v>10.317503245348334</v>
      </c>
      <c r="Q12" s="267">
        <v>753493</v>
      </c>
      <c r="R12" s="646">
        <v>810</v>
      </c>
      <c r="S12" s="654">
        <v>10.749933974170961</v>
      </c>
      <c r="T12" s="647">
        <v>767695</v>
      </c>
      <c r="U12" s="267">
        <v>866</v>
      </c>
      <c r="V12" s="654">
        <v>11.28052156129713</v>
      </c>
      <c r="W12" s="647">
        <v>781919</v>
      </c>
      <c r="X12" s="267">
        <v>837.00000000000011</v>
      </c>
      <c r="Y12" s="654">
        <v>10.704433579437257</v>
      </c>
      <c r="Z12" s="267">
        <v>796169</v>
      </c>
      <c r="AA12" s="267">
        <v>658.00000000000011</v>
      </c>
      <c r="AB12" s="654">
        <v>8.2645769930755915</v>
      </c>
      <c r="AC12" s="648">
        <v>810412</v>
      </c>
      <c r="AD12" s="239">
        <v>925</v>
      </c>
      <c r="AE12" s="654">
        <v>11.413947473630696</v>
      </c>
      <c r="AF12" s="648">
        <v>824646</v>
      </c>
      <c r="AG12" s="239">
        <v>861.00000000000011</v>
      </c>
      <c r="AH12" s="657">
        <f t="shared" si="1"/>
        <v>10.440843707481756</v>
      </c>
    </row>
    <row r="13" spans="1:35" ht="15.75" customHeight="1">
      <c r="A13" s="457" t="s">
        <v>10</v>
      </c>
      <c r="B13" s="646">
        <v>185685</v>
      </c>
      <c r="C13" s="646">
        <v>165</v>
      </c>
      <c r="D13" s="654">
        <v>8.8860166410857104</v>
      </c>
      <c r="E13" s="646">
        <v>187095</v>
      </c>
      <c r="F13" s="646">
        <v>172</v>
      </c>
      <c r="G13" s="654">
        <v>9.1931906250835134</v>
      </c>
      <c r="H13" s="646">
        <v>188551</v>
      </c>
      <c r="I13" s="646">
        <v>169</v>
      </c>
      <c r="J13" s="654">
        <v>8.9630922137777045</v>
      </c>
      <c r="K13" s="646">
        <v>190075</v>
      </c>
      <c r="L13" s="646">
        <v>173</v>
      </c>
      <c r="M13" s="654">
        <v>9.1016703932658167</v>
      </c>
      <c r="N13" s="646">
        <v>191631</v>
      </c>
      <c r="O13" s="646">
        <v>178</v>
      </c>
      <c r="P13" s="654">
        <f t="shared" si="0"/>
        <v>9.2886850248654973</v>
      </c>
      <c r="Q13" s="591">
        <v>193689</v>
      </c>
      <c r="R13" s="646">
        <v>159</v>
      </c>
      <c r="S13" s="654">
        <v>8.209036135247743</v>
      </c>
      <c r="T13" s="595">
        <v>195719</v>
      </c>
      <c r="U13" s="268">
        <v>180</v>
      </c>
      <c r="V13" s="654">
        <v>9.1968587617962481</v>
      </c>
      <c r="W13" s="595">
        <v>197708</v>
      </c>
      <c r="X13" s="268">
        <v>180</v>
      </c>
      <c r="Y13" s="654">
        <v>9.104335686972707</v>
      </c>
      <c r="Z13" s="649">
        <v>199646</v>
      </c>
      <c r="AA13" s="267">
        <v>173</v>
      </c>
      <c r="AB13" s="654">
        <v>8.6653376476363153</v>
      </c>
      <c r="AC13" s="648">
        <v>201533</v>
      </c>
      <c r="AD13" s="239">
        <v>183</v>
      </c>
      <c r="AE13" s="654">
        <v>9.0803987436300755</v>
      </c>
      <c r="AF13" s="648">
        <v>203344</v>
      </c>
      <c r="AG13" s="239">
        <v>167</v>
      </c>
      <c r="AH13" s="657">
        <f t="shared" si="1"/>
        <v>8.2126839247777159</v>
      </c>
    </row>
    <row r="14" spans="1:35" ht="15.75" customHeight="1">
      <c r="A14" s="457" t="s">
        <v>11</v>
      </c>
      <c r="B14" s="646">
        <v>227589</v>
      </c>
      <c r="C14" s="646">
        <v>295</v>
      </c>
      <c r="D14" s="654">
        <v>12.961962133495028</v>
      </c>
      <c r="E14" s="646">
        <v>229527</v>
      </c>
      <c r="F14" s="646">
        <v>284</v>
      </c>
      <c r="G14" s="654">
        <v>12.373271989787693</v>
      </c>
      <c r="H14" s="646">
        <v>231539</v>
      </c>
      <c r="I14" s="646">
        <v>299</v>
      </c>
      <c r="J14" s="654">
        <v>12.913591230850958</v>
      </c>
      <c r="K14" s="646">
        <v>233635</v>
      </c>
      <c r="L14" s="646">
        <v>311</v>
      </c>
      <c r="M14" s="654">
        <v>13.311361739465404</v>
      </c>
      <c r="N14" s="646">
        <v>235814</v>
      </c>
      <c r="O14" s="646">
        <v>317</v>
      </c>
      <c r="P14" s="654">
        <f t="shared" si="0"/>
        <v>13.442798137515162</v>
      </c>
      <c r="Q14" s="267">
        <v>240248</v>
      </c>
      <c r="R14" s="646">
        <v>314</v>
      </c>
      <c r="S14" s="654">
        <v>13.069827844560621</v>
      </c>
      <c r="T14" s="647">
        <v>244754</v>
      </c>
      <c r="U14" s="267">
        <v>324</v>
      </c>
      <c r="V14" s="654">
        <v>13.237781609289328</v>
      </c>
      <c r="W14" s="647">
        <v>249297</v>
      </c>
      <c r="X14" s="267">
        <v>316.00000000000011</v>
      </c>
      <c r="Y14" s="654">
        <v>12.675643910676827</v>
      </c>
      <c r="Z14" s="267">
        <v>253863</v>
      </c>
      <c r="AA14" s="267">
        <v>312.00000000000006</v>
      </c>
      <c r="AB14" s="654">
        <v>12.290093475614803</v>
      </c>
      <c r="AC14" s="648">
        <v>258450</v>
      </c>
      <c r="AD14" s="239">
        <v>282</v>
      </c>
      <c r="AE14" s="654">
        <v>10.911201392919327</v>
      </c>
      <c r="AF14" s="648">
        <v>263048</v>
      </c>
      <c r="AG14" s="239">
        <v>293</v>
      </c>
      <c r="AH14" s="657">
        <f t="shared" si="1"/>
        <v>11.138651500866763</v>
      </c>
    </row>
    <row r="15" spans="1:35" ht="15.75" customHeight="1">
      <c r="A15" s="457" t="s">
        <v>12</v>
      </c>
      <c r="B15" s="646">
        <v>166991</v>
      </c>
      <c r="C15" s="646">
        <v>148</v>
      </c>
      <c r="D15" s="654">
        <v>8.8627530825014524</v>
      </c>
      <c r="E15" s="646">
        <v>168110</v>
      </c>
      <c r="F15" s="646">
        <v>140</v>
      </c>
      <c r="G15" s="654">
        <v>8.3278805543989058</v>
      </c>
      <c r="H15" s="646">
        <v>169279</v>
      </c>
      <c r="I15" s="646">
        <v>145</v>
      </c>
      <c r="J15" s="654">
        <v>8.5657405821159145</v>
      </c>
      <c r="K15" s="646">
        <v>170487</v>
      </c>
      <c r="L15" s="646">
        <v>144</v>
      </c>
      <c r="M15" s="654">
        <v>8.4463918069999462</v>
      </c>
      <c r="N15" s="646">
        <v>171746</v>
      </c>
      <c r="O15" s="646">
        <v>135</v>
      </c>
      <c r="P15" s="654">
        <f t="shared" si="0"/>
        <v>7.8604450758678519</v>
      </c>
      <c r="Q15" s="591">
        <v>173410</v>
      </c>
      <c r="R15" s="646">
        <v>157</v>
      </c>
      <c r="S15" s="654">
        <v>9.0536877919381809</v>
      </c>
      <c r="T15" s="595">
        <v>175050</v>
      </c>
      <c r="U15" s="268">
        <v>145</v>
      </c>
      <c r="V15" s="654">
        <v>8.2833476149671519</v>
      </c>
      <c r="W15" s="595">
        <v>176662</v>
      </c>
      <c r="X15" s="268">
        <v>150.00000000000011</v>
      </c>
      <c r="Y15" s="654">
        <v>8.4907903227632495</v>
      </c>
      <c r="Z15" s="649">
        <v>178228</v>
      </c>
      <c r="AA15" s="267">
        <v>143.00000000000003</v>
      </c>
      <c r="AB15" s="654">
        <v>8.0234306618488702</v>
      </c>
      <c r="AC15" s="648">
        <v>179768</v>
      </c>
      <c r="AD15" s="239">
        <v>127</v>
      </c>
      <c r="AE15" s="654">
        <v>7.0646611187753097</v>
      </c>
      <c r="AF15" s="648">
        <v>181265</v>
      </c>
      <c r="AG15" s="239">
        <v>114</v>
      </c>
      <c r="AH15" s="657">
        <f t="shared" si="1"/>
        <v>6.2891346923013263</v>
      </c>
    </row>
    <row r="16" spans="1:35" ht="15.75" customHeight="1">
      <c r="A16" s="457" t="s">
        <v>13</v>
      </c>
      <c r="B16" s="646">
        <v>398369</v>
      </c>
      <c r="C16" s="646">
        <v>313</v>
      </c>
      <c r="D16" s="654">
        <v>7.8570370686474105</v>
      </c>
      <c r="E16" s="646">
        <v>404706</v>
      </c>
      <c r="F16" s="646">
        <v>322</v>
      </c>
      <c r="G16" s="654">
        <v>7.9563930359322566</v>
      </c>
      <c r="H16" s="646">
        <v>411193</v>
      </c>
      <c r="I16" s="646">
        <v>312</v>
      </c>
      <c r="J16" s="654">
        <v>7.5876778057992231</v>
      </c>
      <c r="K16" s="646">
        <v>417846</v>
      </c>
      <c r="L16" s="646">
        <v>293</v>
      </c>
      <c r="M16" s="654">
        <v>7.0121528027072175</v>
      </c>
      <c r="N16" s="646">
        <v>424663</v>
      </c>
      <c r="O16" s="646">
        <v>297</v>
      </c>
      <c r="P16" s="654">
        <f t="shared" si="0"/>
        <v>6.9937809510129201</v>
      </c>
      <c r="Q16" s="649">
        <v>431243</v>
      </c>
      <c r="R16" s="646">
        <v>322</v>
      </c>
      <c r="S16" s="654">
        <v>7.4667878667016039</v>
      </c>
      <c r="T16" s="647">
        <v>437826</v>
      </c>
      <c r="U16" s="267">
        <v>334</v>
      </c>
      <c r="V16" s="654">
        <v>7.6286013165047306</v>
      </c>
      <c r="W16" s="647">
        <v>444398</v>
      </c>
      <c r="X16" s="267">
        <v>311</v>
      </c>
      <c r="Y16" s="654">
        <v>6.9982313151724354</v>
      </c>
      <c r="Z16" s="649">
        <v>450921</v>
      </c>
      <c r="AA16" s="267">
        <v>307.99999999999994</v>
      </c>
      <c r="AB16" s="654">
        <v>6.8304647599025099</v>
      </c>
      <c r="AC16" s="648">
        <v>457404</v>
      </c>
      <c r="AD16" s="239">
        <v>273</v>
      </c>
      <c r="AE16" s="654">
        <v>5.9684655140750849</v>
      </c>
      <c r="AF16" s="648">
        <v>463819</v>
      </c>
      <c r="AG16" s="239">
        <v>291.99999999999983</v>
      </c>
      <c r="AH16" s="657">
        <f t="shared" si="1"/>
        <v>6.2955592591075362</v>
      </c>
    </row>
    <row r="17" spans="1:34" ht="15.75" customHeight="1">
      <c r="A17" s="457" t="s">
        <v>14</v>
      </c>
      <c r="B17" s="646">
        <v>452333</v>
      </c>
      <c r="C17" s="646">
        <v>419</v>
      </c>
      <c r="D17" s="654">
        <v>9.2630871503958367</v>
      </c>
      <c r="E17" s="646">
        <v>458039</v>
      </c>
      <c r="F17" s="646">
        <v>450</v>
      </c>
      <c r="G17" s="654">
        <v>9.8244909276284318</v>
      </c>
      <c r="H17" s="646">
        <v>463935</v>
      </c>
      <c r="I17" s="646">
        <v>420</v>
      </c>
      <c r="J17" s="654">
        <v>9.0529923372886287</v>
      </c>
      <c r="K17" s="646">
        <v>469998</v>
      </c>
      <c r="L17" s="646">
        <v>425</v>
      </c>
      <c r="M17" s="654">
        <v>9.0425916706028531</v>
      </c>
      <c r="N17" s="646">
        <v>476255</v>
      </c>
      <c r="O17" s="646">
        <v>414</v>
      </c>
      <c r="P17" s="654">
        <f t="shared" si="0"/>
        <v>8.6928221226023883</v>
      </c>
      <c r="Q17" s="591">
        <v>481498</v>
      </c>
      <c r="R17" s="646">
        <v>445</v>
      </c>
      <c r="S17" s="654">
        <v>9.241990620937159</v>
      </c>
      <c r="T17" s="595">
        <v>486680</v>
      </c>
      <c r="U17" s="268">
        <v>472</v>
      </c>
      <c r="V17" s="654">
        <v>9.6983644283718249</v>
      </c>
      <c r="W17" s="595">
        <v>491753</v>
      </c>
      <c r="X17" s="268">
        <v>509.00000000000011</v>
      </c>
      <c r="Y17" s="654">
        <v>10.350724855771091</v>
      </c>
      <c r="Z17" s="649">
        <v>496735</v>
      </c>
      <c r="AA17" s="267">
        <v>470.99999999999989</v>
      </c>
      <c r="AB17" s="654">
        <v>9.481916917471084</v>
      </c>
      <c r="AC17" s="648">
        <v>501584</v>
      </c>
      <c r="AD17" s="239">
        <v>495</v>
      </c>
      <c r="AE17" s="654">
        <v>9.8687358448435365</v>
      </c>
      <c r="AF17" s="648">
        <v>506325</v>
      </c>
      <c r="AG17" s="239">
        <v>452.00000000000006</v>
      </c>
      <c r="AH17" s="657">
        <f t="shared" si="1"/>
        <v>8.9270725324643276</v>
      </c>
    </row>
    <row r="18" spans="1:34" ht="15.75" customHeight="1">
      <c r="A18" s="457" t="s">
        <v>15</v>
      </c>
      <c r="B18" s="646">
        <v>389743</v>
      </c>
      <c r="C18" s="646">
        <v>309</v>
      </c>
      <c r="D18" s="654">
        <v>7.9283014704561721</v>
      </c>
      <c r="E18" s="646">
        <v>395498</v>
      </c>
      <c r="F18" s="646">
        <v>290</v>
      </c>
      <c r="G18" s="654">
        <v>7.3325275981168048</v>
      </c>
      <c r="H18" s="646">
        <v>401386</v>
      </c>
      <c r="I18" s="646">
        <v>277</v>
      </c>
      <c r="J18" s="654">
        <v>6.9010877310120433</v>
      </c>
      <c r="K18" s="646">
        <v>407435</v>
      </c>
      <c r="L18" s="646">
        <v>283</v>
      </c>
      <c r="M18" s="654">
        <v>6.9458932099598707</v>
      </c>
      <c r="N18" s="646">
        <v>413657</v>
      </c>
      <c r="O18" s="646">
        <v>342</v>
      </c>
      <c r="P18" s="654">
        <f t="shared" si="0"/>
        <v>8.2677193907029256</v>
      </c>
      <c r="Q18" s="649">
        <v>419919</v>
      </c>
      <c r="R18" s="646">
        <v>292</v>
      </c>
      <c r="S18" s="654">
        <v>6.9537220273433693</v>
      </c>
      <c r="T18" s="647">
        <v>426223</v>
      </c>
      <c r="U18" s="267">
        <v>387</v>
      </c>
      <c r="V18" s="654">
        <v>9.0797540254749265</v>
      </c>
      <c r="W18" s="647">
        <v>432543</v>
      </c>
      <c r="X18" s="267">
        <v>372.99999999999989</v>
      </c>
      <c r="Y18" s="654">
        <v>8.6234200992733641</v>
      </c>
      <c r="Z18" s="649">
        <v>438868</v>
      </c>
      <c r="AA18" s="267">
        <v>389.00000000000011</v>
      </c>
      <c r="AB18" s="654">
        <v>8.8637130071000865</v>
      </c>
      <c r="AC18" s="648">
        <v>445175</v>
      </c>
      <c r="AD18" s="239">
        <v>324</v>
      </c>
      <c r="AE18" s="654">
        <v>7.2780367271297806</v>
      </c>
      <c r="AF18" s="648">
        <v>451476</v>
      </c>
      <c r="AG18" s="239">
        <v>379.00000000000006</v>
      </c>
      <c r="AH18" s="657">
        <f t="shared" si="1"/>
        <v>8.3946876467409126</v>
      </c>
    </row>
    <row r="19" spans="1:34" ht="15.75" customHeight="1">
      <c r="A19" s="457" t="s">
        <v>16</v>
      </c>
      <c r="B19" s="646">
        <v>448329</v>
      </c>
      <c r="C19" s="646">
        <v>538</v>
      </c>
      <c r="D19" s="654">
        <v>12.000115986251169</v>
      </c>
      <c r="E19" s="646">
        <v>452886</v>
      </c>
      <c r="F19" s="646">
        <v>580</v>
      </c>
      <c r="G19" s="654">
        <v>12.806754900791811</v>
      </c>
      <c r="H19" s="646">
        <v>457614</v>
      </c>
      <c r="I19" s="646">
        <v>532</v>
      </c>
      <c r="J19" s="654">
        <v>11.625518450047419</v>
      </c>
      <c r="K19" s="646">
        <v>462534</v>
      </c>
      <c r="L19" s="646">
        <v>553</v>
      </c>
      <c r="M19" s="654">
        <v>11.955877838169735</v>
      </c>
      <c r="N19" s="646">
        <v>467671</v>
      </c>
      <c r="O19" s="646">
        <v>606</v>
      </c>
      <c r="P19" s="654">
        <f t="shared" si="0"/>
        <v>12.957827190482197</v>
      </c>
      <c r="Q19" s="591">
        <v>473331</v>
      </c>
      <c r="R19" s="646">
        <v>613</v>
      </c>
      <c r="S19" s="654">
        <v>12.950768067166527</v>
      </c>
      <c r="T19" s="595">
        <v>478964</v>
      </c>
      <c r="U19" s="268">
        <v>588</v>
      </c>
      <c r="V19" s="654">
        <v>12.276496772199998</v>
      </c>
      <c r="W19" s="595">
        <v>484529</v>
      </c>
      <c r="X19" s="268">
        <v>641</v>
      </c>
      <c r="Y19" s="654">
        <v>13.22934230974823</v>
      </c>
      <c r="Z19" s="649">
        <v>490039</v>
      </c>
      <c r="AA19" s="267">
        <v>569.99999999999989</v>
      </c>
      <c r="AB19" s="654">
        <v>11.631727270686616</v>
      </c>
      <c r="AC19" s="648">
        <v>495464</v>
      </c>
      <c r="AD19" s="239">
        <v>654</v>
      </c>
      <c r="AE19" s="654">
        <v>13.199748114898359</v>
      </c>
      <c r="AF19" s="648">
        <v>500794</v>
      </c>
      <c r="AG19" s="239">
        <v>560</v>
      </c>
      <c r="AH19" s="657">
        <f t="shared" si="1"/>
        <v>11.182242598753181</v>
      </c>
    </row>
    <row r="20" spans="1:34" ht="15.75" customHeight="1">
      <c r="A20" s="457" t="s">
        <v>17</v>
      </c>
      <c r="B20" s="646">
        <v>2449745</v>
      </c>
      <c r="C20" s="646">
        <v>3295</v>
      </c>
      <c r="D20" s="654">
        <v>13.450379529297946</v>
      </c>
      <c r="E20" s="646">
        <v>2501735</v>
      </c>
      <c r="F20" s="646">
        <v>3190</v>
      </c>
      <c r="G20" s="654">
        <v>12.751150701413218</v>
      </c>
      <c r="H20" s="646">
        <v>2555387</v>
      </c>
      <c r="I20" s="646">
        <v>3183</v>
      </c>
      <c r="J20" s="654">
        <v>12.456038948308027</v>
      </c>
      <c r="K20" s="646">
        <v>2610755</v>
      </c>
      <c r="L20" s="646">
        <v>3280</v>
      </c>
      <c r="M20" s="654">
        <v>12.563415563697092</v>
      </c>
      <c r="N20" s="646">
        <v>2667953</v>
      </c>
      <c r="O20" s="646">
        <v>3519</v>
      </c>
      <c r="P20" s="654">
        <f t="shared" si="0"/>
        <v>13.189887528003679</v>
      </c>
      <c r="Q20" s="649">
        <v>2723509</v>
      </c>
      <c r="R20" s="646">
        <v>3742</v>
      </c>
      <c r="S20" s="654">
        <v>13.739627811033488</v>
      </c>
      <c r="T20" s="647">
        <v>2779370</v>
      </c>
      <c r="U20" s="267">
        <v>3682</v>
      </c>
      <c r="V20" s="654">
        <v>13.247606471970265</v>
      </c>
      <c r="W20" s="647">
        <v>2835373</v>
      </c>
      <c r="X20" s="267">
        <v>4183.0000000000018</v>
      </c>
      <c r="Y20" s="654">
        <v>14.752909052882996</v>
      </c>
      <c r="Z20" s="649">
        <v>2891472</v>
      </c>
      <c r="AA20" s="267">
        <v>4220</v>
      </c>
      <c r="AB20" s="654">
        <v>14.594642452010602</v>
      </c>
      <c r="AC20" s="648">
        <v>2947627</v>
      </c>
      <c r="AD20" s="239">
        <v>4502</v>
      </c>
      <c r="AE20" s="654">
        <v>15.273302897551147</v>
      </c>
      <c r="AF20" s="648">
        <v>3003799</v>
      </c>
      <c r="AG20" s="239">
        <v>4592.0000000000009</v>
      </c>
      <c r="AH20" s="657">
        <f t="shared" si="1"/>
        <v>15.287307839172996</v>
      </c>
    </row>
    <row r="21" spans="1:34" ht="15.75" customHeight="1">
      <c r="A21" s="457" t="s">
        <v>18</v>
      </c>
      <c r="B21" s="646">
        <v>496233</v>
      </c>
      <c r="C21" s="646">
        <v>406</v>
      </c>
      <c r="D21" s="654">
        <v>8.1816404793715858</v>
      </c>
      <c r="E21" s="646">
        <v>502883</v>
      </c>
      <c r="F21" s="646">
        <v>399</v>
      </c>
      <c r="G21" s="654">
        <v>7.9342511081106339</v>
      </c>
      <c r="H21" s="646">
        <v>509740</v>
      </c>
      <c r="I21" s="646">
        <v>423</v>
      </c>
      <c r="J21" s="654">
        <v>8.2983481775022554</v>
      </c>
      <c r="K21" s="646">
        <v>516779</v>
      </c>
      <c r="L21" s="646">
        <v>433</v>
      </c>
      <c r="M21" s="654">
        <v>8.3788234429030588</v>
      </c>
      <c r="N21" s="646">
        <v>524048</v>
      </c>
      <c r="O21" s="646">
        <v>463</v>
      </c>
      <c r="P21" s="654">
        <f t="shared" si="0"/>
        <v>8.8350685433395419</v>
      </c>
      <c r="Q21" s="591">
        <v>530655</v>
      </c>
      <c r="R21" s="646">
        <v>462</v>
      </c>
      <c r="S21" s="654">
        <v>8.7062215563784378</v>
      </c>
      <c r="T21" s="595">
        <v>537351</v>
      </c>
      <c r="U21" s="268">
        <v>491</v>
      </c>
      <c r="V21" s="654">
        <v>9.1374166978380984</v>
      </c>
      <c r="W21" s="595">
        <v>544090</v>
      </c>
      <c r="X21" s="268">
        <v>473.00000000000074</v>
      </c>
      <c r="Y21" s="654">
        <v>8.6934146924222233</v>
      </c>
      <c r="Z21" s="649">
        <v>550832</v>
      </c>
      <c r="AA21" s="267">
        <v>513.00000000000023</v>
      </c>
      <c r="AB21" s="654">
        <v>9.3131844192058608</v>
      </c>
      <c r="AC21" s="648">
        <v>557563</v>
      </c>
      <c r="AD21" s="239">
        <v>491</v>
      </c>
      <c r="AE21" s="654">
        <v>8.8061797500910206</v>
      </c>
      <c r="AF21" s="648">
        <v>564260</v>
      </c>
      <c r="AG21" s="239">
        <v>455.99999999999994</v>
      </c>
      <c r="AH21" s="657">
        <f t="shared" si="1"/>
        <v>8.0813809236876608</v>
      </c>
    </row>
    <row r="22" spans="1:34" s="334" customFormat="1" ht="15.75" customHeight="1">
      <c r="A22" s="459" t="s">
        <v>19</v>
      </c>
      <c r="B22" s="591">
        <v>382303</v>
      </c>
      <c r="C22" s="591">
        <v>279</v>
      </c>
      <c r="D22" s="655">
        <v>7.2978762918418116</v>
      </c>
      <c r="E22" s="591">
        <v>392180</v>
      </c>
      <c r="F22" s="591">
        <v>274</v>
      </c>
      <c r="G22" s="655">
        <v>6.9865877913203125</v>
      </c>
      <c r="H22" s="591">
        <v>402372</v>
      </c>
      <c r="I22" s="591">
        <v>270</v>
      </c>
      <c r="J22" s="655">
        <v>6.7102084638096091</v>
      </c>
      <c r="K22" s="591">
        <v>412862</v>
      </c>
      <c r="L22" s="591">
        <v>289</v>
      </c>
      <c r="M22" s="655">
        <v>6.9999176480276697</v>
      </c>
      <c r="N22" s="591">
        <v>423682</v>
      </c>
      <c r="O22" s="591">
        <v>256</v>
      </c>
      <c r="P22" s="655">
        <f t="shared" si="0"/>
        <v>6.0422675497188925</v>
      </c>
      <c r="Q22" s="649">
        <v>387229</v>
      </c>
      <c r="R22" s="591">
        <v>311</v>
      </c>
      <c r="S22" s="655">
        <v>8.0314232663359402</v>
      </c>
      <c r="T22" s="647">
        <v>395133</v>
      </c>
      <c r="U22" s="267">
        <v>325</v>
      </c>
      <c r="V22" s="655">
        <v>8.2250786444058068</v>
      </c>
      <c r="W22" s="647">
        <v>403063</v>
      </c>
      <c r="X22" s="267">
        <v>369.00000000000017</v>
      </c>
      <c r="Y22" s="655">
        <v>9.1548963809627821</v>
      </c>
      <c r="Z22" s="649">
        <v>458785</v>
      </c>
      <c r="AA22" s="267">
        <v>376.00000000000011</v>
      </c>
      <c r="AB22" s="655">
        <v>8.1955600117702225</v>
      </c>
      <c r="AC22" s="648">
        <v>467569</v>
      </c>
      <c r="AD22" s="239">
        <v>439</v>
      </c>
      <c r="AE22" s="655">
        <v>9.3889885770870176</v>
      </c>
      <c r="AF22" s="648">
        <v>476345</v>
      </c>
      <c r="AG22" s="239">
        <v>502.00000000000011</v>
      </c>
      <c r="AH22" s="657">
        <f t="shared" si="1"/>
        <v>10.538580230715135</v>
      </c>
    </row>
    <row r="23" spans="1:34" ht="15.75" customHeight="1">
      <c r="A23" s="249" t="s">
        <v>20</v>
      </c>
      <c r="B23" s="642">
        <f>SUM(B24:B29)</f>
        <v>6952421</v>
      </c>
      <c r="C23" s="642">
        <v>6461</v>
      </c>
      <c r="D23" s="653">
        <v>9.2931656469019916</v>
      </c>
      <c r="E23" s="642">
        <f>SUM(E24:E29)</f>
        <v>7073096</v>
      </c>
      <c r="F23" s="642">
        <v>6684</v>
      </c>
      <c r="G23" s="653">
        <v>9.4498929464551313</v>
      </c>
      <c r="H23" s="642">
        <f>SUM(H24:H29)</f>
        <v>7197036</v>
      </c>
      <c r="I23" s="642">
        <v>7387</v>
      </c>
      <c r="J23" s="653">
        <v>10.263947547295858</v>
      </c>
      <c r="K23" s="642">
        <f>SUM(K24:K29)</f>
        <v>7324324</v>
      </c>
      <c r="L23" s="642">
        <v>7779</v>
      </c>
      <c r="M23" s="653">
        <v>10.620775378041715</v>
      </c>
      <c r="N23" s="642">
        <v>7455097</v>
      </c>
      <c r="O23" s="642">
        <v>8244</v>
      </c>
      <c r="P23" s="653">
        <f t="shared" si="0"/>
        <v>11.058206217839956</v>
      </c>
      <c r="Q23" s="642">
        <f>SUM(Q24:Q29)</f>
        <v>7616555</v>
      </c>
      <c r="R23" s="642">
        <v>8486</v>
      </c>
      <c r="S23" s="653">
        <v>11.141520017908359</v>
      </c>
      <c r="T23" s="643">
        <f>SUM(T24:T29)</f>
        <v>7733291</v>
      </c>
      <c r="U23" s="642">
        <v>8983</v>
      </c>
      <c r="V23" s="653">
        <v>11.616011863513219</v>
      </c>
      <c r="W23" s="643">
        <f>SUM(W24:W29)</f>
        <v>7849237</v>
      </c>
      <c r="X23" s="642">
        <v>9257.0000000000055</v>
      </c>
      <c r="Y23" s="653">
        <v>11.793502986341226</v>
      </c>
      <c r="Z23" s="642">
        <v>7916493</v>
      </c>
      <c r="AA23" s="642">
        <v>9057.9999999999982</v>
      </c>
      <c r="AB23" s="653">
        <v>11.441935210452403</v>
      </c>
      <c r="AC23" s="645">
        <v>8029673</v>
      </c>
      <c r="AD23" s="644">
        <v>8719</v>
      </c>
      <c r="AE23" s="653">
        <v>10.858474560545616</v>
      </c>
      <c r="AF23" s="645">
        <v>8141834</v>
      </c>
      <c r="AG23" s="644">
        <v>9433.99999999998</v>
      </c>
      <c r="AH23" s="656">
        <f t="shared" si="1"/>
        <v>11.587069940261591</v>
      </c>
    </row>
    <row r="24" spans="1:34" ht="15.75" customHeight="1">
      <c r="A24" s="457" t="s">
        <v>21</v>
      </c>
      <c r="B24" s="646">
        <v>591950</v>
      </c>
      <c r="C24" s="646">
        <v>528</v>
      </c>
      <c r="D24" s="654">
        <v>8.9196722696173669</v>
      </c>
      <c r="E24" s="646">
        <v>599845</v>
      </c>
      <c r="F24" s="646">
        <v>502</v>
      </c>
      <c r="G24" s="654">
        <v>8.3688286140586321</v>
      </c>
      <c r="H24" s="646">
        <v>607959</v>
      </c>
      <c r="I24" s="646">
        <v>522</v>
      </c>
      <c r="J24" s="654">
        <v>8.5861053130227525</v>
      </c>
      <c r="K24" s="646">
        <v>616299</v>
      </c>
      <c r="L24" s="646">
        <v>533</v>
      </c>
      <c r="M24" s="654">
        <v>8.6483995593048171</v>
      </c>
      <c r="N24" s="646">
        <v>624860</v>
      </c>
      <c r="O24" s="646">
        <v>604</v>
      </c>
      <c r="P24" s="654">
        <f t="shared" si="0"/>
        <v>9.6661652210095053</v>
      </c>
      <c r="Q24" s="649">
        <v>634481</v>
      </c>
      <c r="R24" s="646">
        <v>553</v>
      </c>
      <c r="S24" s="654">
        <v>8.7157850274476303</v>
      </c>
      <c r="T24" s="647">
        <v>644000</v>
      </c>
      <c r="U24" s="267">
        <v>561</v>
      </c>
      <c r="V24" s="654">
        <v>8.7111801242236027</v>
      </c>
      <c r="W24" s="647">
        <v>653400</v>
      </c>
      <c r="X24" s="267">
        <v>696.00000000000091</v>
      </c>
      <c r="Y24" s="654">
        <v>10.651974288337939</v>
      </c>
      <c r="Z24" s="649">
        <v>662671</v>
      </c>
      <c r="AA24" s="267">
        <v>712.00000000000023</v>
      </c>
      <c r="AB24" s="654">
        <v>10.744396540666489</v>
      </c>
      <c r="AC24" s="650">
        <v>671817</v>
      </c>
      <c r="AD24" s="239">
        <v>677</v>
      </c>
      <c r="AE24" s="654">
        <v>10.077148985512423</v>
      </c>
      <c r="AF24" s="650">
        <v>680845</v>
      </c>
      <c r="AG24" s="239">
        <v>614.99999999999932</v>
      </c>
      <c r="AH24" s="657">
        <f t="shared" si="1"/>
        <v>9.0328929492028198</v>
      </c>
    </row>
    <row r="25" spans="1:34" ht="15.75" customHeight="1">
      <c r="A25" s="457" t="s">
        <v>22</v>
      </c>
      <c r="B25" s="646">
        <v>464796</v>
      </c>
      <c r="C25" s="646">
        <v>385</v>
      </c>
      <c r="D25" s="654">
        <v>8.2832038141464199</v>
      </c>
      <c r="E25" s="646">
        <v>475037</v>
      </c>
      <c r="F25" s="646">
        <v>379</v>
      </c>
      <c r="G25" s="654">
        <v>7.9783258988247239</v>
      </c>
      <c r="H25" s="646">
        <v>485548</v>
      </c>
      <c r="I25" s="646">
        <v>396</v>
      </c>
      <c r="J25" s="654">
        <v>8.15573331575869</v>
      </c>
      <c r="K25" s="646">
        <v>496331</v>
      </c>
      <c r="L25" s="646">
        <v>383</v>
      </c>
      <c r="M25" s="654">
        <v>7.7166245912505973</v>
      </c>
      <c r="N25" s="646">
        <v>507408</v>
      </c>
      <c r="O25" s="646">
        <v>396</v>
      </c>
      <c r="P25" s="654">
        <f t="shared" si="0"/>
        <v>7.8043704474505722</v>
      </c>
      <c r="Q25" s="591">
        <v>561605</v>
      </c>
      <c r="R25" s="646">
        <v>417</v>
      </c>
      <c r="S25" s="654">
        <v>7.4251475681306252</v>
      </c>
      <c r="T25" s="595">
        <v>571382</v>
      </c>
      <c r="U25" s="268">
        <v>459</v>
      </c>
      <c r="V25" s="654">
        <v>8.0331547021082219</v>
      </c>
      <c r="W25" s="595">
        <v>581010</v>
      </c>
      <c r="X25" s="268">
        <v>473.99999999999966</v>
      </c>
      <c r="Y25" s="654">
        <v>8.1582072597717712</v>
      </c>
      <c r="Z25" s="649">
        <v>542707</v>
      </c>
      <c r="AA25" s="267">
        <v>364.99999999999983</v>
      </c>
      <c r="AB25" s="654">
        <v>6.7255443545043612</v>
      </c>
      <c r="AC25" s="650">
        <v>551165</v>
      </c>
      <c r="AD25" s="239">
        <v>364</v>
      </c>
      <c r="AE25" s="654">
        <v>6.6041929367793673</v>
      </c>
      <c r="AF25" s="650">
        <v>559471</v>
      </c>
      <c r="AG25" s="239">
        <v>282</v>
      </c>
      <c r="AH25" s="657">
        <f t="shared" si="1"/>
        <v>5.0404757351140628</v>
      </c>
    </row>
    <row r="26" spans="1:34" ht="15.75" customHeight="1">
      <c r="A26" s="457" t="s">
        <v>23</v>
      </c>
      <c r="B26" s="646">
        <v>3522015</v>
      </c>
      <c r="C26" s="646">
        <v>4011</v>
      </c>
      <c r="D26" s="654">
        <v>11.38836717049757</v>
      </c>
      <c r="E26" s="646">
        <v>3583719</v>
      </c>
      <c r="F26" s="646">
        <v>3912</v>
      </c>
      <c r="G26" s="654">
        <v>10.916034432387137</v>
      </c>
      <c r="H26" s="646">
        <v>3647031</v>
      </c>
      <c r="I26" s="646">
        <v>4584</v>
      </c>
      <c r="J26" s="654">
        <v>12.569128148348614</v>
      </c>
      <c r="K26" s="646">
        <v>3712012</v>
      </c>
      <c r="L26" s="646">
        <v>4914</v>
      </c>
      <c r="M26" s="654">
        <v>13.238103756130098</v>
      </c>
      <c r="N26" s="646">
        <v>3778720</v>
      </c>
      <c r="O26" s="646">
        <v>5155</v>
      </c>
      <c r="P26" s="654">
        <f t="shared" si="0"/>
        <v>13.642185713680824</v>
      </c>
      <c r="Q26" s="649">
        <v>3840319</v>
      </c>
      <c r="R26" s="646">
        <v>5595</v>
      </c>
      <c r="S26" s="654">
        <v>14.569102202186849</v>
      </c>
      <c r="T26" s="647">
        <v>3901981</v>
      </c>
      <c r="U26" s="267">
        <v>5822</v>
      </c>
      <c r="V26" s="654">
        <v>14.920626215248101</v>
      </c>
      <c r="W26" s="647">
        <v>3963541</v>
      </c>
      <c r="X26" s="267">
        <v>5767.0000000000045</v>
      </c>
      <c r="Y26" s="654">
        <v>14.550120712766702</v>
      </c>
      <c r="Z26" s="649">
        <v>4024929</v>
      </c>
      <c r="AA26" s="267">
        <v>5719.9999999999982</v>
      </c>
      <c r="AB26" s="654">
        <v>14.211430810332303</v>
      </c>
      <c r="AC26" s="650">
        <v>4086089</v>
      </c>
      <c r="AD26" s="239">
        <v>5633</v>
      </c>
      <c r="AE26" s="654">
        <v>13.785798596163716</v>
      </c>
      <c r="AF26" s="650">
        <v>4146996</v>
      </c>
      <c r="AG26" s="239">
        <v>6304.0000000000018</v>
      </c>
      <c r="AH26" s="657">
        <f t="shared" si="1"/>
        <v>15.20136503628169</v>
      </c>
    </row>
    <row r="27" spans="1:34" ht="15.75" customHeight="1">
      <c r="A27" s="457" t="s">
        <v>24</v>
      </c>
      <c r="B27" s="646">
        <v>748853</v>
      </c>
      <c r="C27" s="646">
        <v>458</v>
      </c>
      <c r="D27" s="654">
        <v>6.1160201000730448</v>
      </c>
      <c r="E27" s="646">
        <v>762484</v>
      </c>
      <c r="F27" s="646">
        <v>588</v>
      </c>
      <c r="G27" s="654">
        <v>7.7116372277975671</v>
      </c>
      <c r="H27" s="646">
        <v>776460</v>
      </c>
      <c r="I27" s="646">
        <v>540</v>
      </c>
      <c r="J27" s="654">
        <v>6.954640290549416</v>
      </c>
      <c r="K27" s="646">
        <v>790808</v>
      </c>
      <c r="L27" s="646">
        <v>571</v>
      </c>
      <c r="M27" s="654">
        <v>7.2204631212633155</v>
      </c>
      <c r="N27" s="646">
        <v>805514</v>
      </c>
      <c r="O27" s="646">
        <v>546</v>
      </c>
      <c r="P27" s="654">
        <f t="shared" si="0"/>
        <v>6.778280700273366</v>
      </c>
      <c r="Q27" s="591">
        <v>817676</v>
      </c>
      <c r="R27" s="646">
        <v>547</v>
      </c>
      <c r="S27" s="654">
        <v>6.6896912713593162</v>
      </c>
      <c r="T27" s="595">
        <v>829779</v>
      </c>
      <c r="U27" s="268">
        <v>632</v>
      </c>
      <c r="V27" s="654">
        <v>7.6164858353850846</v>
      </c>
      <c r="W27" s="595">
        <v>841767</v>
      </c>
      <c r="X27" s="268">
        <v>635</v>
      </c>
      <c r="Y27" s="654">
        <v>7.543655191994934</v>
      </c>
      <c r="Z27" s="649">
        <v>853622</v>
      </c>
      <c r="AA27" s="267">
        <v>642.00000000000023</v>
      </c>
      <c r="AB27" s="654">
        <v>7.520893322805648</v>
      </c>
      <c r="AC27" s="648">
        <v>865340</v>
      </c>
      <c r="AD27" s="239">
        <v>643</v>
      </c>
      <c r="AE27" s="654">
        <v>7.4306053112071559</v>
      </c>
      <c r="AF27" s="648">
        <v>876912</v>
      </c>
      <c r="AG27" s="239">
        <v>624</v>
      </c>
      <c r="AH27" s="657">
        <f t="shared" si="1"/>
        <v>7.1158793584761071</v>
      </c>
    </row>
    <row r="28" spans="1:34" ht="15.75" customHeight="1">
      <c r="A28" s="457" t="s">
        <v>25</v>
      </c>
      <c r="B28" s="646">
        <v>1340526</v>
      </c>
      <c r="C28" s="646">
        <v>936</v>
      </c>
      <c r="D28" s="654">
        <v>6.9823338003142057</v>
      </c>
      <c r="E28" s="646">
        <v>1359648</v>
      </c>
      <c r="F28" s="646">
        <v>1179</v>
      </c>
      <c r="G28" s="654">
        <v>8.6713619995763604</v>
      </c>
      <c r="H28" s="646">
        <v>1379329</v>
      </c>
      <c r="I28" s="646">
        <v>1221</v>
      </c>
      <c r="J28" s="654">
        <v>8.8521302749380322</v>
      </c>
      <c r="K28" s="646">
        <v>1399539</v>
      </c>
      <c r="L28" s="646">
        <v>1238</v>
      </c>
      <c r="M28" s="654">
        <v>8.8457699285264635</v>
      </c>
      <c r="N28" s="646">
        <v>1420348</v>
      </c>
      <c r="O28" s="646">
        <v>1390</v>
      </c>
      <c r="P28" s="654">
        <f t="shared" si="0"/>
        <v>9.7863340533446745</v>
      </c>
      <c r="Q28" s="649">
        <v>1436259</v>
      </c>
      <c r="R28" s="646">
        <v>1204</v>
      </c>
      <c r="S28" s="654">
        <v>8.3828891585709826</v>
      </c>
      <c r="T28" s="647">
        <v>1451873</v>
      </c>
      <c r="U28" s="267">
        <v>1321</v>
      </c>
      <c r="V28" s="654">
        <v>9.0985919567345075</v>
      </c>
      <c r="W28" s="647">
        <v>1467111</v>
      </c>
      <c r="X28" s="267">
        <v>1406</v>
      </c>
      <c r="Y28" s="654">
        <v>9.583460283509563</v>
      </c>
      <c r="Z28" s="649">
        <v>1481940</v>
      </c>
      <c r="AA28" s="267">
        <v>1307.0000000000002</v>
      </c>
      <c r="AB28" s="654">
        <v>8.8195203584490613</v>
      </c>
      <c r="AC28" s="648">
        <v>1496366</v>
      </c>
      <c r="AD28" s="239">
        <v>1117</v>
      </c>
      <c r="AE28" s="654">
        <v>7.4647512707452588</v>
      </c>
      <c r="AF28" s="648">
        <v>1510375</v>
      </c>
      <c r="AG28" s="239">
        <v>1302.0000000000005</v>
      </c>
      <c r="AH28" s="657">
        <f t="shared" si="1"/>
        <v>8.6203757345030247</v>
      </c>
    </row>
    <row r="29" spans="1:34" ht="15.75" customHeight="1">
      <c r="A29" s="457" t="s">
        <v>26</v>
      </c>
      <c r="B29" s="646">
        <v>284281</v>
      </c>
      <c r="C29" s="646">
        <v>143</v>
      </c>
      <c r="D29" s="653">
        <v>5.0302341697123616</v>
      </c>
      <c r="E29" s="646">
        <v>292363</v>
      </c>
      <c r="F29" s="646">
        <v>124</v>
      </c>
      <c r="G29" s="654">
        <v>4.2413027640296477</v>
      </c>
      <c r="H29" s="646">
        <v>300709</v>
      </c>
      <c r="I29" s="646">
        <v>124</v>
      </c>
      <c r="J29" s="654">
        <v>4.1235879205477719</v>
      </c>
      <c r="K29" s="646">
        <v>309335</v>
      </c>
      <c r="L29" s="646">
        <v>140</v>
      </c>
      <c r="M29" s="654">
        <v>4.5258376840642018</v>
      </c>
      <c r="N29" s="646">
        <v>318247</v>
      </c>
      <c r="O29" s="646">
        <v>153</v>
      </c>
      <c r="P29" s="654">
        <f t="shared" si="0"/>
        <v>4.8075865601246832</v>
      </c>
      <c r="Q29" s="591">
        <v>326215</v>
      </c>
      <c r="R29" s="646">
        <v>170</v>
      </c>
      <c r="S29" s="654">
        <v>5.2112870346244051</v>
      </c>
      <c r="T29" s="595">
        <v>334276</v>
      </c>
      <c r="U29" s="268">
        <v>188</v>
      </c>
      <c r="V29" s="654">
        <v>5.6240950591726602</v>
      </c>
      <c r="W29" s="595">
        <v>342408</v>
      </c>
      <c r="X29" s="268">
        <v>279</v>
      </c>
      <c r="Y29" s="654">
        <v>8.1481741080815873</v>
      </c>
      <c r="Z29" s="649">
        <v>350624</v>
      </c>
      <c r="AA29" s="267">
        <v>311.99999999999994</v>
      </c>
      <c r="AB29" s="654">
        <v>8.8984211006662388</v>
      </c>
      <c r="AC29" s="648">
        <v>358896</v>
      </c>
      <c r="AD29" s="239">
        <v>285</v>
      </c>
      <c r="AE29" s="654">
        <v>7.9410191253176405</v>
      </c>
      <c r="AF29" s="648">
        <v>367235</v>
      </c>
      <c r="AG29" s="239">
        <v>307</v>
      </c>
      <c r="AH29" s="657">
        <f t="shared" si="1"/>
        <v>8.3597696298010806</v>
      </c>
    </row>
    <row r="30" spans="1:34" ht="15.75" customHeight="1">
      <c r="A30" s="249" t="s">
        <v>27</v>
      </c>
      <c r="B30" s="642">
        <f>SUM(B31:B36)</f>
        <v>670655</v>
      </c>
      <c r="C30" s="642">
        <v>574</v>
      </c>
      <c r="D30" s="653">
        <v>8.5587969969656523</v>
      </c>
      <c r="E30" s="642">
        <f>SUM(E31:E36)</f>
        <v>691933</v>
      </c>
      <c r="F30" s="642">
        <v>698</v>
      </c>
      <c r="G30" s="653">
        <v>10.087681899837124</v>
      </c>
      <c r="H30" s="642">
        <f>SUM(H31:H36)</f>
        <v>714054</v>
      </c>
      <c r="I30" s="642">
        <v>696</v>
      </c>
      <c r="J30" s="653">
        <v>9.7471619793460995</v>
      </c>
      <c r="K30" s="642">
        <f>SUM(K31:K36)</f>
        <v>736993</v>
      </c>
      <c r="L30" s="642">
        <v>687</v>
      </c>
      <c r="M30" s="653">
        <v>9.3216624852610543</v>
      </c>
      <c r="N30" s="642">
        <v>760853</v>
      </c>
      <c r="O30" s="642">
        <v>718</v>
      </c>
      <c r="P30" s="653">
        <f t="shared" si="0"/>
        <v>9.4367768806852315</v>
      </c>
      <c r="Q30" s="642">
        <f>SUM(Q31:Q36)</f>
        <v>780529</v>
      </c>
      <c r="R30" s="642">
        <v>740</v>
      </c>
      <c r="S30" s="653">
        <v>9.4807495941854825</v>
      </c>
      <c r="T30" s="643">
        <f>SUM(T31:T36)</f>
        <v>800285</v>
      </c>
      <c r="U30" s="642">
        <v>853</v>
      </c>
      <c r="V30" s="653">
        <v>10.658702837114278</v>
      </c>
      <c r="W30" s="643">
        <f>SUM(W31:W36)</f>
        <v>820024</v>
      </c>
      <c r="X30" s="642">
        <v>850</v>
      </c>
      <c r="Y30" s="653">
        <v>10.36555027657727</v>
      </c>
      <c r="Z30" s="642">
        <v>839722</v>
      </c>
      <c r="AA30" s="642">
        <v>888.99999999999977</v>
      </c>
      <c r="AB30" s="653">
        <v>10.586837072269152</v>
      </c>
      <c r="AC30" s="645">
        <v>859385</v>
      </c>
      <c r="AD30" s="644">
        <v>810</v>
      </c>
      <c r="AE30" s="653">
        <v>9.4253448687142551</v>
      </c>
      <c r="AF30" s="645">
        <v>878996</v>
      </c>
      <c r="AG30" s="644">
        <v>785.99999999999966</v>
      </c>
      <c r="AH30" s="656">
        <f t="shared" si="1"/>
        <v>8.9420202139713911</v>
      </c>
    </row>
    <row r="31" spans="1:34" ht="15.75" customHeight="1">
      <c r="A31" s="251" t="s">
        <v>28</v>
      </c>
      <c r="B31" s="646">
        <v>137965</v>
      </c>
      <c r="C31" s="646">
        <v>153</v>
      </c>
      <c r="D31" s="654">
        <v>11.089769144348205</v>
      </c>
      <c r="E31" s="646">
        <v>141598</v>
      </c>
      <c r="F31" s="646">
        <v>180</v>
      </c>
      <c r="G31" s="654">
        <v>12.7120439554231</v>
      </c>
      <c r="H31" s="646">
        <v>145352</v>
      </c>
      <c r="I31" s="646">
        <v>180</v>
      </c>
      <c r="J31" s="654">
        <v>12.383730530023668</v>
      </c>
      <c r="K31" s="646">
        <v>149206</v>
      </c>
      <c r="L31" s="646">
        <v>180</v>
      </c>
      <c r="M31" s="654">
        <v>12.063858021795369</v>
      </c>
      <c r="N31" s="646">
        <v>153163</v>
      </c>
      <c r="O31" s="646">
        <v>208</v>
      </c>
      <c r="P31" s="654">
        <f t="shared" si="0"/>
        <v>13.580303336967805</v>
      </c>
      <c r="Q31" s="591">
        <v>157551</v>
      </c>
      <c r="R31" s="646">
        <v>222</v>
      </c>
      <c r="S31" s="654">
        <v>14.090675400346553</v>
      </c>
      <c r="T31" s="595">
        <v>161948</v>
      </c>
      <c r="U31" s="268">
        <v>253</v>
      </c>
      <c r="V31" s="654">
        <v>15.622298515572901</v>
      </c>
      <c r="W31" s="595">
        <v>166345</v>
      </c>
      <c r="X31" s="268">
        <v>234.00000000000006</v>
      </c>
      <c r="Y31" s="654">
        <v>14.067149598725544</v>
      </c>
      <c r="Z31" s="649">
        <v>170722</v>
      </c>
      <c r="AA31" s="267">
        <v>184.99999999999994</v>
      </c>
      <c r="AB31" s="654">
        <v>10.836330408500366</v>
      </c>
      <c r="AC31" s="648">
        <v>175074</v>
      </c>
      <c r="AD31" s="239">
        <v>203</v>
      </c>
      <c r="AE31" s="654">
        <v>11.595096930440841</v>
      </c>
      <c r="AF31" s="648">
        <v>179406</v>
      </c>
      <c r="AG31" s="239">
        <v>227</v>
      </c>
      <c r="AH31" s="657">
        <f t="shared" si="1"/>
        <v>12.652865567483808</v>
      </c>
    </row>
    <row r="32" spans="1:34" ht="15.75" customHeight="1">
      <c r="A32" s="251" t="s">
        <v>29</v>
      </c>
      <c r="B32" s="646">
        <v>95474</v>
      </c>
      <c r="C32" s="646">
        <v>107</v>
      </c>
      <c r="D32" s="654">
        <v>11.207239667343988</v>
      </c>
      <c r="E32" s="646">
        <v>98194</v>
      </c>
      <c r="F32" s="646">
        <v>103</v>
      </c>
      <c r="G32" s="654">
        <v>10.489439273275353</v>
      </c>
      <c r="H32" s="646">
        <v>101017</v>
      </c>
      <c r="I32" s="646">
        <v>103</v>
      </c>
      <c r="J32" s="654">
        <v>10.196303592464634</v>
      </c>
      <c r="K32" s="646">
        <v>103933</v>
      </c>
      <c r="L32" s="646">
        <v>102</v>
      </c>
      <c r="M32" s="654">
        <v>9.8140147979948615</v>
      </c>
      <c r="N32" s="646">
        <v>106953</v>
      </c>
      <c r="O32" s="646">
        <v>93</v>
      </c>
      <c r="P32" s="654">
        <f t="shared" si="0"/>
        <v>8.69540826344282</v>
      </c>
      <c r="Q32" s="646">
        <v>109514</v>
      </c>
      <c r="R32" s="646">
        <v>109</v>
      </c>
      <c r="S32" s="654">
        <v>9.9530653615062921</v>
      </c>
      <c r="T32" s="647">
        <v>112151</v>
      </c>
      <c r="U32" s="267">
        <v>132</v>
      </c>
      <c r="V32" s="654">
        <v>11.769846011181354</v>
      </c>
      <c r="W32" s="647">
        <v>114805</v>
      </c>
      <c r="X32" s="267">
        <v>127</v>
      </c>
      <c r="Y32" s="654">
        <v>11.062235965332519</v>
      </c>
      <c r="Z32" s="646">
        <v>117465</v>
      </c>
      <c r="AA32" s="267">
        <v>137</v>
      </c>
      <c r="AB32" s="654">
        <v>11.66304856765845</v>
      </c>
      <c r="AC32" s="648">
        <v>120144</v>
      </c>
      <c r="AD32" s="239">
        <v>103</v>
      </c>
      <c r="AE32" s="654">
        <v>8.5730456785191098</v>
      </c>
      <c r="AF32" s="648">
        <v>122838</v>
      </c>
      <c r="AG32" s="239">
        <v>112.00000000000003</v>
      </c>
      <c r="AH32" s="657">
        <f t="shared" si="1"/>
        <v>9.1176997346098148</v>
      </c>
    </row>
    <row r="33" spans="1:34" ht="15.75" customHeight="1">
      <c r="A33" s="251" t="s">
        <v>30</v>
      </c>
      <c r="B33" s="646">
        <v>75992</v>
      </c>
      <c r="C33" s="646">
        <v>107</v>
      </c>
      <c r="D33" s="654">
        <v>14.080429518896725</v>
      </c>
      <c r="E33" s="646">
        <v>78474</v>
      </c>
      <c r="F33" s="646">
        <v>113</v>
      </c>
      <c r="G33" s="654">
        <v>14.399673777302036</v>
      </c>
      <c r="H33" s="646">
        <v>81047</v>
      </c>
      <c r="I33" s="646">
        <v>119</v>
      </c>
      <c r="J33" s="654">
        <v>14.6828383530544</v>
      </c>
      <c r="K33" s="646">
        <v>83711</v>
      </c>
      <c r="L33" s="646">
        <v>111</v>
      </c>
      <c r="M33" s="654">
        <v>13.259906105529739</v>
      </c>
      <c r="N33" s="646">
        <v>86470</v>
      </c>
      <c r="O33" s="646">
        <v>113</v>
      </c>
      <c r="P33" s="654">
        <f t="shared" si="0"/>
        <v>13.068116109633399</v>
      </c>
      <c r="Q33" s="646">
        <v>89053</v>
      </c>
      <c r="R33" s="646">
        <v>104</v>
      </c>
      <c r="S33" s="654">
        <v>11.678438682582284</v>
      </c>
      <c r="T33" s="595">
        <v>91699</v>
      </c>
      <c r="U33" s="268">
        <v>120</v>
      </c>
      <c r="V33" s="654">
        <v>13.08629319839911</v>
      </c>
      <c r="W33" s="595">
        <v>94373</v>
      </c>
      <c r="X33" s="268">
        <v>76.000000000000014</v>
      </c>
      <c r="Y33" s="654">
        <v>8.0531507952486425</v>
      </c>
      <c r="Z33" s="646">
        <v>97093</v>
      </c>
      <c r="AA33" s="267">
        <v>111.99999999999999</v>
      </c>
      <c r="AB33" s="654">
        <v>11.535332104271161</v>
      </c>
      <c r="AC33" s="648">
        <v>99855</v>
      </c>
      <c r="AD33" s="239">
        <v>105</v>
      </c>
      <c r="AE33" s="654">
        <v>10.515247108307046</v>
      </c>
      <c r="AF33" s="648">
        <v>102655</v>
      </c>
      <c r="AG33" s="239">
        <v>100.00000000000003</v>
      </c>
      <c r="AH33" s="657">
        <f t="shared" si="1"/>
        <v>9.741366713749942</v>
      </c>
    </row>
    <row r="34" spans="1:34" ht="15.75" customHeight="1">
      <c r="A34" s="251" t="s">
        <v>31</v>
      </c>
      <c r="B34" s="646">
        <v>88353</v>
      </c>
      <c r="C34" s="646">
        <v>95</v>
      </c>
      <c r="D34" s="654">
        <v>10.752323067694363</v>
      </c>
      <c r="E34" s="646">
        <v>89999</v>
      </c>
      <c r="F34" s="646">
        <v>98</v>
      </c>
      <c r="G34" s="654">
        <v>10.889009877887531</v>
      </c>
      <c r="H34" s="646">
        <v>91691</v>
      </c>
      <c r="I34" s="646">
        <v>94</v>
      </c>
      <c r="J34" s="654">
        <v>10.251824061249197</v>
      </c>
      <c r="K34" s="646">
        <v>93409</v>
      </c>
      <c r="L34" s="646">
        <v>99</v>
      </c>
      <c r="M34" s="654">
        <v>10.598550460876361</v>
      </c>
      <c r="N34" s="646">
        <v>95194</v>
      </c>
      <c r="O34" s="646">
        <v>101</v>
      </c>
      <c r="P34" s="654">
        <f t="shared" si="0"/>
        <v>10.60991238943631</v>
      </c>
      <c r="Q34" s="649">
        <v>97676</v>
      </c>
      <c r="R34" s="646">
        <v>106</v>
      </c>
      <c r="S34" s="654">
        <v>10.852205250010238</v>
      </c>
      <c r="T34" s="647">
        <v>100170</v>
      </c>
      <c r="U34" s="267">
        <v>113</v>
      </c>
      <c r="V34" s="654">
        <v>11.280822601577318</v>
      </c>
      <c r="W34" s="647">
        <v>102684</v>
      </c>
      <c r="X34" s="267">
        <v>118.00000000000004</v>
      </c>
      <c r="Y34" s="654">
        <v>11.491566358926418</v>
      </c>
      <c r="Z34" s="649">
        <v>105213</v>
      </c>
      <c r="AA34" s="267">
        <v>138.99999999999997</v>
      </c>
      <c r="AB34" s="654">
        <v>13.211295182154295</v>
      </c>
      <c r="AC34" s="648">
        <v>107749</v>
      </c>
      <c r="AD34" s="239">
        <v>136</v>
      </c>
      <c r="AE34" s="654">
        <v>12.62192688563235</v>
      </c>
      <c r="AF34" s="648">
        <v>110296</v>
      </c>
      <c r="AG34" s="239">
        <v>106</v>
      </c>
      <c r="AH34" s="657">
        <f t="shared" si="1"/>
        <v>9.6105026474214839</v>
      </c>
    </row>
    <row r="35" spans="1:34" ht="15.75" customHeight="1">
      <c r="A35" s="251" t="s">
        <v>32</v>
      </c>
      <c r="B35" s="646">
        <v>158903</v>
      </c>
      <c r="C35" s="646">
        <v>62</v>
      </c>
      <c r="D35" s="654">
        <v>3.9017513829191395</v>
      </c>
      <c r="E35" s="646">
        <v>164183</v>
      </c>
      <c r="F35" s="646">
        <v>122</v>
      </c>
      <c r="G35" s="654">
        <v>7.4307327798858598</v>
      </c>
      <c r="H35" s="646">
        <v>169667</v>
      </c>
      <c r="I35" s="646">
        <v>114</v>
      </c>
      <c r="J35" s="654">
        <v>6.7190437739807978</v>
      </c>
      <c r="K35" s="646">
        <v>175358</v>
      </c>
      <c r="L35" s="646">
        <v>117</v>
      </c>
      <c r="M35" s="654">
        <v>6.6720651467284071</v>
      </c>
      <c r="N35" s="646">
        <v>181287</v>
      </c>
      <c r="O35" s="646">
        <v>126</v>
      </c>
      <c r="P35" s="654">
        <f t="shared" si="0"/>
        <v>6.9503053169835685</v>
      </c>
      <c r="Q35" s="591">
        <v>186072</v>
      </c>
      <c r="R35" s="646">
        <v>112</v>
      </c>
      <c r="S35" s="654">
        <v>6.019175372973903</v>
      </c>
      <c r="T35" s="595">
        <v>190896</v>
      </c>
      <c r="U35" s="268">
        <v>142</v>
      </c>
      <c r="V35" s="654">
        <v>7.4386053138881909</v>
      </c>
      <c r="W35" s="595">
        <v>195759</v>
      </c>
      <c r="X35" s="268">
        <v>150.99999999999991</v>
      </c>
      <c r="Y35" s="654">
        <v>7.7135661706485985</v>
      </c>
      <c r="Z35" s="649">
        <v>200656</v>
      </c>
      <c r="AA35" s="267">
        <v>184.99999999999991</v>
      </c>
      <c r="AB35" s="654">
        <v>9.2197591898572639</v>
      </c>
      <c r="AC35" s="648">
        <v>205586</v>
      </c>
      <c r="AD35" s="239">
        <v>166</v>
      </c>
      <c r="AE35" s="654">
        <v>8.07447977975154</v>
      </c>
      <c r="AF35" s="648">
        <v>210532</v>
      </c>
      <c r="AG35" s="239">
        <v>135</v>
      </c>
      <c r="AH35" s="657">
        <f t="shared" si="1"/>
        <v>6.4123268671745866</v>
      </c>
    </row>
    <row r="36" spans="1:34" ht="15.75" customHeight="1">
      <c r="A36" s="251" t="s">
        <v>33</v>
      </c>
      <c r="B36" s="646">
        <v>113968</v>
      </c>
      <c r="C36" s="646">
        <v>50</v>
      </c>
      <c r="D36" s="654">
        <v>4.3871964060087043</v>
      </c>
      <c r="E36" s="646">
        <v>119485</v>
      </c>
      <c r="F36" s="646">
        <v>82</v>
      </c>
      <c r="G36" s="654">
        <v>6.8627861237812269</v>
      </c>
      <c r="H36" s="646">
        <v>125280</v>
      </c>
      <c r="I36" s="646">
        <v>86</v>
      </c>
      <c r="J36" s="654">
        <v>6.8646232439335888</v>
      </c>
      <c r="K36" s="646">
        <v>131376</v>
      </c>
      <c r="L36" s="646">
        <v>78</v>
      </c>
      <c r="M36" s="654">
        <v>5.9371574716843254</v>
      </c>
      <c r="N36" s="646">
        <v>137786</v>
      </c>
      <c r="O36" s="646">
        <v>77</v>
      </c>
      <c r="P36" s="654">
        <f t="shared" si="0"/>
        <v>5.5883761775506953</v>
      </c>
      <c r="Q36" s="649">
        <v>140663</v>
      </c>
      <c r="R36" s="646">
        <v>87</v>
      </c>
      <c r="S36" s="654">
        <v>6.1849953434805167</v>
      </c>
      <c r="T36" s="647">
        <v>143421</v>
      </c>
      <c r="U36" s="267">
        <v>93</v>
      </c>
      <c r="V36" s="654">
        <v>6.4844060493233213</v>
      </c>
      <c r="W36" s="647">
        <v>146058</v>
      </c>
      <c r="X36" s="267">
        <v>144</v>
      </c>
      <c r="Y36" s="654">
        <v>9.8590970710265768</v>
      </c>
      <c r="Z36" s="649">
        <v>148573</v>
      </c>
      <c r="AA36" s="267">
        <v>131</v>
      </c>
      <c r="AB36" s="654">
        <v>8.8172144333088784</v>
      </c>
      <c r="AC36" s="648">
        <v>150977</v>
      </c>
      <c r="AD36" s="239">
        <v>97</v>
      </c>
      <c r="AE36" s="654">
        <v>6.4248196745199602</v>
      </c>
      <c r="AF36" s="648">
        <v>153269</v>
      </c>
      <c r="AG36" s="239">
        <v>106</v>
      </c>
      <c r="AH36" s="657">
        <f t="shared" si="1"/>
        <v>6.9159451682988724</v>
      </c>
    </row>
    <row r="37" spans="1:34" ht="15.75" customHeight="1">
      <c r="A37" s="252" t="s">
        <v>34</v>
      </c>
      <c r="B37" s="642">
        <f>B38</f>
        <v>22729</v>
      </c>
      <c r="C37" s="642">
        <v>15</v>
      </c>
      <c r="D37" s="653">
        <v>6.5994984381187027</v>
      </c>
      <c r="E37" s="642">
        <f>E38</f>
        <v>23455</v>
      </c>
      <c r="F37" s="642">
        <v>15</v>
      </c>
      <c r="G37" s="653">
        <v>6.3952248987422724</v>
      </c>
      <c r="H37" s="642">
        <v>24214</v>
      </c>
      <c r="I37" s="642">
        <v>8</v>
      </c>
      <c r="J37" s="653">
        <v>3.303873792021145</v>
      </c>
      <c r="K37" s="642">
        <f>K38</f>
        <v>25036</v>
      </c>
      <c r="L37" s="642">
        <v>16</v>
      </c>
      <c r="M37" s="653">
        <v>6.3907972519571814</v>
      </c>
      <c r="N37" s="642">
        <v>25884</v>
      </c>
      <c r="O37" s="642">
        <v>17</v>
      </c>
      <c r="P37" s="653">
        <f t="shared" si="0"/>
        <v>6.5677638695719356</v>
      </c>
      <c r="Q37" s="642">
        <f>Q38</f>
        <v>26576</v>
      </c>
      <c r="R37" s="642">
        <v>15</v>
      </c>
      <c r="S37" s="653">
        <v>5.644190246839254</v>
      </c>
      <c r="T37" s="643">
        <f>SUM(T38)</f>
        <v>27284</v>
      </c>
      <c r="U37" s="642">
        <v>17</v>
      </c>
      <c r="V37" s="653">
        <v>6.2307579533792694</v>
      </c>
      <c r="W37" s="643">
        <f>SUM(W38)</f>
        <v>28000</v>
      </c>
      <c r="X37" s="651">
        <v>17</v>
      </c>
      <c r="Y37" s="653">
        <v>6.0714285714285712</v>
      </c>
      <c r="Z37" s="642">
        <v>28726</v>
      </c>
      <c r="AA37" s="651">
        <v>19.000000000000004</v>
      </c>
      <c r="AB37" s="653">
        <v>6.6142170855670832</v>
      </c>
      <c r="AC37" s="528">
        <v>29453</v>
      </c>
      <c r="AD37" s="565">
        <v>27</v>
      </c>
      <c r="AE37" s="653">
        <v>9.1671476589821079</v>
      </c>
      <c r="AF37" s="528">
        <v>30172</v>
      </c>
      <c r="AG37" s="565">
        <v>19</v>
      </c>
      <c r="AH37" s="658">
        <f t="shared" si="1"/>
        <v>6.2972292191435768</v>
      </c>
    </row>
    <row r="38" spans="1:34" ht="15.75" customHeight="1">
      <c r="A38" s="251" t="s">
        <v>36</v>
      </c>
      <c r="B38" s="646">
        <v>22729</v>
      </c>
      <c r="C38" s="646">
        <v>15</v>
      </c>
      <c r="D38" s="654">
        <v>6.5994984381187027</v>
      </c>
      <c r="E38" s="646">
        <v>23455</v>
      </c>
      <c r="F38" s="646">
        <v>15</v>
      </c>
      <c r="G38" s="654">
        <v>6.3952248987422724</v>
      </c>
      <c r="H38" s="646">
        <v>24212</v>
      </c>
      <c r="I38" s="649">
        <v>8</v>
      </c>
      <c r="J38" s="654">
        <v>3.3041467041136623</v>
      </c>
      <c r="K38" s="649">
        <v>25036</v>
      </c>
      <c r="L38" s="649">
        <v>16</v>
      </c>
      <c r="M38" s="654">
        <v>6.3907972519571814</v>
      </c>
      <c r="N38" s="649">
        <v>25884</v>
      </c>
      <c r="O38" s="649">
        <v>17</v>
      </c>
      <c r="P38" s="654">
        <f t="shared" si="0"/>
        <v>6.5677638695719356</v>
      </c>
      <c r="Q38" s="649">
        <v>26576</v>
      </c>
      <c r="R38" s="526">
        <v>15</v>
      </c>
      <c r="S38" s="654">
        <v>5.644190246839254</v>
      </c>
      <c r="T38" s="647">
        <v>27284</v>
      </c>
      <c r="U38" s="267">
        <v>17</v>
      </c>
      <c r="V38" s="654">
        <v>6.2307579533792694</v>
      </c>
      <c r="W38" s="647">
        <v>28000</v>
      </c>
      <c r="X38" s="267">
        <v>17</v>
      </c>
      <c r="Y38" s="654">
        <v>6.0714285714285712</v>
      </c>
      <c r="Z38" s="649">
        <v>28726</v>
      </c>
      <c r="AA38" s="267">
        <v>19.000000000000004</v>
      </c>
      <c r="AB38" s="654">
        <v>6.6142170855670832</v>
      </c>
      <c r="AC38" s="527">
        <v>29453</v>
      </c>
      <c r="AD38" s="239">
        <v>27</v>
      </c>
      <c r="AE38" s="654">
        <v>9.1671476589821079</v>
      </c>
      <c r="AF38" s="527">
        <v>30172</v>
      </c>
      <c r="AG38" s="239">
        <v>19</v>
      </c>
      <c r="AH38" s="657">
        <f t="shared" si="1"/>
        <v>6.2972292191435768</v>
      </c>
    </row>
    <row r="39" spans="1:34" ht="15.75" customHeight="1">
      <c r="A39" s="253" t="s">
        <v>37</v>
      </c>
      <c r="B39" s="642">
        <v>31432</v>
      </c>
      <c r="C39" s="642">
        <v>0</v>
      </c>
      <c r="D39" s="653">
        <v>0</v>
      </c>
      <c r="E39" s="651">
        <v>31991</v>
      </c>
      <c r="F39" s="651">
        <v>0</v>
      </c>
      <c r="G39" s="653">
        <v>0</v>
      </c>
      <c r="H39" s="651">
        <v>32566</v>
      </c>
      <c r="I39" s="651">
        <v>1</v>
      </c>
      <c r="J39" s="653">
        <v>0.30706872197997914</v>
      </c>
      <c r="K39" s="651">
        <v>33149</v>
      </c>
      <c r="L39" s="651">
        <v>1</v>
      </c>
      <c r="M39" s="653">
        <v>0.30166822528583065</v>
      </c>
      <c r="N39" s="651">
        <v>33754</v>
      </c>
      <c r="O39" s="651">
        <v>1</v>
      </c>
      <c r="P39" s="653">
        <f t="shared" si="0"/>
        <v>0.29626118385969069</v>
      </c>
      <c r="Q39" s="591">
        <v>34547</v>
      </c>
      <c r="R39" s="651">
        <v>1</v>
      </c>
      <c r="S39" s="653">
        <v>0.28946073465134453</v>
      </c>
      <c r="T39" s="594">
        <v>35348</v>
      </c>
      <c r="U39" s="651">
        <v>1</v>
      </c>
      <c r="V39" s="653">
        <v>0.28290143713930099</v>
      </c>
      <c r="W39" s="594">
        <v>36153</v>
      </c>
      <c r="X39" s="651">
        <v>0</v>
      </c>
      <c r="Y39" s="653">
        <v>0</v>
      </c>
      <c r="Z39" s="652">
        <v>36967</v>
      </c>
      <c r="AA39" s="651">
        <v>5</v>
      </c>
      <c r="AB39" s="653">
        <v>1.3525576865853299</v>
      </c>
      <c r="AC39" s="528">
        <v>37784</v>
      </c>
      <c r="AD39" s="565">
        <v>5</v>
      </c>
      <c r="AE39" s="653">
        <v>1.3233114545839499</v>
      </c>
      <c r="AF39" s="528">
        <v>38607</v>
      </c>
      <c r="AG39" s="568">
        <v>4</v>
      </c>
      <c r="AH39" s="658">
        <f t="shared" si="1"/>
        <v>1.0360815396171679</v>
      </c>
    </row>
    <row r="40" spans="1:34">
      <c r="A40" s="80"/>
      <c r="B40" s="80"/>
      <c r="C40" s="80"/>
      <c r="D40" s="80"/>
      <c r="E40" s="80"/>
      <c r="F40" s="80"/>
      <c r="G40" s="80"/>
      <c r="H40" s="80"/>
      <c r="I40" s="80"/>
      <c r="K40" s="80"/>
      <c r="L40" s="80"/>
      <c r="M40" s="80"/>
      <c r="N40" s="80"/>
      <c r="O40" s="80"/>
      <c r="P40" s="80"/>
      <c r="Q40" s="80"/>
      <c r="R40" s="80"/>
      <c r="S40" s="80"/>
      <c r="T40" s="80"/>
      <c r="U40" s="80"/>
      <c r="V40" s="80"/>
      <c r="X40" s="80"/>
      <c r="AA40" s="80"/>
      <c r="AC40" s="233"/>
      <c r="AD40" s="24"/>
      <c r="AE40" s="24"/>
    </row>
    <row r="41" spans="1:34" ht="15" customHeight="1">
      <c r="A41" s="712" t="s">
        <v>760</v>
      </c>
      <c r="B41" s="712"/>
      <c r="C41" s="712"/>
      <c r="D41" s="712"/>
      <c r="E41" s="712"/>
      <c r="F41" s="712"/>
      <c r="G41" s="712"/>
      <c r="H41" s="712"/>
      <c r="I41" s="712"/>
      <c r="J41" s="712"/>
      <c r="K41" s="712"/>
      <c r="L41" s="712"/>
      <c r="M41" s="712"/>
      <c r="N41" s="712"/>
      <c r="O41" s="712"/>
      <c r="P41" s="712"/>
      <c r="Q41" s="712"/>
      <c r="R41" s="712"/>
      <c r="S41" s="712"/>
      <c r="AC41" s="208"/>
      <c r="AD41" s="208"/>
      <c r="AE41" s="208"/>
    </row>
    <row r="42" spans="1:34">
      <c r="A42" s="715" t="s">
        <v>464</v>
      </c>
      <c r="B42" s="715"/>
      <c r="C42" s="715"/>
      <c r="D42" s="715"/>
      <c r="E42" s="715"/>
      <c r="F42" s="715"/>
      <c r="G42" s="715"/>
      <c r="H42" s="715"/>
      <c r="I42" s="715"/>
      <c r="J42" s="715"/>
      <c r="K42" s="715"/>
      <c r="L42" s="715"/>
      <c r="M42" s="715"/>
      <c r="N42" s="715"/>
      <c r="O42" s="715"/>
      <c r="P42" s="715"/>
      <c r="Q42" s="715"/>
      <c r="R42" s="715"/>
      <c r="S42" s="715"/>
    </row>
    <row r="43" spans="1:34">
      <c r="A43" s="439" t="s">
        <v>605</v>
      </c>
      <c r="B43" s="458"/>
      <c r="C43" s="458"/>
      <c r="D43" s="458"/>
      <c r="E43" s="458"/>
      <c r="F43" s="458"/>
      <c r="G43" s="458"/>
      <c r="H43" s="458"/>
      <c r="I43" s="458"/>
      <c r="J43" s="458"/>
      <c r="K43" s="458"/>
      <c r="L43" s="458"/>
      <c r="M43" s="458"/>
      <c r="N43" s="458"/>
      <c r="O43" s="458"/>
      <c r="P43" s="458"/>
      <c r="Q43" s="458"/>
      <c r="R43" s="458"/>
      <c r="S43" s="458"/>
    </row>
  </sheetData>
  <mergeCells count="38">
    <mergeCell ref="A5:AH5"/>
    <mergeCell ref="AF7:AH7"/>
    <mergeCell ref="AF8:AF9"/>
    <mergeCell ref="AG8:AH8"/>
    <mergeCell ref="A7:A9"/>
    <mergeCell ref="B7:D7"/>
    <mergeCell ref="E7:G7"/>
    <mergeCell ref="H7:J7"/>
    <mergeCell ref="K7:M7"/>
    <mergeCell ref="C8:D8"/>
    <mergeCell ref="F8:G8"/>
    <mergeCell ref="I8:J8"/>
    <mergeCell ref="L8:M8"/>
    <mergeCell ref="Q8:Q9"/>
    <mergeCell ref="T8:T9"/>
    <mergeCell ref="AC8:AC9"/>
    <mergeCell ref="O8:P8"/>
    <mergeCell ref="N7:P7"/>
    <mergeCell ref="X8:Y8"/>
    <mergeCell ref="AA8:AB8"/>
    <mergeCell ref="W8:W9"/>
    <mergeCell ref="Z8:Z9"/>
    <mergeCell ref="A6:AH6"/>
    <mergeCell ref="A41:S41"/>
    <mergeCell ref="A42:S42"/>
    <mergeCell ref="B8:B9"/>
    <mergeCell ref="E8:E9"/>
    <mergeCell ref="H8:H9"/>
    <mergeCell ref="K8:K9"/>
    <mergeCell ref="N8:N9"/>
    <mergeCell ref="R8:S8"/>
    <mergeCell ref="U8:V8"/>
    <mergeCell ref="AD8:AE8"/>
    <mergeCell ref="Q7:S7"/>
    <mergeCell ref="T7:V7"/>
    <mergeCell ref="W7:Y7"/>
    <mergeCell ref="Z7:AB7"/>
    <mergeCell ref="AC7:AE7"/>
  </mergeCells>
  <hyperlinks>
    <hyperlink ref="AI6" location="INDICE!A21" display="INDICE"/>
  </hyperlinks>
  <printOptions horizontalCentered="1"/>
  <pageMargins left="0.19685039370078741" right="0.19685039370078741" top="1.1023622047244095" bottom="0.51181102362204722" header="0.11811023622047245" footer="0.23622047244094491"/>
  <pageSetup paperSize="9" scale="74" firstPageNumber="132" orientation="landscape" useFirstPageNumber="1" r:id="rId1"/>
  <headerFooter scaleWithDoc="0">
    <oddHeader>&amp;C&amp;G</oddHeader>
    <oddFooter>&amp;C&amp;12 &amp;P</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F104"/>
  <sheetViews>
    <sheetView showGridLines="0" zoomScaleNormal="100" workbookViewId="0">
      <selection activeCell="A7" sqref="A7:A8"/>
    </sheetView>
  </sheetViews>
  <sheetFormatPr baseColWidth="10" defaultColWidth="11.42578125" defaultRowHeight="12.75"/>
  <cols>
    <col min="1" max="1" width="22" style="1" customWidth="1"/>
    <col min="2" max="4" width="26.85546875" style="1" customWidth="1"/>
    <col min="5" max="5" width="10.28515625" style="1" customWidth="1"/>
    <col min="6" max="6" width="9.7109375" style="1" customWidth="1"/>
    <col min="7" max="16" width="11.42578125" style="1"/>
    <col min="17" max="18" width="5.85546875" style="1" customWidth="1"/>
    <col min="19" max="16384" width="11.42578125" style="1"/>
  </cols>
  <sheetData>
    <row r="1" spans="1:6" ht="16.5" customHeight="1"/>
    <row r="2" spans="1:6" ht="16.5" customHeight="1"/>
    <row r="3" spans="1:6" ht="16.5" customHeight="1"/>
    <row r="4" spans="1:6" ht="8.25" customHeight="1"/>
    <row r="5" spans="1:6">
      <c r="A5" s="732" t="s">
        <v>741</v>
      </c>
      <c r="B5" s="732"/>
      <c r="C5" s="732"/>
      <c r="D5" s="732"/>
    </row>
    <row r="6" spans="1:6" s="16" customFormat="1" ht="32.25" customHeight="1">
      <c r="A6" s="695" t="s">
        <v>743</v>
      </c>
      <c r="B6" s="695"/>
      <c r="C6" s="695"/>
      <c r="D6" s="695"/>
      <c r="E6" s="64" t="s">
        <v>225</v>
      </c>
      <c r="F6" s="30"/>
    </row>
    <row r="7" spans="1:6" ht="18.75" customHeight="1">
      <c r="A7" s="730" t="s">
        <v>233</v>
      </c>
      <c r="B7" s="728" t="s">
        <v>742</v>
      </c>
      <c r="C7" s="729"/>
      <c r="D7" s="729"/>
      <c r="E7" s="5"/>
      <c r="F7" s="5"/>
    </row>
    <row r="8" spans="1:6" ht="20.25" customHeight="1">
      <c r="A8" s="731"/>
      <c r="B8" s="421" t="s">
        <v>230</v>
      </c>
      <c r="C8" s="421" t="s">
        <v>231</v>
      </c>
      <c r="D8" s="421" t="s">
        <v>45</v>
      </c>
      <c r="E8" s="5"/>
      <c r="F8" s="5"/>
    </row>
    <row r="9" spans="1:6" ht="15.75" customHeight="1">
      <c r="A9" s="140" t="s">
        <v>218</v>
      </c>
      <c r="B9" s="141">
        <v>729</v>
      </c>
      <c r="C9" s="141">
        <v>3472</v>
      </c>
      <c r="D9" s="223">
        <f t="shared" ref="D9:D14" si="0">+B9+C9</f>
        <v>4201</v>
      </c>
      <c r="E9" s="5"/>
      <c r="F9" s="5"/>
    </row>
    <row r="10" spans="1:6" ht="15.75" customHeight="1">
      <c r="A10" s="142" t="s">
        <v>217</v>
      </c>
      <c r="B10" s="144">
        <v>341</v>
      </c>
      <c r="C10" s="144">
        <v>1695</v>
      </c>
      <c r="D10" s="210">
        <f t="shared" si="0"/>
        <v>2036</v>
      </c>
      <c r="E10" s="5"/>
      <c r="F10" s="5"/>
    </row>
    <row r="11" spans="1:6" ht="15.75" customHeight="1">
      <c r="A11" s="142" t="s">
        <v>216</v>
      </c>
      <c r="B11" s="144">
        <v>356</v>
      </c>
      <c r="C11" s="144">
        <v>1346</v>
      </c>
      <c r="D11" s="210">
        <f t="shared" si="0"/>
        <v>1702</v>
      </c>
      <c r="E11" s="5"/>
      <c r="F11" s="5"/>
    </row>
    <row r="12" spans="1:6" ht="15.75" customHeight="1">
      <c r="A12" s="142" t="s">
        <v>215</v>
      </c>
      <c r="B12" s="144">
        <v>30</v>
      </c>
      <c r="C12" s="144">
        <v>414</v>
      </c>
      <c r="D12" s="210">
        <f t="shared" si="0"/>
        <v>444</v>
      </c>
      <c r="E12" s="5"/>
      <c r="F12" s="5"/>
    </row>
    <row r="13" spans="1:6" ht="15.75" customHeight="1">
      <c r="A13" s="142" t="s">
        <v>214</v>
      </c>
      <c r="B13" s="143">
        <v>2</v>
      </c>
      <c r="C13" s="144">
        <v>11</v>
      </c>
      <c r="D13" s="210">
        <f t="shared" si="0"/>
        <v>13</v>
      </c>
      <c r="E13" s="5"/>
      <c r="F13" s="5"/>
    </row>
    <row r="14" spans="1:6" ht="15.75" customHeight="1">
      <c r="A14" s="145" t="s">
        <v>603</v>
      </c>
      <c r="B14" s="143">
        <v>0</v>
      </c>
      <c r="C14" s="143">
        <v>6</v>
      </c>
      <c r="D14" s="210">
        <f t="shared" si="0"/>
        <v>6</v>
      </c>
      <c r="E14" s="5"/>
      <c r="F14" s="5"/>
    </row>
    <row r="15" spans="1:6">
      <c r="A15" s="29"/>
      <c r="B15" s="28"/>
      <c r="C15" s="28"/>
      <c r="D15" s="5"/>
      <c r="E15" s="5"/>
      <c r="F15" s="5"/>
    </row>
    <row r="16" spans="1:6">
      <c r="A16" s="5"/>
      <c r="B16" s="5"/>
      <c r="C16" s="5"/>
      <c r="D16" s="5"/>
      <c r="E16" s="5"/>
      <c r="F16" s="5"/>
    </row>
    <row r="17" spans="1:6" ht="16.5" customHeight="1">
      <c r="A17" s="5"/>
      <c r="B17" s="27"/>
      <c r="C17" s="5"/>
      <c r="D17" s="5"/>
      <c r="E17" s="5"/>
      <c r="F17" s="5"/>
    </row>
    <row r="18" spans="1:6">
      <c r="A18" s="5"/>
      <c r="B18" s="26"/>
      <c r="C18" s="5"/>
      <c r="D18" s="5"/>
      <c r="E18" s="5"/>
      <c r="F18" s="5"/>
    </row>
    <row r="19" spans="1:6">
      <c r="A19" s="5"/>
      <c r="B19" s="5"/>
      <c r="C19" s="5"/>
      <c r="D19" s="5"/>
      <c r="E19" s="5"/>
      <c r="F19" s="5"/>
    </row>
    <row r="20" spans="1:6">
      <c r="A20" s="5"/>
      <c r="B20" s="5"/>
      <c r="C20" s="5"/>
      <c r="D20" s="5"/>
      <c r="E20" s="5"/>
      <c r="F20" s="5"/>
    </row>
    <row r="21" spans="1:6">
      <c r="A21" s="5"/>
      <c r="B21" s="5"/>
      <c r="C21" s="5"/>
      <c r="D21" s="5"/>
      <c r="E21" s="5"/>
      <c r="F21" s="5"/>
    </row>
    <row r="22" spans="1:6">
      <c r="A22" s="5"/>
      <c r="B22" s="5"/>
      <c r="C22" s="5"/>
      <c r="D22" s="5"/>
      <c r="E22" s="5"/>
      <c r="F22" s="5"/>
    </row>
    <row r="23" spans="1:6">
      <c r="A23" s="5"/>
      <c r="B23" s="5"/>
      <c r="C23" s="5"/>
      <c r="D23" s="5"/>
      <c r="E23" s="5"/>
      <c r="F23" s="5"/>
    </row>
    <row r="24" spans="1:6">
      <c r="A24" s="5"/>
      <c r="B24" s="5"/>
      <c r="C24" s="5"/>
      <c r="D24" s="5"/>
      <c r="E24" s="5"/>
      <c r="F24" s="5"/>
    </row>
    <row r="25" spans="1:6">
      <c r="A25" s="5"/>
      <c r="B25" s="5"/>
      <c r="C25" s="5"/>
      <c r="D25" s="5"/>
      <c r="E25" s="5"/>
      <c r="F25" s="5"/>
    </row>
    <row r="26" spans="1:6">
      <c r="A26" s="5"/>
      <c r="B26" s="5"/>
      <c r="C26" s="5"/>
      <c r="D26" s="5"/>
      <c r="E26" s="5"/>
      <c r="F26" s="5"/>
    </row>
    <row r="27" spans="1:6">
      <c r="A27" s="5"/>
      <c r="B27" s="5"/>
      <c r="C27" s="5"/>
      <c r="D27" s="5"/>
      <c r="E27" s="5"/>
      <c r="F27" s="5"/>
    </row>
    <row r="28" spans="1:6">
      <c r="A28" s="5"/>
      <c r="B28" s="5"/>
      <c r="C28" s="5"/>
      <c r="D28" s="5"/>
      <c r="E28" s="5"/>
      <c r="F28" s="5"/>
    </row>
    <row r="29" spans="1:6">
      <c r="A29" s="5"/>
      <c r="B29" s="5"/>
      <c r="C29" s="5"/>
      <c r="D29" s="5"/>
      <c r="E29" s="5"/>
      <c r="F29" s="5"/>
    </row>
    <row r="30" spans="1:6">
      <c r="A30" s="5"/>
      <c r="B30" s="5"/>
      <c r="C30" s="5"/>
      <c r="D30" s="5"/>
      <c r="E30" s="5"/>
      <c r="F30" s="5"/>
    </row>
    <row r="31" spans="1:6">
      <c r="A31" s="5"/>
      <c r="B31" s="5"/>
      <c r="C31" s="5"/>
      <c r="D31" s="5"/>
      <c r="E31" s="5"/>
      <c r="F31" s="5"/>
    </row>
    <row r="32" spans="1:6">
      <c r="A32" s="5"/>
      <c r="B32" s="5"/>
      <c r="C32" s="5"/>
      <c r="D32" s="5"/>
      <c r="E32" s="5"/>
      <c r="F32" s="5"/>
    </row>
    <row r="33" spans="1:6" ht="25.5" customHeight="1">
      <c r="D33" s="5"/>
      <c r="E33" s="5"/>
      <c r="F33" s="5"/>
    </row>
    <row r="34" spans="1:6">
      <c r="A34" s="5"/>
      <c r="B34" s="5"/>
      <c r="C34" s="5"/>
    </row>
    <row r="35" spans="1:6" ht="25.9" customHeight="1">
      <c r="A35" s="727"/>
      <c r="B35" s="727"/>
      <c r="C35" s="727"/>
      <c r="D35" s="727"/>
    </row>
    <row r="36" spans="1:6" ht="9.75" customHeight="1">
      <c r="A36" s="353" t="s">
        <v>602</v>
      </c>
      <c r="B36" s="209"/>
      <c r="C36" s="209"/>
    </row>
    <row r="89" spans="1:2" ht="15">
      <c r="A89" s="70" t="s">
        <v>231</v>
      </c>
      <c r="B89" s="80"/>
    </row>
    <row r="90" spans="1:2" ht="15">
      <c r="A90" s="71" t="e">
        <f>#REF!</f>
        <v>#REF!</v>
      </c>
      <c r="B90" s="80"/>
    </row>
    <row r="91" spans="1:2" ht="15">
      <c r="A91" s="71" t="e">
        <f>#REF!</f>
        <v>#REF!</v>
      </c>
      <c r="B91" s="80"/>
    </row>
    <row r="92" spans="1:2" ht="15">
      <c r="A92" s="71" t="e">
        <f>#REF!</f>
        <v>#REF!</v>
      </c>
      <c r="B92" s="80"/>
    </row>
    <row r="93" spans="1:2" ht="15">
      <c r="A93" s="71" t="e">
        <f>#REF!</f>
        <v>#REF!</v>
      </c>
      <c r="B93" s="80"/>
    </row>
    <row r="94" spans="1:2" ht="15">
      <c r="A94" s="71" t="e">
        <f>#REF!</f>
        <v>#REF!</v>
      </c>
      <c r="B94" s="80"/>
    </row>
    <row r="95" spans="1:2" ht="15">
      <c r="A95" s="72" t="e">
        <f>#REF!</f>
        <v>#REF!</v>
      </c>
      <c r="B95" s="80"/>
    </row>
    <row r="96" spans="1:2" ht="15">
      <c r="A96" s="72" t="e">
        <f>#REF!</f>
        <v>#REF!</v>
      </c>
      <c r="B96" s="80"/>
    </row>
    <row r="97" spans="1:4" ht="15">
      <c r="A97" s="72" t="e">
        <f>#REF!</f>
        <v>#REF!</v>
      </c>
      <c r="B97" s="80"/>
      <c r="C97" s="80"/>
      <c r="D97" s="80"/>
    </row>
    <row r="98" spans="1:4" ht="15">
      <c r="A98" s="72" t="e">
        <f>#REF!</f>
        <v>#REF!</v>
      </c>
      <c r="B98" s="80"/>
      <c r="C98" s="80"/>
      <c r="D98" s="80"/>
    </row>
    <row r="99" spans="1:4" ht="15">
      <c r="A99" s="72" t="e">
        <f>#REF!</f>
        <v>#REF!</v>
      </c>
      <c r="B99" s="80"/>
      <c r="C99" s="80"/>
      <c r="D99" s="80"/>
    </row>
    <row r="100" spans="1:4" ht="15">
      <c r="A100" s="73">
        <f>C10</f>
        <v>1695</v>
      </c>
      <c r="B100" s="80"/>
      <c r="C100" s="80"/>
      <c r="D100" s="80"/>
    </row>
    <row r="101" spans="1:4" ht="15">
      <c r="A101" s="73">
        <f>C11</f>
        <v>1346</v>
      </c>
      <c r="B101" s="80"/>
      <c r="C101" s="80"/>
      <c r="D101" s="80"/>
    </row>
    <row r="102" spans="1:4" ht="15">
      <c r="A102" s="73">
        <f>C12</f>
        <v>414</v>
      </c>
      <c r="B102" s="80"/>
      <c r="C102" s="80"/>
      <c r="D102" s="80"/>
    </row>
    <row r="103" spans="1:4">
      <c r="A103" s="73">
        <f>C13</f>
        <v>11</v>
      </c>
    </row>
    <row r="104" spans="1:4">
      <c r="A104" s="73">
        <f>C14</f>
        <v>6</v>
      </c>
    </row>
  </sheetData>
  <mergeCells count="5">
    <mergeCell ref="A35:D35"/>
    <mergeCell ref="B7:D7"/>
    <mergeCell ref="A7:A8"/>
    <mergeCell ref="A6:D6"/>
    <mergeCell ref="A5:D5"/>
  </mergeCells>
  <hyperlinks>
    <hyperlink ref="E6" location="INDICE!A25" display="INDICE"/>
  </hyperlinks>
  <printOptions horizontalCentered="1"/>
  <pageMargins left="0.19685039370078741" right="0.19685039370078741" top="1.1023622047244095" bottom="0.51181102362204722" header="0.11811023622047245" footer="0.23622047244094491"/>
  <pageSetup paperSize="9" scale="90" firstPageNumber="21" orientation="landscape" useFirstPageNumber="1" r:id="rId1"/>
  <headerFooter scaleWithDoc="0">
    <oddHeader>&amp;C&amp;G</oddHeader>
    <oddFooter>&amp;C&amp;12 21</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O72"/>
  <sheetViews>
    <sheetView showGridLines="0" zoomScale="90" zoomScaleNormal="90" zoomScalePageLayoutView="106" workbookViewId="0">
      <selection activeCell="A4" sqref="A4"/>
    </sheetView>
  </sheetViews>
  <sheetFormatPr baseColWidth="10" defaultColWidth="11.42578125" defaultRowHeight="12.75"/>
  <cols>
    <col min="1" max="1" width="27.85546875" style="32" customWidth="1"/>
    <col min="2" max="3" width="9.7109375" style="32" customWidth="1"/>
    <col min="4" max="4" width="11.85546875" style="32" customWidth="1"/>
    <col min="5" max="5" width="8" style="32" customWidth="1"/>
    <col min="6" max="6" width="11.42578125" style="32"/>
    <col min="7" max="7" width="12.28515625" style="32" customWidth="1"/>
    <col min="8" max="8" width="13.140625" style="32" customWidth="1"/>
    <col min="9" max="9" width="12.85546875" style="32" customWidth="1"/>
    <col min="10" max="10" width="8.7109375" style="32" customWidth="1"/>
    <col min="11" max="11" width="16.140625" style="32" customWidth="1"/>
    <col min="12" max="12" width="11.42578125" style="32"/>
    <col min="13" max="13" width="21.42578125" style="32" customWidth="1"/>
    <col min="14" max="23" width="11.42578125" style="32"/>
    <col min="24" max="25" width="5.85546875" style="32" customWidth="1"/>
    <col min="26" max="16384" width="11.42578125" style="32"/>
  </cols>
  <sheetData>
    <row r="1" spans="1:12" ht="15.95" customHeight="1"/>
    <row r="2" spans="1:12" ht="15.95" customHeight="1"/>
    <row r="3" spans="1:12" ht="15.95" customHeight="1"/>
    <row r="5" spans="1:12">
      <c r="A5" s="735" t="s">
        <v>745</v>
      </c>
      <c r="B5" s="735"/>
      <c r="C5" s="735"/>
      <c r="D5" s="735"/>
      <c r="E5" s="735"/>
      <c r="F5" s="735"/>
      <c r="G5" s="735"/>
      <c r="H5" s="735"/>
      <c r="I5" s="735"/>
      <c r="J5" s="735"/>
      <c r="K5" s="735"/>
    </row>
    <row r="6" spans="1:12" s="35" customFormat="1" ht="36" customHeight="1">
      <c r="A6" s="734" t="s">
        <v>748</v>
      </c>
      <c r="B6" s="734"/>
      <c r="C6" s="734"/>
      <c r="D6" s="734"/>
      <c r="E6" s="734"/>
      <c r="F6" s="734"/>
      <c r="G6" s="734"/>
      <c r="H6" s="734"/>
      <c r="I6" s="734"/>
      <c r="J6" s="734"/>
      <c r="K6" s="734"/>
      <c r="L6" s="64" t="s">
        <v>225</v>
      </c>
    </row>
    <row r="7" spans="1:12" ht="13.5" customHeight="1">
      <c r="A7" s="60"/>
      <c r="B7" s="60"/>
      <c r="C7" s="60"/>
      <c r="D7" s="60"/>
      <c r="E7" s="60"/>
      <c r="F7" s="60"/>
      <c r="G7" s="60"/>
      <c r="H7" s="60"/>
      <c r="I7" s="60"/>
      <c r="J7" s="42"/>
    </row>
    <row r="8" spans="1:12" s="35" customFormat="1" ht="27.75" customHeight="1">
      <c r="A8" s="347" t="s">
        <v>747</v>
      </c>
      <c r="B8" s="347" t="s">
        <v>6</v>
      </c>
      <c r="C8" s="348" t="s">
        <v>220</v>
      </c>
      <c r="D8" s="57"/>
      <c r="E8" s="57"/>
      <c r="F8" s="57"/>
      <c r="G8" s="56"/>
      <c r="H8" s="57"/>
      <c r="I8" s="49"/>
      <c r="J8" s="58"/>
    </row>
    <row r="9" spans="1:12" s="35" customFormat="1" ht="15.75" customHeight="1">
      <c r="A9" s="350" t="s">
        <v>45</v>
      </c>
      <c r="B9" s="392">
        <f>B10+B11</f>
        <v>729</v>
      </c>
      <c r="C9" s="393">
        <f>C10+C11</f>
        <v>100</v>
      </c>
      <c r="D9" s="57"/>
      <c r="E9" s="57"/>
      <c r="F9" s="57"/>
      <c r="G9" s="56"/>
      <c r="H9" s="55"/>
      <c r="I9" s="49"/>
      <c r="J9" s="34"/>
    </row>
    <row r="10" spans="1:12" s="35" customFormat="1" ht="15.75" customHeight="1">
      <c r="A10" s="349" t="s">
        <v>48</v>
      </c>
      <c r="B10" s="394">
        <v>179</v>
      </c>
      <c r="C10" s="396">
        <f>B10/B9*100</f>
        <v>24.554183813443071</v>
      </c>
      <c r="D10" s="57"/>
      <c r="E10" s="57"/>
      <c r="F10" s="57"/>
      <c r="G10" s="56"/>
      <c r="H10" s="55"/>
      <c r="I10" s="49"/>
      <c r="J10" s="34"/>
    </row>
    <row r="11" spans="1:12" s="35" customFormat="1" ht="15.75" customHeight="1">
      <c r="A11" s="349" t="s">
        <v>47</v>
      </c>
      <c r="B11" s="394">
        <v>550</v>
      </c>
      <c r="C11" s="396">
        <f>B11/B9*100</f>
        <v>75.445816186556925</v>
      </c>
      <c r="D11" s="57"/>
      <c r="E11" s="57"/>
      <c r="F11" s="57"/>
      <c r="G11" s="56"/>
      <c r="H11" s="55"/>
      <c r="I11" s="49"/>
      <c r="J11" s="34"/>
    </row>
    <row r="12" spans="1:12" s="35" customFormat="1" ht="15.75" customHeight="1">
      <c r="A12" s="350" t="s">
        <v>48</v>
      </c>
      <c r="B12" s="392">
        <f>SUM(B13:B16)</f>
        <v>179</v>
      </c>
      <c r="C12" s="393">
        <f>SUM(C13:C15,C16:C16)</f>
        <v>100.00000000000001</v>
      </c>
      <c r="D12" s="54"/>
      <c r="E12" s="53"/>
      <c r="F12" s="53"/>
      <c r="G12" s="52"/>
      <c r="H12" s="51"/>
      <c r="I12" s="49"/>
      <c r="J12" s="34"/>
    </row>
    <row r="13" spans="1:12" s="35" customFormat="1" ht="15.75" customHeight="1">
      <c r="A13" s="349" t="s">
        <v>44</v>
      </c>
      <c r="B13" s="395">
        <v>105</v>
      </c>
      <c r="C13" s="396">
        <f>(B13/B12)*100</f>
        <v>58.659217877094974</v>
      </c>
      <c r="D13" s="42"/>
      <c r="E13" s="42"/>
      <c r="F13" s="42"/>
      <c r="G13" s="45"/>
      <c r="H13" s="50"/>
      <c r="I13" s="34"/>
      <c r="J13" s="43"/>
    </row>
    <row r="14" spans="1:12" s="35" customFormat="1" ht="15.75" customHeight="1">
      <c r="A14" s="349" t="s">
        <v>43</v>
      </c>
      <c r="B14" s="395">
        <v>52</v>
      </c>
      <c r="C14" s="396">
        <f>(B14/B12)*100</f>
        <v>29.050279329608941</v>
      </c>
      <c r="D14" s="46"/>
      <c r="E14" s="42"/>
      <c r="F14" s="42"/>
      <c r="G14" s="47"/>
      <c r="H14" s="44"/>
      <c r="I14" s="34"/>
      <c r="J14" s="43"/>
    </row>
    <row r="15" spans="1:12" s="35" customFormat="1" ht="15.75" customHeight="1">
      <c r="A15" s="349" t="s">
        <v>219</v>
      </c>
      <c r="B15" s="394">
        <v>18</v>
      </c>
      <c r="C15" s="396">
        <f>(B15/B12)*100</f>
        <v>10.05586592178771</v>
      </c>
      <c r="D15" s="46"/>
      <c r="E15" s="42"/>
      <c r="F15" s="42"/>
      <c r="G15" s="47"/>
      <c r="H15" s="44"/>
      <c r="I15" s="34"/>
      <c r="J15" s="36"/>
    </row>
    <row r="16" spans="1:12" s="35" customFormat="1" ht="15.75" customHeight="1">
      <c r="A16" s="397" t="s">
        <v>42</v>
      </c>
      <c r="B16" s="395">
        <v>4</v>
      </c>
      <c r="C16" s="396">
        <f>(B16/B12)*100</f>
        <v>2.2346368715083798</v>
      </c>
      <c r="D16" s="46"/>
      <c r="E16" s="48"/>
      <c r="F16" s="48"/>
      <c r="G16" s="47"/>
      <c r="H16" s="44"/>
      <c r="I16" s="34"/>
      <c r="J16" s="43"/>
    </row>
    <row r="17" spans="1:10" s="35" customFormat="1" ht="15.75" customHeight="1">
      <c r="A17" s="350" t="s">
        <v>47</v>
      </c>
      <c r="B17" s="392">
        <f>SUM(B18:B23)</f>
        <v>550</v>
      </c>
      <c r="C17" s="393">
        <v>100</v>
      </c>
      <c r="D17" s="46"/>
      <c r="E17" s="42"/>
      <c r="F17" s="42"/>
      <c r="G17" s="45"/>
      <c r="H17" s="44"/>
      <c r="I17" s="34"/>
      <c r="J17" s="43"/>
    </row>
    <row r="18" spans="1:10" s="35" customFormat="1" ht="15.75" customHeight="1">
      <c r="A18" s="398" t="s">
        <v>41</v>
      </c>
      <c r="B18" s="394">
        <v>455</v>
      </c>
      <c r="C18" s="396">
        <f t="shared" ref="C18:C23" si="0">+B18/$B$17*100</f>
        <v>82.727272727272734</v>
      </c>
      <c r="D18" s="42"/>
      <c r="E18" s="42"/>
      <c r="F18" s="42"/>
      <c r="G18" s="42"/>
      <c r="H18" s="41"/>
      <c r="I18" s="34"/>
      <c r="J18" s="36"/>
    </row>
    <row r="19" spans="1:10" s="35" customFormat="1" ht="15.75" customHeight="1">
      <c r="A19" s="398" t="s">
        <v>415</v>
      </c>
      <c r="B19" s="394">
        <v>26</v>
      </c>
      <c r="C19" s="396">
        <f t="shared" si="0"/>
        <v>4.7272727272727275</v>
      </c>
      <c r="D19" s="34"/>
      <c r="E19" s="34"/>
      <c r="F19" s="34"/>
      <c r="G19" s="34"/>
      <c r="H19" s="34"/>
      <c r="I19" s="34"/>
      <c r="J19" s="34"/>
    </row>
    <row r="20" spans="1:10" s="35" customFormat="1" ht="15.75" customHeight="1">
      <c r="A20" s="398" t="s">
        <v>44</v>
      </c>
      <c r="B20" s="394">
        <v>32</v>
      </c>
      <c r="C20" s="396">
        <f t="shared" si="0"/>
        <v>5.8181818181818183</v>
      </c>
      <c r="D20" s="36"/>
      <c r="E20" s="34"/>
      <c r="F20" s="34"/>
      <c r="G20" s="34"/>
      <c r="H20" s="34"/>
      <c r="I20" s="34"/>
      <c r="J20" s="34"/>
    </row>
    <row r="21" spans="1:10" s="35" customFormat="1" ht="15.75" customHeight="1">
      <c r="A21" s="398" t="s">
        <v>43</v>
      </c>
      <c r="B21" s="394">
        <v>17</v>
      </c>
      <c r="C21" s="396">
        <f t="shared" si="0"/>
        <v>3.0909090909090908</v>
      </c>
      <c r="D21" s="34"/>
      <c r="E21" s="34"/>
      <c r="F21" s="34"/>
      <c r="G21" s="34"/>
      <c r="H21" s="34"/>
      <c r="I21" s="34"/>
      <c r="J21" s="40"/>
    </row>
    <row r="22" spans="1:10" s="35" customFormat="1" ht="15.75" customHeight="1">
      <c r="A22" s="398" t="s">
        <v>219</v>
      </c>
      <c r="B22" s="394">
        <v>15</v>
      </c>
      <c r="C22" s="396">
        <f t="shared" si="0"/>
        <v>2.7272727272727271</v>
      </c>
      <c r="D22" s="34"/>
      <c r="E22" s="34"/>
      <c r="F22" s="34"/>
      <c r="G22" s="34"/>
      <c r="H22" s="34"/>
      <c r="I22" s="34"/>
      <c r="J22" s="34"/>
    </row>
    <row r="23" spans="1:10" s="35" customFormat="1" ht="15.75" customHeight="1">
      <c r="A23" s="349" t="s">
        <v>42</v>
      </c>
      <c r="B23" s="394">
        <v>5</v>
      </c>
      <c r="C23" s="396">
        <f t="shared" si="0"/>
        <v>0.90909090909090906</v>
      </c>
      <c r="D23" s="34"/>
      <c r="E23" s="34"/>
      <c r="F23" s="34"/>
      <c r="G23" s="34"/>
      <c r="H23" s="34"/>
      <c r="I23" s="34"/>
      <c r="J23" s="34"/>
    </row>
    <row r="24" spans="1:10" s="35" customFormat="1">
      <c r="A24" s="39"/>
      <c r="B24" s="38"/>
      <c r="C24" s="37"/>
      <c r="D24" s="34"/>
      <c r="E24" s="34"/>
      <c r="F24" s="34"/>
      <c r="G24" s="34"/>
      <c r="H24" s="34"/>
      <c r="I24" s="34"/>
      <c r="J24" s="34"/>
    </row>
    <row r="25" spans="1:10" s="35" customFormat="1">
      <c r="A25" s="39"/>
      <c r="B25" s="38"/>
      <c r="C25" s="37"/>
      <c r="D25" s="34"/>
      <c r="E25" s="34"/>
      <c r="F25" s="34"/>
      <c r="G25" s="34"/>
      <c r="H25" s="34"/>
      <c r="I25" s="34"/>
      <c r="J25" s="34"/>
    </row>
    <row r="26" spans="1:10" s="35" customFormat="1" ht="15">
      <c r="A26" s="135"/>
      <c r="B26" s="135"/>
      <c r="C26" s="135"/>
      <c r="D26" s="34"/>
      <c r="E26" s="34"/>
      <c r="F26" s="34"/>
      <c r="G26" s="34"/>
      <c r="H26" s="34"/>
      <c r="I26" s="34"/>
      <c r="J26" s="34"/>
    </row>
    <row r="27" spans="1:10" s="35" customFormat="1">
      <c r="A27" s="34"/>
      <c r="B27" s="34"/>
      <c r="C27" s="34"/>
      <c r="D27" s="34"/>
      <c r="E27" s="34"/>
      <c r="F27" s="34"/>
      <c r="G27" s="34"/>
      <c r="H27" s="34"/>
      <c r="I27" s="34"/>
      <c r="J27" s="34"/>
    </row>
    <row r="28" spans="1:10" s="35" customFormat="1">
      <c r="A28" s="34"/>
      <c r="B28" s="34"/>
      <c r="C28" s="34"/>
      <c r="D28" s="34"/>
      <c r="E28" s="34"/>
      <c r="F28" s="34"/>
      <c r="G28" s="34"/>
      <c r="H28" s="34"/>
      <c r="I28" s="34"/>
      <c r="J28" s="34"/>
    </row>
    <row r="29" spans="1:10" s="35" customFormat="1">
      <c r="A29" s="34"/>
      <c r="B29" s="34"/>
      <c r="C29" s="34"/>
      <c r="D29" s="34"/>
      <c r="E29" s="34"/>
      <c r="F29" s="34"/>
      <c r="G29" s="34"/>
      <c r="H29" s="34"/>
      <c r="I29" s="34"/>
      <c r="J29" s="34"/>
    </row>
    <row r="30" spans="1:10" s="35" customFormat="1">
      <c r="A30" s="34"/>
      <c r="B30" s="34"/>
      <c r="C30" s="34"/>
      <c r="D30" s="34"/>
      <c r="E30" s="34"/>
      <c r="F30" s="34"/>
      <c r="G30" s="34"/>
      <c r="H30" s="34"/>
      <c r="I30" s="34"/>
      <c r="J30" s="34"/>
    </row>
    <row r="31" spans="1:10" s="35" customFormat="1" ht="30" customHeight="1">
      <c r="A31" s="34"/>
      <c r="B31" s="36"/>
      <c r="C31" s="34"/>
      <c r="D31" s="34"/>
      <c r="E31" s="34"/>
      <c r="F31" s="34"/>
      <c r="G31" s="34"/>
      <c r="H31" s="34"/>
      <c r="I31" s="34"/>
      <c r="J31" s="34"/>
    </row>
    <row r="33" spans="1:15" s="35" customFormat="1" ht="62.45" customHeight="1">
      <c r="A33" s="34"/>
      <c r="B33" s="34"/>
      <c r="C33" s="34"/>
      <c r="D33" s="135"/>
      <c r="E33" s="135"/>
      <c r="F33" s="135"/>
      <c r="G33" s="135"/>
      <c r="H33" s="135"/>
      <c r="I33" s="135"/>
      <c r="J33" s="34"/>
    </row>
    <row r="34" spans="1:15" s="35" customFormat="1" ht="32.25" customHeight="1">
      <c r="A34" s="733"/>
      <c r="B34" s="733"/>
      <c r="C34" s="733"/>
      <c r="D34" s="733"/>
      <c r="E34" s="733"/>
      <c r="F34" s="733"/>
      <c r="G34" s="733"/>
      <c r="H34" s="733"/>
      <c r="I34" s="733"/>
      <c r="J34" s="733"/>
    </row>
    <row r="35" spans="1:15" s="35" customFormat="1" ht="16.899999999999999" customHeight="1">
      <c r="B35" s="34"/>
      <c r="C35" s="34"/>
      <c r="D35" s="34"/>
      <c r="E35" s="34"/>
      <c r="F35" s="34"/>
      <c r="G35" s="34"/>
      <c r="H35" s="34"/>
      <c r="I35" s="34"/>
      <c r="J35" s="34"/>
      <c r="K35" s="34"/>
      <c r="L35" s="34"/>
      <c r="M35" s="34"/>
      <c r="N35" s="34"/>
      <c r="O35" s="34"/>
    </row>
    <row r="36" spans="1:15" s="35" customFormat="1" ht="9.9499999999999993" customHeight="1">
      <c r="A36" s="34"/>
      <c r="B36" s="34"/>
      <c r="C36" s="34"/>
      <c r="D36" s="34"/>
      <c r="E36" s="34"/>
      <c r="F36" s="34"/>
      <c r="G36" s="34"/>
      <c r="H36" s="34"/>
      <c r="I36" s="34"/>
      <c r="J36" s="34"/>
      <c r="K36" s="34"/>
      <c r="L36" s="34"/>
      <c r="M36" s="34"/>
      <c r="N36" s="34"/>
      <c r="O36" s="34"/>
    </row>
    <row r="37" spans="1:15" s="35" customFormat="1" ht="9.9499999999999993" customHeight="1">
      <c r="A37" s="209" t="s">
        <v>602</v>
      </c>
      <c r="B37" s="34"/>
      <c r="C37" s="34"/>
      <c r="D37" s="34"/>
      <c r="E37" s="34"/>
      <c r="F37" s="34"/>
      <c r="G37" s="34"/>
      <c r="H37" s="34"/>
      <c r="I37" s="34"/>
      <c r="J37" s="34"/>
      <c r="K37" s="34"/>
      <c r="L37" s="34"/>
      <c r="M37" s="34"/>
      <c r="N37" s="34"/>
      <c r="O37" s="34"/>
    </row>
    <row r="38" spans="1:15" s="35" customFormat="1" ht="9.9499999999999993" customHeight="1">
      <c r="A38" s="34"/>
      <c r="B38" s="34"/>
      <c r="C38" s="34"/>
      <c r="D38" s="34"/>
      <c r="E38" s="34"/>
      <c r="F38" s="34"/>
      <c r="G38" s="34"/>
      <c r="H38" s="34"/>
      <c r="I38" s="34"/>
      <c r="J38" s="34"/>
      <c r="K38" s="34"/>
      <c r="L38" s="34"/>
      <c r="M38" s="34"/>
      <c r="N38" s="34"/>
      <c r="O38" s="34"/>
    </row>
    <row r="39" spans="1:15" s="35" customFormat="1" ht="9.9499999999999993" customHeight="1">
      <c r="A39" s="34"/>
      <c r="B39" s="34"/>
      <c r="C39" s="34"/>
      <c r="D39" s="34"/>
      <c r="E39" s="34"/>
      <c r="F39" s="34"/>
      <c r="G39" s="34"/>
      <c r="H39" s="34"/>
      <c r="I39" s="34"/>
      <c r="J39" s="34"/>
      <c r="K39" s="34"/>
      <c r="L39" s="34"/>
      <c r="M39" s="34"/>
      <c r="N39" s="34"/>
      <c r="O39" s="34"/>
    </row>
    <row r="40" spans="1:15" s="35" customFormat="1" ht="9.9499999999999993" customHeight="1">
      <c r="A40" s="34"/>
      <c r="B40" s="34"/>
      <c r="C40" s="34"/>
      <c r="D40" s="34"/>
      <c r="E40" s="34"/>
      <c r="F40" s="34"/>
      <c r="G40" s="34"/>
      <c r="H40" s="34"/>
      <c r="I40" s="34"/>
      <c r="J40" s="34"/>
      <c r="K40" s="34"/>
      <c r="L40" s="34"/>
      <c r="M40" s="34"/>
      <c r="N40" s="34"/>
      <c r="O40" s="34"/>
    </row>
    <row r="41" spans="1:15" s="35" customFormat="1" ht="9.9499999999999993" customHeight="1">
      <c r="A41" s="34"/>
      <c r="B41" s="34"/>
      <c r="C41" s="34"/>
      <c r="D41" s="34"/>
      <c r="E41" s="34"/>
      <c r="F41" s="34"/>
      <c r="G41" s="34"/>
      <c r="H41" s="34"/>
      <c r="I41" s="34"/>
      <c r="J41" s="34"/>
      <c r="K41" s="34"/>
      <c r="L41" s="34"/>
      <c r="M41" s="34"/>
      <c r="N41" s="34"/>
      <c r="O41" s="34"/>
    </row>
    <row r="42" spans="1:15" s="35" customFormat="1" ht="9.9499999999999993" customHeight="1">
      <c r="A42" s="34"/>
      <c r="B42" s="34"/>
      <c r="C42" s="34"/>
      <c r="D42" s="34"/>
      <c r="E42" s="34"/>
      <c r="F42" s="34"/>
      <c r="G42" s="34"/>
      <c r="H42" s="34"/>
      <c r="I42" s="34"/>
      <c r="J42" s="34"/>
      <c r="K42" s="34"/>
      <c r="L42" s="34"/>
      <c r="M42" s="34"/>
      <c r="N42" s="34"/>
      <c r="O42" s="34"/>
    </row>
    <row r="43" spans="1:15" s="35" customFormat="1" ht="9.9499999999999993" customHeight="1">
      <c r="A43" s="34"/>
      <c r="B43" s="34"/>
      <c r="C43" s="34"/>
      <c r="D43" s="34"/>
      <c r="E43" s="34"/>
      <c r="F43" s="34"/>
      <c r="G43" s="34"/>
      <c r="H43" s="34"/>
      <c r="I43" s="34"/>
      <c r="J43" s="34"/>
      <c r="K43" s="34"/>
      <c r="L43" s="34"/>
      <c r="M43" s="34"/>
      <c r="N43" s="34"/>
      <c r="O43" s="34"/>
    </row>
    <row r="44" spans="1:15" s="35" customFormat="1" ht="9.9499999999999993" customHeight="1">
      <c r="A44" s="34"/>
      <c r="B44" s="34"/>
      <c r="C44" s="34"/>
      <c r="D44" s="34"/>
      <c r="E44" s="34"/>
      <c r="F44" s="34"/>
      <c r="G44" s="34"/>
      <c r="H44" s="34"/>
      <c r="I44" s="34"/>
      <c r="J44" s="34"/>
      <c r="K44" s="34"/>
      <c r="L44" s="34"/>
      <c r="M44" s="34"/>
      <c r="N44" s="34"/>
      <c r="O44" s="34"/>
    </row>
    <row r="45" spans="1:15" s="35" customFormat="1" ht="9.9499999999999993" customHeight="1">
      <c r="A45" s="34"/>
      <c r="B45" s="34"/>
      <c r="C45" s="34"/>
      <c r="D45" s="34"/>
      <c r="E45" s="34"/>
      <c r="F45" s="34"/>
      <c r="G45" s="34"/>
      <c r="H45" s="34"/>
      <c r="I45" s="34"/>
      <c r="J45" s="34"/>
      <c r="K45" s="34"/>
      <c r="L45" s="34"/>
      <c r="M45" s="34"/>
      <c r="N45" s="34"/>
      <c r="O45" s="34"/>
    </row>
    <row r="46" spans="1:15" s="35" customFormat="1" ht="9.9499999999999993" customHeight="1">
      <c r="A46" s="33"/>
      <c r="B46" s="33"/>
      <c r="C46" s="33"/>
      <c r="D46" s="34"/>
      <c r="E46" s="34"/>
      <c r="F46" s="34"/>
      <c r="G46" s="34"/>
      <c r="H46" s="34"/>
      <c r="I46" s="34"/>
      <c r="J46" s="34"/>
      <c r="K46" s="34"/>
      <c r="L46" s="34"/>
      <c r="M46" s="34"/>
      <c r="N46" s="34"/>
      <c r="O46" s="34"/>
    </row>
    <row r="47" spans="1:15" s="35" customFormat="1" ht="9.9499999999999993" customHeight="1">
      <c r="A47" s="33"/>
      <c r="B47" s="33"/>
      <c r="C47" s="33"/>
      <c r="D47" s="34"/>
      <c r="E47" s="34"/>
      <c r="F47" s="34"/>
      <c r="G47" s="34"/>
      <c r="H47" s="34"/>
      <c r="I47" s="34"/>
      <c r="J47" s="34"/>
      <c r="K47" s="34"/>
      <c r="L47" s="34"/>
      <c r="M47" s="34"/>
      <c r="N47" s="34"/>
      <c r="O47" s="34"/>
    </row>
    <row r="48" spans="1:15" s="35" customFormat="1" ht="9.9499999999999993" customHeight="1">
      <c r="A48" s="33"/>
      <c r="B48" s="33"/>
      <c r="C48" s="33"/>
      <c r="D48" s="34"/>
      <c r="E48" s="34"/>
      <c r="F48" s="34"/>
      <c r="G48" s="34"/>
      <c r="H48" s="34"/>
      <c r="I48" s="34"/>
      <c r="J48" s="34"/>
      <c r="K48" s="34"/>
      <c r="L48" s="34"/>
      <c r="M48" s="34"/>
      <c r="N48" s="34"/>
      <c r="O48" s="34"/>
    </row>
    <row r="49" spans="1:15" s="35" customFormat="1" ht="9.9499999999999993" customHeight="1">
      <c r="A49" s="33"/>
      <c r="B49" s="33"/>
      <c r="C49" s="33"/>
      <c r="D49" s="34"/>
      <c r="E49" s="34"/>
      <c r="F49" s="34"/>
      <c r="G49" s="34"/>
      <c r="H49" s="34"/>
      <c r="I49" s="34"/>
      <c r="J49" s="34"/>
      <c r="K49" s="34"/>
      <c r="L49" s="34"/>
      <c r="M49" s="34"/>
      <c r="N49" s="34"/>
      <c r="O49" s="34"/>
    </row>
    <row r="50" spans="1:15" s="35" customFormat="1" ht="9.9499999999999993" customHeight="1">
      <c r="A50" s="33"/>
      <c r="B50" s="33"/>
      <c r="C50" s="33"/>
      <c r="D50" s="34"/>
      <c r="E50" s="34"/>
      <c r="F50" s="34"/>
      <c r="G50" s="34"/>
      <c r="H50" s="34"/>
      <c r="I50" s="34"/>
      <c r="J50" s="34"/>
      <c r="K50" s="34"/>
      <c r="L50" s="34"/>
      <c r="M50" s="34"/>
      <c r="N50" s="34"/>
      <c r="O50" s="34"/>
    </row>
    <row r="51" spans="1:15" s="35" customFormat="1" ht="9.9499999999999993" customHeight="1">
      <c r="A51" s="33"/>
      <c r="B51" s="33"/>
      <c r="C51" s="33"/>
      <c r="D51" s="34"/>
      <c r="E51" s="34"/>
      <c r="F51" s="34"/>
      <c r="G51" s="34"/>
      <c r="H51" s="34"/>
      <c r="I51" s="34"/>
      <c r="J51" s="34"/>
      <c r="K51" s="34"/>
      <c r="L51" s="34"/>
      <c r="M51" s="34"/>
      <c r="N51" s="34"/>
      <c r="O51" s="34"/>
    </row>
    <row r="52" spans="1:15">
      <c r="A52" s="33"/>
      <c r="B52" s="33"/>
      <c r="C52" s="33"/>
      <c r="D52" s="34"/>
      <c r="E52" s="34"/>
      <c r="F52" s="34"/>
      <c r="G52" s="34"/>
      <c r="H52" s="34"/>
      <c r="I52" s="33"/>
      <c r="J52" s="33"/>
      <c r="K52" s="33"/>
      <c r="L52" s="33"/>
      <c r="M52" s="33"/>
      <c r="N52" s="33"/>
      <c r="O52" s="33"/>
    </row>
    <row r="53" spans="1:15">
      <c r="A53" s="33"/>
      <c r="B53" s="33"/>
      <c r="C53" s="33"/>
      <c r="D53" s="33"/>
      <c r="E53" s="33"/>
      <c r="F53" s="33"/>
      <c r="G53" s="33"/>
      <c r="H53" s="33"/>
      <c r="I53" s="33"/>
      <c r="J53" s="33"/>
      <c r="K53" s="33"/>
      <c r="L53" s="33"/>
      <c r="M53" s="33"/>
      <c r="N53" s="33"/>
      <c r="O53" s="33"/>
    </row>
    <row r="54" spans="1:15">
      <c r="A54" s="33"/>
      <c r="B54" s="33"/>
      <c r="C54" s="33"/>
      <c r="D54" s="33"/>
      <c r="E54" s="33"/>
      <c r="F54" s="33"/>
      <c r="G54" s="33"/>
      <c r="H54" s="33"/>
      <c r="I54" s="33"/>
      <c r="J54" s="33"/>
      <c r="K54" s="33"/>
      <c r="L54" s="33"/>
      <c r="M54" s="33"/>
      <c r="N54" s="33"/>
      <c r="O54" s="33"/>
    </row>
    <row r="55" spans="1:15">
      <c r="A55" s="33"/>
      <c r="B55" s="33"/>
      <c r="C55" s="33"/>
      <c r="D55" s="33"/>
      <c r="E55" s="33"/>
      <c r="F55" s="33"/>
      <c r="G55" s="33"/>
      <c r="H55" s="33"/>
      <c r="I55" s="33"/>
      <c r="J55" s="33"/>
      <c r="K55" s="33"/>
      <c r="L55" s="33"/>
      <c r="M55" s="33"/>
      <c r="N55" s="33"/>
      <c r="O55" s="33"/>
    </row>
    <row r="56" spans="1:15">
      <c r="A56" s="33"/>
      <c r="B56" s="33"/>
      <c r="C56" s="33"/>
      <c r="D56" s="33"/>
      <c r="E56" s="33"/>
      <c r="F56" s="33"/>
      <c r="G56" s="33"/>
      <c r="H56" s="33"/>
      <c r="I56" s="33"/>
      <c r="J56" s="33"/>
      <c r="K56" s="33"/>
      <c r="L56" s="33"/>
      <c r="M56" s="33"/>
      <c r="N56" s="33"/>
      <c r="O56" s="33"/>
    </row>
    <row r="57" spans="1:15">
      <c r="A57" s="33"/>
      <c r="B57" s="33"/>
      <c r="C57" s="33"/>
      <c r="D57" s="33"/>
      <c r="E57" s="33"/>
      <c r="F57" s="33"/>
      <c r="G57" s="33"/>
      <c r="H57" s="33"/>
      <c r="I57" s="33"/>
      <c r="J57" s="33"/>
      <c r="K57" s="33"/>
      <c r="L57" s="33"/>
      <c r="M57" s="33"/>
      <c r="N57" s="33"/>
      <c r="O57" s="33"/>
    </row>
    <row r="58" spans="1:15">
      <c r="A58" s="33"/>
      <c r="B58" s="33"/>
      <c r="C58" s="33"/>
      <c r="D58" s="33"/>
      <c r="E58" s="33"/>
      <c r="F58" s="33"/>
      <c r="G58" s="33"/>
      <c r="H58" s="33"/>
      <c r="I58" s="33"/>
      <c r="J58" s="33"/>
      <c r="K58" s="33"/>
      <c r="L58" s="33"/>
      <c r="M58" s="33"/>
      <c r="N58" s="33"/>
      <c r="O58" s="33"/>
    </row>
    <row r="59" spans="1:15">
      <c r="A59" s="33"/>
      <c r="B59" s="33"/>
      <c r="C59" s="33"/>
      <c r="D59" s="33"/>
      <c r="E59" s="33"/>
      <c r="F59" s="33"/>
      <c r="G59" s="33"/>
      <c r="H59" s="33"/>
      <c r="I59" s="33"/>
      <c r="J59" s="33"/>
      <c r="K59" s="33"/>
      <c r="L59" s="33"/>
      <c r="M59" s="33"/>
      <c r="N59" s="33"/>
      <c r="O59" s="33"/>
    </row>
    <row r="60" spans="1:15">
      <c r="A60" s="33"/>
      <c r="B60" s="33"/>
      <c r="C60" s="33"/>
      <c r="D60" s="33"/>
      <c r="E60" s="33"/>
      <c r="F60" s="33"/>
      <c r="G60" s="33"/>
      <c r="H60" s="33"/>
      <c r="I60" s="33"/>
      <c r="J60" s="33"/>
      <c r="K60" s="33"/>
      <c r="L60" s="33"/>
      <c r="M60" s="33"/>
      <c r="N60" s="33"/>
      <c r="O60" s="33"/>
    </row>
    <row r="61" spans="1:15">
      <c r="A61" s="33"/>
      <c r="B61" s="33"/>
      <c r="C61" s="33"/>
      <c r="D61" s="33"/>
      <c r="E61" s="33"/>
      <c r="F61" s="33"/>
      <c r="G61" s="33"/>
      <c r="H61" s="33"/>
      <c r="I61" s="33"/>
      <c r="J61" s="33"/>
      <c r="K61" s="33"/>
      <c r="L61" s="33"/>
      <c r="M61" s="33"/>
      <c r="N61" s="33"/>
      <c r="O61" s="33"/>
    </row>
    <row r="62" spans="1:15">
      <c r="A62" s="33"/>
      <c r="B62" s="33"/>
      <c r="C62" s="33"/>
      <c r="D62" s="33"/>
      <c r="E62" s="33"/>
      <c r="F62" s="33"/>
      <c r="G62" s="33"/>
      <c r="H62" s="33"/>
      <c r="I62" s="33"/>
      <c r="J62" s="33"/>
      <c r="K62" s="33"/>
      <c r="L62" s="33"/>
      <c r="M62" s="33"/>
      <c r="N62" s="33"/>
      <c r="O62" s="33"/>
    </row>
    <row r="63" spans="1:15">
      <c r="A63" s="33"/>
      <c r="B63" s="33"/>
      <c r="C63" s="33"/>
      <c r="D63" s="33"/>
      <c r="E63" s="33"/>
      <c r="F63" s="33"/>
      <c r="G63" s="33"/>
      <c r="H63" s="33"/>
      <c r="I63" s="33"/>
      <c r="J63" s="33"/>
      <c r="K63" s="33"/>
      <c r="L63" s="33"/>
      <c r="M63" s="33"/>
      <c r="N63" s="33"/>
      <c r="O63" s="33"/>
    </row>
    <row r="64" spans="1:15">
      <c r="A64" s="33"/>
      <c r="B64" s="33"/>
      <c r="C64" s="33"/>
      <c r="D64" s="33"/>
      <c r="E64" s="33"/>
      <c r="F64" s="33"/>
      <c r="G64" s="33"/>
      <c r="H64" s="33"/>
      <c r="I64" s="33"/>
      <c r="J64" s="33"/>
      <c r="K64" s="33"/>
      <c r="L64" s="33"/>
      <c r="M64" s="33"/>
      <c r="N64" s="33"/>
      <c r="O64" s="33"/>
    </row>
    <row r="65" spans="1:15">
      <c r="A65" s="33"/>
      <c r="B65" s="33"/>
      <c r="C65" s="33"/>
      <c r="D65" s="33"/>
      <c r="E65" s="33"/>
      <c r="F65" s="33"/>
      <c r="G65" s="33"/>
      <c r="H65" s="33"/>
      <c r="I65" s="33"/>
      <c r="J65" s="33"/>
      <c r="K65" s="33"/>
      <c r="L65" s="33"/>
      <c r="M65" s="33"/>
      <c r="N65" s="33"/>
      <c r="O65" s="33"/>
    </row>
    <row r="66" spans="1:15">
      <c r="D66" s="33"/>
      <c r="E66" s="33"/>
      <c r="F66" s="33"/>
      <c r="G66" s="33"/>
      <c r="H66" s="33"/>
      <c r="I66" s="33"/>
      <c r="J66" s="33"/>
      <c r="K66" s="33"/>
      <c r="L66" s="33"/>
      <c r="M66" s="33"/>
      <c r="N66" s="33"/>
      <c r="O66" s="33"/>
    </row>
    <row r="67" spans="1:15">
      <c r="D67" s="33"/>
      <c r="E67" s="33"/>
      <c r="F67" s="33"/>
      <c r="G67" s="33"/>
      <c r="H67" s="33"/>
      <c r="I67" s="33"/>
      <c r="J67" s="33"/>
      <c r="K67" s="33"/>
      <c r="L67" s="33"/>
      <c r="M67" s="33"/>
      <c r="N67" s="33"/>
      <c r="O67" s="33"/>
    </row>
    <row r="68" spans="1:15">
      <c r="D68" s="33"/>
      <c r="E68" s="33"/>
      <c r="F68" s="33"/>
      <c r="G68" s="33"/>
      <c r="H68" s="33"/>
      <c r="I68" s="33"/>
      <c r="J68" s="33"/>
      <c r="K68" s="33"/>
      <c r="L68" s="33"/>
      <c r="M68" s="33"/>
      <c r="N68" s="33"/>
      <c r="O68" s="33"/>
    </row>
    <row r="69" spans="1:15">
      <c r="D69" s="33"/>
      <c r="E69" s="33"/>
      <c r="F69" s="33"/>
      <c r="G69" s="33"/>
      <c r="H69" s="33"/>
      <c r="I69" s="33"/>
      <c r="J69" s="33"/>
      <c r="K69" s="33"/>
      <c r="L69" s="33"/>
      <c r="M69" s="33"/>
      <c r="N69" s="33"/>
      <c r="O69" s="33"/>
    </row>
    <row r="70" spans="1:15">
      <c r="D70" s="33"/>
      <c r="E70" s="33"/>
      <c r="F70" s="33"/>
      <c r="G70" s="33"/>
      <c r="H70" s="33"/>
      <c r="I70" s="33"/>
      <c r="J70" s="33"/>
      <c r="K70" s="33"/>
      <c r="L70" s="33"/>
      <c r="M70" s="33"/>
      <c r="N70" s="33"/>
      <c r="O70" s="33"/>
    </row>
    <row r="71" spans="1:15">
      <c r="D71" s="33"/>
      <c r="E71" s="33"/>
      <c r="F71" s="33"/>
      <c r="G71" s="33"/>
      <c r="H71" s="33"/>
      <c r="I71" s="33"/>
      <c r="J71" s="33"/>
      <c r="K71" s="33"/>
      <c r="L71" s="33"/>
      <c r="M71" s="33"/>
      <c r="N71" s="33"/>
      <c r="O71" s="33"/>
    </row>
    <row r="72" spans="1:15">
      <c r="D72" s="33"/>
      <c r="E72" s="33"/>
      <c r="F72" s="33"/>
      <c r="G72" s="33"/>
      <c r="H72" s="33"/>
    </row>
  </sheetData>
  <mergeCells count="3">
    <mergeCell ref="A34:J34"/>
    <mergeCell ref="A6:K6"/>
    <mergeCell ref="A5:K5"/>
  </mergeCells>
  <hyperlinks>
    <hyperlink ref="L6" location="INDICE!A26" display="INDICE"/>
  </hyperlinks>
  <printOptions horizontalCentered="1"/>
  <pageMargins left="0.19685039370078741" right="0.19685039370078741" top="1.1023622047244095" bottom="0.51181102362204722" header="0.11811023622047245" footer="0.23622047244094491"/>
  <pageSetup paperSize="9" scale="90" firstPageNumber="22" orientation="landscape" useFirstPageNumber="1" r:id="rId1"/>
  <headerFooter scaleWithDoc="0">
    <oddHeader>&amp;C&amp;G</oddHeader>
    <oddFooter>&amp;C22</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dimension ref="A1:K52"/>
  <sheetViews>
    <sheetView showGridLines="0" zoomScale="90" zoomScaleNormal="90" workbookViewId="0">
      <selection activeCell="A8" sqref="A8"/>
    </sheetView>
  </sheetViews>
  <sheetFormatPr baseColWidth="10" defaultColWidth="11.42578125" defaultRowHeight="12.75"/>
  <cols>
    <col min="1" max="1" width="47.42578125" style="247" bestFit="1" customWidth="1"/>
    <col min="2" max="3" width="9.7109375" style="247" customWidth="1"/>
    <col min="4" max="16384" width="11.42578125" style="247"/>
  </cols>
  <sheetData>
    <row r="1" spans="1:11" ht="15.95" customHeight="1"/>
    <row r="2" spans="1:11" ht="15.95" customHeight="1"/>
    <row r="3" spans="1:11" ht="15.95" customHeight="1"/>
    <row r="5" spans="1:11">
      <c r="A5" s="736" t="s">
        <v>746</v>
      </c>
      <c r="B5" s="736"/>
      <c r="C5" s="736"/>
      <c r="D5" s="736"/>
      <c r="E5" s="736"/>
      <c r="F5" s="736"/>
      <c r="G5" s="736"/>
      <c r="H5" s="736"/>
      <c r="I5" s="736"/>
      <c r="J5" s="736"/>
    </row>
    <row r="6" spans="1:11" ht="35.25" customHeight="1">
      <c r="A6" s="734" t="s">
        <v>749</v>
      </c>
      <c r="B6" s="734"/>
      <c r="C6" s="734"/>
      <c r="D6" s="734"/>
      <c r="E6" s="734"/>
      <c r="F6" s="734"/>
      <c r="G6" s="734"/>
      <c r="H6" s="734"/>
      <c r="I6" s="734"/>
      <c r="J6" s="734"/>
      <c r="K6" s="64" t="s">
        <v>225</v>
      </c>
    </row>
    <row r="7" spans="1:11" ht="13.5" customHeight="1"/>
    <row r="8" spans="1:11" ht="25.5" customHeight="1">
      <c r="A8" s="347" t="s">
        <v>221</v>
      </c>
      <c r="B8" s="347" t="s">
        <v>6</v>
      </c>
      <c r="C8" s="348" t="s">
        <v>220</v>
      </c>
    </row>
    <row r="9" spans="1:11">
      <c r="A9" s="570" t="s">
        <v>443</v>
      </c>
      <c r="B9" s="574">
        <v>3472</v>
      </c>
      <c r="C9" s="577">
        <v>100</v>
      </c>
    </row>
    <row r="10" spans="1:11" ht="15.75" customHeight="1">
      <c r="A10" s="571" t="s">
        <v>48</v>
      </c>
      <c r="B10" s="575">
        <v>3244</v>
      </c>
      <c r="C10" s="578">
        <v>93.433179723502306</v>
      </c>
    </row>
    <row r="11" spans="1:11" ht="15.75" customHeight="1">
      <c r="A11" s="571" t="s">
        <v>47</v>
      </c>
      <c r="B11" s="575">
        <v>228</v>
      </c>
      <c r="C11" s="578">
        <v>6.5668202764976948</v>
      </c>
    </row>
    <row r="12" spans="1:11" ht="15.75" customHeight="1">
      <c r="A12" s="572" t="s">
        <v>48</v>
      </c>
      <c r="B12" s="574">
        <v>3244</v>
      </c>
      <c r="C12" s="577">
        <v>100</v>
      </c>
    </row>
    <row r="13" spans="1:11" ht="15.75" customHeight="1">
      <c r="A13" s="351" t="s">
        <v>234</v>
      </c>
      <c r="B13" s="576">
        <v>1704</v>
      </c>
      <c r="C13" s="578">
        <v>52.527743526510484</v>
      </c>
    </row>
    <row r="14" spans="1:11" ht="15.75" customHeight="1">
      <c r="A14" s="351" t="s">
        <v>235</v>
      </c>
      <c r="B14" s="576">
        <v>19</v>
      </c>
      <c r="C14" s="578">
        <v>0.58569667077681875</v>
      </c>
    </row>
    <row r="15" spans="1:11" ht="15.75" customHeight="1">
      <c r="A15" s="351" t="s">
        <v>236</v>
      </c>
      <c r="B15" s="576">
        <v>475</v>
      </c>
      <c r="C15" s="578">
        <v>14.642416769420469</v>
      </c>
    </row>
    <row r="16" spans="1:11" ht="15.75" customHeight="1">
      <c r="A16" s="351" t="s">
        <v>834</v>
      </c>
      <c r="B16" s="576">
        <v>797</v>
      </c>
      <c r="C16" s="578">
        <v>24.568434032059187</v>
      </c>
    </row>
    <row r="17" spans="1:3" ht="15.75" customHeight="1">
      <c r="A17" s="351" t="s">
        <v>275</v>
      </c>
      <c r="B17" s="576">
        <v>42</v>
      </c>
      <c r="C17" s="578">
        <v>1.2946979038224413</v>
      </c>
    </row>
    <row r="18" spans="1:3" ht="15.75" customHeight="1">
      <c r="A18" s="351" t="s">
        <v>835</v>
      </c>
      <c r="B18" s="576">
        <v>1</v>
      </c>
      <c r="C18" s="578">
        <v>3.0826140567200986E-2</v>
      </c>
    </row>
    <row r="19" spans="1:3" ht="15.75" customHeight="1">
      <c r="A19" s="351" t="s">
        <v>276</v>
      </c>
      <c r="B19" s="576">
        <v>1</v>
      </c>
      <c r="C19" s="578">
        <v>3.0826140567200986E-2</v>
      </c>
    </row>
    <row r="20" spans="1:3" ht="15.75" customHeight="1">
      <c r="A20" s="351" t="s">
        <v>277</v>
      </c>
      <c r="B20" s="576">
        <v>26</v>
      </c>
      <c r="C20" s="578">
        <v>0.8014796547472256</v>
      </c>
    </row>
    <row r="21" spans="1:3" ht="15.75" customHeight="1">
      <c r="A21" s="351" t="s">
        <v>278</v>
      </c>
      <c r="B21" s="576">
        <v>14</v>
      </c>
      <c r="C21" s="578">
        <v>0.43156596794081376</v>
      </c>
    </row>
    <row r="22" spans="1:3" ht="15.75" customHeight="1">
      <c r="A22" s="351" t="s">
        <v>446</v>
      </c>
      <c r="B22" s="576">
        <v>165</v>
      </c>
      <c r="C22" s="578">
        <v>5.0863131935881629</v>
      </c>
    </row>
    <row r="23" spans="1:3" ht="15.75" customHeight="1">
      <c r="A23" s="573" t="s">
        <v>47</v>
      </c>
      <c r="B23" s="576">
        <v>228</v>
      </c>
      <c r="C23" s="577">
        <v>100</v>
      </c>
    </row>
    <row r="24" spans="1:3" ht="15.75" customHeight="1">
      <c r="A24" s="351" t="s">
        <v>234</v>
      </c>
      <c r="B24" s="576">
        <v>27</v>
      </c>
      <c r="C24" s="578">
        <v>11.842105263157894</v>
      </c>
    </row>
    <row r="25" spans="1:3" ht="15.75" customHeight="1">
      <c r="A25" s="351" t="s">
        <v>834</v>
      </c>
      <c r="B25" s="576">
        <v>136</v>
      </c>
      <c r="C25" s="578">
        <v>59.649122807017541</v>
      </c>
    </row>
    <row r="26" spans="1:3" ht="15.75" customHeight="1">
      <c r="A26" s="351" t="s">
        <v>275</v>
      </c>
      <c r="B26" s="576">
        <v>9</v>
      </c>
      <c r="C26" s="578">
        <v>3.9473684210526314</v>
      </c>
    </row>
    <row r="27" spans="1:3" ht="15.75" customHeight="1">
      <c r="A27" s="351" t="s">
        <v>835</v>
      </c>
      <c r="B27" s="576">
        <v>13</v>
      </c>
      <c r="C27" s="578">
        <v>5.7017543859649118</v>
      </c>
    </row>
    <row r="28" spans="1:3" ht="15.75" customHeight="1">
      <c r="A28" s="351" t="s">
        <v>276</v>
      </c>
      <c r="B28" s="576">
        <v>15</v>
      </c>
      <c r="C28" s="578">
        <v>6.5789473684210522</v>
      </c>
    </row>
    <row r="29" spans="1:3" ht="15.75" customHeight="1">
      <c r="A29" s="351" t="s">
        <v>277</v>
      </c>
      <c r="B29" s="576">
        <v>3</v>
      </c>
      <c r="C29" s="578">
        <v>1.3157894736842104</v>
      </c>
    </row>
    <row r="30" spans="1:3" ht="15.75" customHeight="1">
      <c r="A30" s="351" t="s">
        <v>278</v>
      </c>
      <c r="B30" s="576">
        <v>8</v>
      </c>
      <c r="C30" s="578">
        <v>3.5087719298245612</v>
      </c>
    </row>
    <row r="31" spans="1:3">
      <c r="A31" s="351" t="s">
        <v>446</v>
      </c>
      <c r="B31" s="576">
        <v>17</v>
      </c>
      <c r="C31" s="578">
        <v>7.4561403508771926</v>
      </c>
    </row>
    <row r="52" spans="1:1">
      <c r="A52" s="353" t="s">
        <v>602</v>
      </c>
    </row>
  </sheetData>
  <mergeCells count="2">
    <mergeCell ref="A6:J6"/>
    <mergeCell ref="A5:J5"/>
  </mergeCells>
  <hyperlinks>
    <hyperlink ref="K6" location="INDICE!A27" display="INDIC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B1:U82"/>
  <sheetViews>
    <sheetView showGridLines="0" zoomScaleNormal="100" zoomScalePageLayoutView="70" workbookViewId="0">
      <selection activeCell="B4" sqref="B4"/>
    </sheetView>
  </sheetViews>
  <sheetFormatPr baseColWidth="10" defaultColWidth="11.42578125" defaultRowHeight="12"/>
  <cols>
    <col min="1" max="1" width="0.42578125" style="62" customWidth="1"/>
    <col min="2" max="2" width="22.7109375" style="62" customWidth="1"/>
    <col min="3" max="3" width="9.140625" style="62" bestFit="1" customWidth="1"/>
    <col min="4" max="4" width="9.5703125" style="62" bestFit="1" customWidth="1"/>
    <col min="5" max="5" width="9.140625" style="62" bestFit="1" customWidth="1"/>
    <col min="6" max="6" width="11.42578125" style="62" customWidth="1"/>
    <col min="7" max="7" width="9.140625" style="62" bestFit="1" customWidth="1"/>
    <col min="8" max="8" width="9.5703125" style="62" bestFit="1" customWidth="1"/>
    <col min="9" max="15" width="10.7109375" style="62" customWidth="1"/>
    <col min="16" max="16" width="13.42578125" style="62" customWidth="1"/>
    <col min="17" max="25" width="11.42578125" style="62"/>
    <col min="26" max="27" width="5.85546875" style="62" customWidth="1"/>
    <col min="28" max="16384" width="11.42578125" style="62"/>
  </cols>
  <sheetData>
    <row r="1" spans="2:20" s="247" customFormat="1" ht="15.95" customHeight="1"/>
    <row r="2" spans="2:20" s="247" customFormat="1" ht="15.95" customHeight="1"/>
    <row r="3" spans="2:20" s="247" customFormat="1" ht="15.95" customHeight="1"/>
    <row r="4" spans="2:20" s="247" customFormat="1" ht="13.5" customHeight="1"/>
    <row r="5" spans="2:20" s="247" customFormat="1" ht="12.75">
      <c r="B5" s="736" t="s">
        <v>752</v>
      </c>
      <c r="C5" s="736"/>
      <c r="D5" s="736"/>
      <c r="E5" s="736"/>
      <c r="F5" s="736"/>
      <c r="G5" s="736"/>
      <c r="H5" s="736"/>
      <c r="I5" s="736"/>
      <c r="J5" s="736"/>
      <c r="K5" s="736"/>
      <c r="L5" s="736"/>
    </row>
    <row r="6" spans="2:20" s="61" customFormat="1" ht="37.5" customHeight="1">
      <c r="B6" s="734" t="s">
        <v>753</v>
      </c>
      <c r="C6" s="734"/>
      <c r="D6" s="734"/>
      <c r="E6" s="734"/>
      <c r="F6" s="734"/>
      <c r="G6" s="734"/>
      <c r="H6" s="734"/>
      <c r="I6" s="734"/>
      <c r="J6" s="734"/>
      <c r="K6" s="734"/>
      <c r="L6" s="734"/>
      <c r="M6" s="221"/>
      <c r="N6" s="64" t="s">
        <v>225</v>
      </c>
      <c r="O6" s="221"/>
      <c r="P6" s="221"/>
      <c r="Q6" s="221"/>
      <c r="R6" s="221"/>
      <c r="T6" s="64" t="s">
        <v>225</v>
      </c>
    </row>
    <row r="7" spans="2:20" ht="25.5" customHeight="1">
      <c r="B7" s="738"/>
      <c r="C7" s="211"/>
      <c r="D7" s="212"/>
      <c r="E7" s="739"/>
      <c r="F7" s="739"/>
      <c r="G7" s="739"/>
      <c r="H7" s="739"/>
    </row>
    <row r="8" spans="2:20" ht="23.25" customHeight="1">
      <c r="B8" s="738"/>
      <c r="C8" s="213"/>
      <c r="D8" s="213"/>
      <c r="E8" s="213"/>
      <c r="F8" s="213"/>
      <c r="G8" s="213"/>
      <c r="H8" s="213"/>
    </row>
    <row r="9" spans="2:20" ht="12.75">
      <c r="B9" s="214"/>
      <c r="C9" s="215"/>
      <c r="D9" s="216"/>
      <c r="E9" s="217"/>
      <c r="F9" s="216"/>
      <c r="G9" s="215"/>
      <c r="H9" s="216"/>
    </row>
    <row r="10" spans="2:20" ht="12.75">
      <c r="B10" s="214"/>
      <c r="C10" s="215"/>
      <c r="D10" s="216"/>
      <c r="E10" s="217"/>
      <c r="F10" s="216"/>
      <c r="G10" s="215"/>
      <c r="H10" s="216"/>
    </row>
    <row r="11" spans="2:20" ht="12.75">
      <c r="B11" s="214"/>
      <c r="C11" s="215"/>
      <c r="D11" s="216"/>
      <c r="E11" s="217"/>
      <c r="F11" s="216"/>
      <c r="G11" s="218"/>
      <c r="H11" s="216"/>
    </row>
    <row r="12" spans="2:20" ht="12.75">
      <c r="B12" s="214"/>
      <c r="C12" s="215"/>
      <c r="D12" s="216"/>
      <c r="E12" s="217"/>
      <c r="F12" s="216"/>
      <c r="G12" s="215"/>
      <c r="H12" s="216"/>
    </row>
    <row r="13" spans="2:20" ht="12.75">
      <c r="B13" s="214"/>
      <c r="C13" s="215"/>
      <c r="D13" s="216"/>
      <c r="E13" s="217"/>
      <c r="F13" s="216"/>
      <c r="G13" s="218"/>
      <c r="H13" s="216"/>
    </row>
    <row r="14" spans="2:20" ht="12.75">
      <c r="B14" s="214"/>
      <c r="C14" s="215"/>
      <c r="D14" s="216"/>
      <c r="E14" s="217"/>
      <c r="F14" s="216"/>
      <c r="G14" s="215"/>
      <c r="H14" s="216"/>
    </row>
    <row r="15" spans="2:20" ht="12.75">
      <c r="B15" s="214"/>
      <c r="C15" s="215"/>
      <c r="D15" s="216"/>
      <c r="E15" s="217"/>
      <c r="F15" s="216"/>
      <c r="G15" s="218"/>
      <c r="H15" s="216"/>
    </row>
    <row r="16" spans="2:20" ht="12.75">
      <c r="B16" s="214"/>
      <c r="C16" s="215"/>
      <c r="D16" s="216"/>
      <c r="E16" s="217"/>
      <c r="F16" s="216"/>
      <c r="G16" s="215"/>
      <c r="H16" s="216"/>
    </row>
    <row r="17" spans="2:21" ht="12.75">
      <c r="B17" s="214"/>
      <c r="C17" s="215"/>
      <c r="D17" s="216"/>
      <c r="E17" s="217"/>
      <c r="F17" s="216"/>
      <c r="G17" s="218"/>
      <c r="H17" s="216"/>
    </row>
    <row r="18" spans="2:21" ht="12.75">
      <c r="B18" s="214"/>
      <c r="C18" s="215"/>
      <c r="D18" s="216"/>
      <c r="E18" s="217"/>
      <c r="F18" s="216"/>
      <c r="G18" s="215"/>
      <c r="H18" s="216"/>
    </row>
    <row r="19" spans="2:21" ht="12.75">
      <c r="B19" s="214"/>
      <c r="C19" s="215"/>
      <c r="D19" s="216"/>
      <c r="E19" s="217"/>
      <c r="F19" s="216"/>
      <c r="G19" s="218"/>
      <c r="H19" s="216"/>
    </row>
    <row r="20" spans="2:21" ht="12.75">
      <c r="B20" s="219"/>
      <c r="C20" s="215"/>
      <c r="D20" s="216"/>
      <c r="E20" s="217"/>
      <c r="F20" s="216"/>
      <c r="G20" s="215"/>
      <c r="H20" s="216"/>
    </row>
    <row r="21" spans="2:21" ht="12.75">
      <c r="B21" s="214"/>
      <c r="C21" s="215"/>
      <c r="D21" s="216"/>
      <c r="E21" s="217"/>
      <c r="F21" s="216"/>
      <c r="G21" s="218"/>
      <c r="H21" s="216"/>
    </row>
    <row r="22" spans="2:21" ht="12.75">
      <c r="B22" s="214"/>
      <c r="C22" s="215"/>
      <c r="D22" s="216"/>
      <c r="E22" s="217"/>
      <c r="F22" s="216"/>
      <c r="G22" s="215"/>
      <c r="H22" s="216"/>
    </row>
    <row r="23" spans="2:21" ht="12.75">
      <c r="B23" s="214"/>
      <c r="C23" s="215"/>
      <c r="D23" s="216"/>
      <c r="E23" s="217"/>
      <c r="F23" s="216"/>
      <c r="G23" s="218"/>
      <c r="H23" s="216"/>
    </row>
    <row r="24" spans="2:21" ht="12.75">
      <c r="B24" s="214"/>
      <c r="C24" s="215"/>
      <c r="D24" s="216"/>
      <c r="E24" s="217"/>
      <c r="F24" s="216"/>
      <c r="G24" s="215"/>
      <c r="H24" s="216"/>
    </row>
    <row r="25" spans="2:21" ht="12.75">
      <c r="B25" s="214"/>
      <c r="C25" s="215"/>
      <c r="D25" s="216"/>
      <c r="E25" s="217"/>
      <c r="F25" s="216"/>
      <c r="G25" s="218"/>
      <c r="H25" s="216"/>
    </row>
    <row r="26" spans="2:21" ht="12.75">
      <c r="B26" s="214"/>
      <c r="C26" s="215"/>
      <c r="D26" s="216"/>
      <c r="E26" s="217"/>
      <c r="F26" s="216"/>
      <c r="G26" s="215"/>
      <c r="H26" s="216"/>
    </row>
    <row r="27" spans="2:21" ht="12.75">
      <c r="B27" s="214"/>
      <c r="C27" s="215"/>
      <c r="D27" s="216"/>
      <c r="E27" s="217"/>
      <c r="F27" s="216"/>
      <c r="G27" s="218"/>
      <c r="H27" s="216"/>
    </row>
    <row r="28" spans="2:21" ht="12.75">
      <c r="B28" s="214"/>
      <c r="C28" s="215"/>
      <c r="D28" s="216"/>
      <c r="E28" s="217"/>
      <c r="F28" s="216"/>
      <c r="G28" s="215"/>
      <c r="H28" s="216"/>
    </row>
    <row r="29" spans="2:21" ht="12.75">
      <c r="B29" s="214"/>
      <c r="C29" s="215"/>
      <c r="D29" s="216"/>
      <c r="E29" s="217"/>
      <c r="F29" s="216"/>
      <c r="G29" s="218"/>
      <c r="H29" s="216"/>
    </row>
    <row r="30" spans="2:21" ht="12.75">
      <c r="B30" s="214"/>
      <c r="C30" s="215"/>
      <c r="D30" s="216"/>
      <c r="E30" s="217"/>
      <c r="F30" s="216"/>
      <c r="G30" s="215"/>
      <c r="H30" s="216"/>
      <c r="U30" s="63"/>
    </row>
    <row r="31" spans="2:21" ht="12.75">
      <c r="B31" s="214"/>
      <c r="C31" s="215"/>
      <c r="D31" s="216"/>
      <c r="E31" s="217"/>
      <c r="F31" s="216"/>
      <c r="G31" s="218"/>
      <c r="H31" s="216"/>
    </row>
    <row r="32" spans="2:21" ht="12.75">
      <c r="B32" s="214"/>
      <c r="C32" s="215"/>
      <c r="D32" s="216"/>
      <c r="E32" s="217"/>
      <c r="F32" s="216"/>
      <c r="G32" s="215"/>
      <c r="H32" s="216"/>
    </row>
    <row r="33" spans="2:8" ht="12.75">
      <c r="B33" s="214"/>
      <c r="C33" s="215"/>
      <c r="D33" s="216"/>
      <c r="E33" s="217"/>
      <c r="F33" s="216"/>
      <c r="G33" s="218"/>
      <c r="H33" s="216"/>
    </row>
    <row r="34" spans="2:8" ht="12.75">
      <c r="B34" s="219"/>
      <c r="C34" s="215"/>
      <c r="D34" s="220"/>
      <c r="E34" s="220"/>
      <c r="F34" s="216"/>
      <c r="G34" s="215"/>
      <c r="H34" s="216"/>
    </row>
    <row r="35" spans="2:8" ht="15.75" customHeight="1"/>
    <row r="36" spans="2:8" ht="29.25" customHeight="1"/>
    <row r="37" spans="2:8" ht="19.149999999999999" customHeight="1">
      <c r="B37" s="737"/>
      <c r="C37" s="737"/>
      <c r="D37" s="737"/>
      <c r="E37" s="737"/>
      <c r="F37" s="737"/>
      <c r="G37" s="737"/>
      <c r="H37" s="737"/>
    </row>
    <row r="41" spans="2:8">
      <c r="G41" s="59"/>
    </row>
    <row r="42" spans="2:8">
      <c r="G42" s="59"/>
    </row>
    <row r="46" spans="2:8">
      <c r="G46" s="59"/>
    </row>
    <row r="47" spans="2:8">
      <c r="G47" s="59"/>
    </row>
    <row r="48" spans="2:8">
      <c r="B48" s="209" t="s">
        <v>602</v>
      </c>
      <c r="C48" s="222"/>
      <c r="D48" s="222"/>
      <c r="E48" s="222"/>
      <c r="F48" s="222"/>
      <c r="G48" s="222"/>
      <c r="H48" s="222"/>
    </row>
    <row r="49" spans="7:7">
      <c r="G49" s="59"/>
    </row>
    <row r="50" spans="7:7">
      <c r="G50" s="59"/>
    </row>
    <row r="51" spans="7:7">
      <c r="G51" s="59"/>
    </row>
    <row r="52" spans="7:7">
      <c r="G52" s="59"/>
    </row>
    <row r="53" spans="7:7">
      <c r="G53" s="59"/>
    </row>
    <row r="54" spans="7:7">
      <c r="G54" s="59"/>
    </row>
    <row r="55" spans="7:7">
      <c r="G55" s="59"/>
    </row>
    <row r="56" spans="7:7">
      <c r="G56" s="59"/>
    </row>
    <row r="57" spans="7:7">
      <c r="G57" s="59"/>
    </row>
    <row r="58" spans="7:7">
      <c r="G58" s="59"/>
    </row>
    <row r="59" spans="7:7">
      <c r="G59" s="59"/>
    </row>
    <row r="60" spans="7:7">
      <c r="G60" s="59"/>
    </row>
    <row r="61" spans="7:7">
      <c r="G61" s="59"/>
    </row>
    <row r="62" spans="7:7">
      <c r="G62" s="59"/>
    </row>
    <row r="63" spans="7:7">
      <c r="G63" s="59"/>
    </row>
    <row r="64" spans="7:7">
      <c r="G64" s="59"/>
    </row>
    <row r="65" spans="2:7">
      <c r="G65" s="59"/>
    </row>
    <row r="66" spans="2:7">
      <c r="G66" s="59"/>
    </row>
    <row r="67" spans="2:7" ht="12.75">
      <c r="B67" s="74"/>
      <c r="C67" s="76"/>
    </row>
    <row r="68" spans="2:7" ht="12.75">
      <c r="B68" s="74"/>
      <c r="C68" s="76"/>
    </row>
    <row r="69" spans="2:7" ht="12.75">
      <c r="B69" s="74"/>
      <c r="C69" s="75"/>
    </row>
    <row r="70" spans="2:7" ht="12.75">
      <c r="B70" s="74"/>
      <c r="C70" s="76"/>
    </row>
    <row r="71" spans="2:7" ht="12.75">
      <c r="B71" s="74"/>
      <c r="C71" s="75"/>
    </row>
    <row r="72" spans="2:7" ht="12.75">
      <c r="B72" s="74"/>
      <c r="C72" s="76"/>
    </row>
    <row r="73" spans="2:7" ht="12.75">
      <c r="B73" s="74"/>
      <c r="C73" s="76"/>
    </row>
    <row r="74" spans="2:7" ht="12.75">
      <c r="B74" s="77"/>
      <c r="C74" s="76"/>
    </row>
    <row r="75" spans="2:7" ht="12.75">
      <c r="B75" s="74"/>
      <c r="C75" s="75"/>
    </row>
    <row r="76" spans="2:7" ht="12.75">
      <c r="B76" s="74"/>
      <c r="C76" s="75"/>
    </row>
    <row r="77" spans="2:7" ht="12.75">
      <c r="B77" s="74"/>
      <c r="C77" s="76"/>
    </row>
    <row r="78" spans="2:7" ht="12.75">
      <c r="B78" s="74"/>
      <c r="C78" s="75"/>
    </row>
    <row r="79" spans="2:7" ht="12.75">
      <c r="B79" s="74"/>
      <c r="C79" s="75"/>
    </row>
    <row r="80" spans="2:7" ht="12.75">
      <c r="B80" s="74"/>
      <c r="C80" s="76"/>
    </row>
    <row r="81" spans="2:3" ht="12.75">
      <c r="B81" s="74"/>
      <c r="C81" s="76"/>
    </row>
    <row r="82" spans="2:3" ht="12.75">
      <c r="B82" s="77"/>
      <c r="C82" s="76"/>
    </row>
  </sheetData>
  <mergeCells count="6">
    <mergeCell ref="B5:L5"/>
    <mergeCell ref="B6:L6"/>
    <mergeCell ref="B37:H37"/>
    <mergeCell ref="B7:B8"/>
    <mergeCell ref="E7:F7"/>
    <mergeCell ref="G7:H7"/>
  </mergeCells>
  <hyperlinks>
    <hyperlink ref="T6" location="INDICE!A17" display="INDICE"/>
    <hyperlink ref="N6" location="INDICE!A28" display="INDICE"/>
  </hyperlinks>
  <printOptions horizontalCentered="1"/>
  <pageMargins left="0.19685039370078741" right="0.19685039370078741" top="1.1023622047244095" bottom="0.51181102362204722" header="0.11811023622047245" footer="0.23622047244094491"/>
  <pageSetup paperSize="9" scale="74" firstPageNumber="25" orientation="landscape" useFirstPageNumber="1" r:id="rId1"/>
  <headerFooter scaleWithDoc="0">
    <oddHeader>&amp;C&amp;G</oddHeader>
    <oddFooter>&amp;C&amp;12 24</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zoomScale="90" zoomScaleNormal="90" workbookViewId="0">
      <selection activeCell="A7" sqref="A7:A9"/>
    </sheetView>
  </sheetViews>
  <sheetFormatPr baseColWidth="10" defaultRowHeight="15"/>
  <cols>
    <col min="1" max="1" width="30.28515625" customWidth="1"/>
    <col min="2" max="5" width="16.42578125" style="80" customWidth="1"/>
    <col min="6" max="7" width="16.42578125" customWidth="1"/>
    <col min="8" max="8" width="16.42578125" style="80" customWidth="1"/>
    <col min="9" max="10" width="16.42578125" customWidth="1"/>
  </cols>
  <sheetData>
    <row r="1" spans="1:11" s="80" customFormat="1" ht="16.5" customHeight="1"/>
    <row r="2" spans="1:11" s="80" customFormat="1" ht="16.5" customHeight="1"/>
    <row r="3" spans="1:11" s="80" customFormat="1" ht="16.5" customHeight="1"/>
    <row r="4" spans="1:11" s="80" customFormat="1"/>
    <row r="5" spans="1:11" s="80" customFormat="1">
      <c r="A5" s="740" t="s">
        <v>755</v>
      </c>
      <c r="B5" s="740"/>
      <c r="C5" s="740"/>
      <c r="D5" s="740"/>
      <c r="E5" s="740"/>
      <c r="F5" s="740"/>
      <c r="G5" s="740"/>
      <c r="H5" s="740"/>
      <c r="I5" s="740"/>
      <c r="J5" s="740"/>
    </row>
    <row r="6" spans="1:11" ht="42" customHeight="1">
      <c r="A6" s="680" t="s">
        <v>754</v>
      </c>
      <c r="B6" s="680"/>
      <c r="C6" s="680"/>
      <c r="D6" s="680"/>
      <c r="E6" s="680"/>
      <c r="F6" s="680"/>
      <c r="G6" s="680"/>
      <c r="H6" s="680"/>
      <c r="I6" s="680"/>
      <c r="J6" s="680"/>
      <c r="K6" s="65" t="s">
        <v>225</v>
      </c>
    </row>
    <row r="7" spans="1:11" ht="18.75" customHeight="1">
      <c r="A7" s="742" t="s">
        <v>539</v>
      </c>
      <c r="B7" s="742" t="s">
        <v>640</v>
      </c>
      <c r="C7" s="747" t="s">
        <v>715</v>
      </c>
      <c r="D7" s="748"/>
      <c r="E7" s="725" t="s">
        <v>757</v>
      </c>
      <c r="F7" s="745"/>
      <c r="G7" s="745"/>
      <c r="H7" s="745"/>
      <c r="I7" s="745"/>
      <c r="J7" s="726"/>
    </row>
    <row r="8" spans="1:11" s="80" customFormat="1" ht="18.75" customHeight="1">
      <c r="A8" s="743"/>
      <c r="B8" s="743"/>
      <c r="C8" s="749"/>
      <c r="D8" s="750"/>
      <c r="E8" s="746" t="s">
        <v>574</v>
      </c>
      <c r="F8" s="746"/>
      <c r="G8" s="746"/>
      <c r="H8" s="745" t="s">
        <v>575</v>
      </c>
      <c r="I8" s="745"/>
      <c r="J8" s="726"/>
    </row>
    <row r="9" spans="1:11" ht="29.25" customHeight="1">
      <c r="A9" s="744"/>
      <c r="B9" s="744"/>
      <c r="C9" s="548" t="s">
        <v>48</v>
      </c>
      <c r="D9" s="548" t="s">
        <v>47</v>
      </c>
      <c r="E9" s="548" t="s">
        <v>45</v>
      </c>
      <c r="F9" s="548" t="s">
        <v>48</v>
      </c>
      <c r="G9" s="548" t="s">
        <v>47</v>
      </c>
      <c r="H9" s="548" t="s">
        <v>45</v>
      </c>
      <c r="I9" s="548" t="s">
        <v>48</v>
      </c>
      <c r="J9" s="548" t="s">
        <v>47</v>
      </c>
    </row>
    <row r="10" spans="1:11" s="405" customFormat="1" ht="15.75" customHeight="1">
      <c r="A10" s="406" t="s">
        <v>555</v>
      </c>
      <c r="B10" s="628">
        <f t="shared" ref="B10" si="0">SUM(B11+B23+B30+B37+B39)</f>
        <v>4201</v>
      </c>
      <c r="C10" s="628">
        <v>3423</v>
      </c>
      <c r="D10" s="628">
        <v>778</v>
      </c>
      <c r="E10" s="628">
        <v>729</v>
      </c>
      <c r="F10" s="628">
        <v>179</v>
      </c>
      <c r="G10" s="628">
        <v>550</v>
      </c>
      <c r="H10" s="628">
        <v>3472</v>
      </c>
      <c r="I10" s="628">
        <v>3244</v>
      </c>
      <c r="J10" s="628">
        <v>228</v>
      </c>
    </row>
    <row r="11" spans="1:11" s="320" customFormat="1" ht="15.75" customHeight="1">
      <c r="A11" s="407" t="s">
        <v>460</v>
      </c>
      <c r="B11" s="629">
        <f>+C11+D11</f>
        <v>2036</v>
      </c>
      <c r="C11" s="629">
        <v>1704</v>
      </c>
      <c r="D11" s="629">
        <v>332</v>
      </c>
      <c r="E11" s="629">
        <v>341</v>
      </c>
      <c r="F11" s="629">
        <v>83</v>
      </c>
      <c r="G11" s="629">
        <v>258</v>
      </c>
      <c r="H11" s="629">
        <v>1695</v>
      </c>
      <c r="I11" s="629">
        <v>1621</v>
      </c>
      <c r="J11" s="629">
        <v>74</v>
      </c>
    </row>
    <row r="12" spans="1:11" ht="15.75" customHeight="1">
      <c r="A12" s="408" t="s">
        <v>169</v>
      </c>
      <c r="B12" s="630">
        <f>+C12+D12</f>
        <v>266</v>
      </c>
      <c r="C12" s="630">
        <v>229</v>
      </c>
      <c r="D12" s="630">
        <v>37</v>
      </c>
      <c r="E12" s="630">
        <v>39</v>
      </c>
      <c r="F12" s="630">
        <v>10</v>
      </c>
      <c r="G12" s="630">
        <v>29</v>
      </c>
      <c r="H12" s="630">
        <v>227</v>
      </c>
      <c r="I12" s="630">
        <v>219</v>
      </c>
      <c r="J12" s="630">
        <v>8</v>
      </c>
    </row>
    <row r="13" spans="1:11" ht="15.75" customHeight="1">
      <c r="A13" s="408" t="s">
        <v>168</v>
      </c>
      <c r="B13" s="630">
        <f t="shared" ref="B13:B22" si="1">+C13+D13</f>
        <v>88</v>
      </c>
      <c r="C13" s="630">
        <v>82</v>
      </c>
      <c r="D13" s="630">
        <v>6</v>
      </c>
      <c r="E13" s="630">
        <v>8</v>
      </c>
      <c r="F13" s="630">
        <v>4</v>
      </c>
      <c r="G13" s="630">
        <v>4</v>
      </c>
      <c r="H13" s="630">
        <v>80</v>
      </c>
      <c r="I13" s="630">
        <v>78</v>
      </c>
      <c r="J13" s="630">
        <v>2</v>
      </c>
    </row>
    <row r="14" spans="1:11" ht="15.75" customHeight="1">
      <c r="A14" s="408" t="s">
        <v>167</v>
      </c>
      <c r="B14" s="630">
        <f t="shared" si="1"/>
        <v>112</v>
      </c>
      <c r="C14" s="630">
        <v>108</v>
      </c>
      <c r="D14" s="630">
        <v>4</v>
      </c>
      <c r="E14" s="630">
        <v>7</v>
      </c>
      <c r="F14" s="630">
        <v>3</v>
      </c>
      <c r="G14" s="630">
        <v>4</v>
      </c>
      <c r="H14" s="630">
        <v>105</v>
      </c>
      <c r="I14" s="630">
        <v>105</v>
      </c>
      <c r="J14" s="630">
        <v>0</v>
      </c>
    </row>
    <row r="15" spans="1:11" ht="15.75" customHeight="1">
      <c r="A15" s="408" t="s">
        <v>166</v>
      </c>
      <c r="B15" s="630">
        <f t="shared" si="1"/>
        <v>96</v>
      </c>
      <c r="C15" s="630">
        <v>92</v>
      </c>
      <c r="D15" s="630">
        <v>4</v>
      </c>
      <c r="E15" s="630">
        <v>5</v>
      </c>
      <c r="F15" s="630">
        <v>3</v>
      </c>
      <c r="G15" s="630">
        <v>2</v>
      </c>
      <c r="H15" s="630">
        <v>91</v>
      </c>
      <c r="I15" s="630">
        <v>89</v>
      </c>
      <c r="J15" s="630">
        <v>2</v>
      </c>
    </row>
    <row r="16" spans="1:11" ht="15.75" customHeight="1">
      <c r="A16" s="408" t="s">
        <v>165</v>
      </c>
      <c r="B16" s="630">
        <f t="shared" si="1"/>
        <v>131</v>
      </c>
      <c r="C16" s="630">
        <v>113</v>
      </c>
      <c r="D16" s="630">
        <v>18</v>
      </c>
      <c r="E16" s="630">
        <v>23</v>
      </c>
      <c r="F16" s="630">
        <v>7</v>
      </c>
      <c r="G16" s="630">
        <v>16</v>
      </c>
      <c r="H16" s="630">
        <v>108</v>
      </c>
      <c r="I16" s="630">
        <v>106</v>
      </c>
      <c r="J16" s="630">
        <v>2</v>
      </c>
    </row>
    <row r="17" spans="1:10" ht="15.75" customHeight="1">
      <c r="A17" s="408" t="s">
        <v>164</v>
      </c>
      <c r="B17" s="630">
        <f t="shared" si="1"/>
        <v>179</v>
      </c>
      <c r="C17" s="630">
        <v>167</v>
      </c>
      <c r="D17" s="630">
        <v>12</v>
      </c>
      <c r="E17" s="630">
        <v>19</v>
      </c>
      <c r="F17" s="630">
        <v>9</v>
      </c>
      <c r="G17" s="630">
        <v>10</v>
      </c>
      <c r="H17" s="630">
        <v>160</v>
      </c>
      <c r="I17" s="630">
        <v>158</v>
      </c>
      <c r="J17" s="630">
        <v>2</v>
      </c>
    </row>
    <row r="18" spans="1:10" ht="15.75" customHeight="1">
      <c r="A18" s="408" t="s">
        <v>163</v>
      </c>
      <c r="B18" s="630">
        <f t="shared" si="1"/>
        <v>123</v>
      </c>
      <c r="C18" s="630">
        <v>110</v>
      </c>
      <c r="D18" s="630">
        <v>13</v>
      </c>
      <c r="E18" s="630">
        <v>16</v>
      </c>
      <c r="F18" s="630">
        <v>5</v>
      </c>
      <c r="G18" s="630">
        <v>11</v>
      </c>
      <c r="H18" s="630">
        <v>107</v>
      </c>
      <c r="I18" s="630">
        <v>105</v>
      </c>
      <c r="J18" s="630">
        <v>2</v>
      </c>
    </row>
    <row r="19" spans="1:10" ht="15.75" customHeight="1">
      <c r="A19" s="408" t="s">
        <v>162</v>
      </c>
      <c r="B19" s="630">
        <f t="shared" si="1"/>
        <v>259</v>
      </c>
      <c r="C19" s="630">
        <v>236</v>
      </c>
      <c r="D19" s="630">
        <v>23</v>
      </c>
      <c r="E19" s="630">
        <v>28</v>
      </c>
      <c r="F19" s="630">
        <v>11</v>
      </c>
      <c r="G19" s="630">
        <v>17</v>
      </c>
      <c r="H19" s="630">
        <v>231</v>
      </c>
      <c r="I19" s="630">
        <v>225</v>
      </c>
      <c r="J19" s="630">
        <v>6</v>
      </c>
    </row>
    <row r="20" spans="1:10" ht="15.75" customHeight="1">
      <c r="A20" s="408" t="s">
        <v>161</v>
      </c>
      <c r="B20" s="630">
        <f t="shared" si="1"/>
        <v>541</v>
      </c>
      <c r="C20" s="630">
        <v>398</v>
      </c>
      <c r="D20" s="630">
        <v>143</v>
      </c>
      <c r="E20" s="630">
        <v>127</v>
      </c>
      <c r="F20" s="630">
        <v>22</v>
      </c>
      <c r="G20" s="630">
        <v>105</v>
      </c>
      <c r="H20" s="630">
        <v>414</v>
      </c>
      <c r="I20" s="630">
        <v>376</v>
      </c>
      <c r="J20" s="630">
        <v>38</v>
      </c>
    </row>
    <row r="21" spans="1:10" ht="15.75" customHeight="1">
      <c r="A21" s="408" t="s">
        <v>160</v>
      </c>
      <c r="B21" s="630">
        <f t="shared" si="1"/>
        <v>132</v>
      </c>
      <c r="C21" s="630">
        <v>104</v>
      </c>
      <c r="D21" s="630">
        <v>28</v>
      </c>
      <c r="E21" s="630">
        <v>30</v>
      </c>
      <c r="F21" s="630">
        <v>6</v>
      </c>
      <c r="G21" s="630">
        <v>24</v>
      </c>
      <c r="H21" s="630">
        <v>102</v>
      </c>
      <c r="I21" s="630">
        <v>98</v>
      </c>
      <c r="J21" s="630">
        <v>4</v>
      </c>
    </row>
    <row r="22" spans="1:10" ht="15.75" customHeight="1">
      <c r="A22" s="408" t="s">
        <v>159</v>
      </c>
      <c r="B22" s="630">
        <f t="shared" si="1"/>
        <v>109</v>
      </c>
      <c r="C22" s="630">
        <v>65</v>
      </c>
      <c r="D22" s="630">
        <v>44</v>
      </c>
      <c r="E22" s="630">
        <v>39</v>
      </c>
      <c r="F22" s="630">
        <v>3</v>
      </c>
      <c r="G22" s="630">
        <v>36</v>
      </c>
      <c r="H22" s="630">
        <v>70</v>
      </c>
      <c r="I22" s="630">
        <v>62</v>
      </c>
      <c r="J22" s="630">
        <v>8</v>
      </c>
    </row>
    <row r="23" spans="1:10" s="320" customFormat="1" ht="15.75" customHeight="1">
      <c r="A23" s="407" t="s">
        <v>461</v>
      </c>
      <c r="B23" s="629">
        <f>+C23+D23</f>
        <v>1702</v>
      </c>
      <c r="C23" s="629">
        <v>1272</v>
      </c>
      <c r="D23" s="629">
        <v>430</v>
      </c>
      <c r="E23" s="629">
        <v>356</v>
      </c>
      <c r="F23" s="629">
        <v>75</v>
      </c>
      <c r="G23" s="629">
        <v>281</v>
      </c>
      <c r="H23" s="629">
        <v>1346</v>
      </c>
      <c r="I23" s="629">
        <v>1197</v>
      </c>
      <c r="J23" s="629">
        <v>149</v>
      </c>
    </row>
    <row r="24" spans="1:10" ht="15.75" customHeight="1">
      <c r="A24" s="408" t="s">
        <v>51</v>
      </c>
      <c r="B24" s="630">
        <f>+C24+D24</f>
        <v>198</v>
      </c>
      <c r="C24" s="630">
        <v>165</v>
      </c>
      <c r="D24" s="630">
        <v>33</v>
      </c>
      <c r="E24" s="630">
        <v>43</v>
      </c>
      <c r="F24" s="630">
        <v>12</v>
      </c>
      <c r="G24" s="630">
        <v>31</v>
      </c>
      <c r="H24" s="630">
        <v>155</v>
      </c>
      <c r="I24" s="630">
        <v>153</v>
      </c>
      <c r="J24" s="630">
        <v>2</v>
      </c>
    </row>
    <row r="25" spans="1:10" ht="15.75" customHeight="1">
      <c r="A25" s="408" t="s">
        <v>158</v>
      </c>
      <c r="B25" s="630">
        <f t="shared" ref="B25:B29" si="2">+C25+D25</f>
        <v>175</v>
      </c>
      <c r="C25" s="630">
        <v>159</v>
      </c>
      <c r="D25" s="630">
        <v>16</v>
      </c>
      <c r="E25" s="630">
        <v>18</v>
      </c>
      <c r="F25" s="630">
        <v>10</v>
      </c>
      <c r="G25" s="630">
        <v>8</v>
      </c>
      <c r="H25" s="630">
        <v>157</v>
      </c>
      <c r="I25" s="630">
        <v>149</v>
      </c>
      <c r="J25" s="630">
        <v>8</v>
      </c>
    </row>
    <row r="26" spans="1:10" ht="15.75" customHeight="1">
      <c r="A26" s="408" t="s">
        <v>157</v>
      </c>
      <c r="B26" s="630">
        <f t="shared" si="2"/>
        <v>637</v>
      </c>
      <c r="C26" s="630">
        <v>391</v>
      </c>
      <c r="D26" s="630">
        <v>246</v>
      </c>
      <c r="E26" s="630">
        <v>172</v>
      </c>
      <c r="F26" s="630">
        <v>27</v>
      </c>
      <c r="G26" s="630">
        <v>145</v>
      </c>
      <c r="H26" s="630">
        <v>465</v>
      </c>
      <c r="I26" s="630">
        <v>364</v>
      </c>
      <c r="J26" s="630">
        <v>101</v>
      </c>
    </row>
    <row r="27" spans="1:10" ht="15.75" customHeight="1">
      <c r="A27" s="408" t="s">
        <v>156</v>
      </c>
      <c r="B27" s="630">
        <f t="shared" si="2"/>
        <v>195</v>
      </c>
      <c r="C27" s="630">
        <v>124</v>
      </c>
      <c r="D27" s="630">
        <v>71</v>
      </c>
      <c r="E27" s="630">
        <v>64</v>
      </c>
      <c r="F27" s="630">
        <v>7</v>
      </c>
      <c r="G27" s="630">
        <v>57</v>
      </c>
      <c r="H27" s="630">
        <v>131</v>
      </c>
      <c r="I27" s="630">
        <v>117</v>
      </c>
      <c r="J27" s="630">
        <v>14</v>
      </c>
    </row>
    <row r="28" spans="1:10" ht="15.75" customHeight="1">
      <c r="A28" s="408" t="s">
        <v>155</v>
      </c>
      <c r="B28" s="630">
        <f t="shared" si="2"/>
        <v>417</v>
      </c>
      <c r="C28" s="630">
        <v>372</v>
      </c>
      <c r="D28" s="630">
        <v>45</v>
      </c>
      <c r="E28" s="630">
        <v>44</v>
      </c>
      <c r="F28" s="630">
        <v>14</v>
      </c>
      <c r="G28" s="630">
        <v>30</v>
      </c>
      <c r="H28" s="630">
        <v>373</v>
      </c>
      <c r="I28" s="630">
        <v>358</v>
      </c>
      <c r="J28" s="630">
        <v>15</v>
      </c>
    </row>
    <row r="29" spans="1:10" ht="15.75" customHeight="1">
      <c r="A29" s="408" t="s">
        <v>26</v>
      </c>
      <c r="B29" s="630">
        <f t="shared" si="2"/>
        <v>80</v>
      </c>
      <c r="C29" s="630">
        <v>61</v>
      </c>
      <c r="D29" s="630">
        <v>19</v>
      </c>
      <c r="E29" s="630">
        <v>15</v>
      </c>
      <c r="F29" s="630">
        <v>5</v>
      </c>
      <c r="G29" s="630">
        <v>10</v>
      </c>
      <c r="H29" s="630">
        <v>65</v>
      </c>
      <c r="I29" s="630">
        <v>56</v>
      </c>
      <c r="J29" s="630">
        <v>9</v>
      </c>
    </row>
    <row r="30" spans="1:10" s="320" customFormat="1" ht="15.75" customHeight="1">
      <c r="A30" s="407" t="s">
        <v>462</v>
      </c>
      <c r="B30" s="629">
        <f>+C30+D30</f>
        <v>444</v>
      </c>
      <c r="C30" s="629">
        <v>428</v>
      </c>
      <c r="D30" s="629">
        <v>16</v>
      </c>
      <c r="E30" s="629">
        <v>30</v>
      </c>
      <c r="F30" s="629">
        <v>19</v>
      </c>
      <c r="G30" s="629">
        <v>11</v>
      </c>
      <c r="H30" s="629">
        <v>414</v>
      </c>
      <c r="I30" s="629">
        <v>409</v>
      </c>
      <c r="J30" s="629">
        <v>5</v>
      </c>
    </row>
    <row r="31" spans="1:10" ht="15.75" customHeight="1">
      <c r="A31" s="408" t="s">
        <v>28</v>
      </c>
      <c r="B31" s="630">
        <f>+C31+D31</f>
        <v>121</v>
      </c>
      <c r="C31" s="630">
        <v>119</v>
      </c>
      <c r="D31" s="630">
        <v>2</v>
      </c>
      <c r="E31" s="630">
        <v>9</v>
      </c>
      <c r="F31" s="630">
        <v>7</v>
      </c>
      <c r="G31" s="630">
        <v>2</v>
      </c>
      <c r="H31" s="630">
        <v>112</v>
      </c>
      <c r="I31" s="630">
        <v>112</v>
      </c>
      <c r="J31" s="630">
        <v>0</v>
      </c>
    </row>
    <row r="32" spans="1:10" ht="15.75" customHeight="1">
      <c r="A32" s="408" t="s">
        <v>29</v>
      </c>
      <c r="B32" s="630">
        <f t="shared" ref="B32:B36" si="3">+C32+D32</f>
        <v>53</v>
      </c>
      <c r="C32" s="630">
        <v>52</v>
      </c>
      <c r="D32" s="630">
        <v>1</v>
      </c>
      <c r="E32" s="630">
        <v>3</v>
      </c>
      <c r="F32" s="630">
        <v>2</v>
      </c>
      <c r="G32" s="630">
        <v>1</v>
      </c>
      <c r="H32" s="630">
        <v>50</v>
      </c>
      <c r="I32" s="630">
        <v>50</v>
      </c>
      <c r="J32" s="630">
        <v>0</v>
      </c>
    </row>
    <row r="33" spans="1:10" ht="15.75" customHeight="1">
      <c r="A33" s="408" t="s">
        <v>30</v>
      </c>
      <c r="B33" s="630">
        <f t="shared" si="3"/>
        <v>62</v>
      </c>
      <c r="C33" s="630">
        <v>61</v>
      </c>
      <c r="D33" s="630">
        <v>1</v>
      </c>
      <c r="E33" s="630">
        <v>3</v>
      </c>
      <c r="F33" s="630">
        <v>3</v>
      </c>
      <c r="G33" s="630">
        <v>0</v>
      </c>
      <c r="H33" s="630">
        <v>59</v>
      </c>
      <c r="I33" s="630">
        <v>58</v>
      </c>
      <c r="J33" s="630">
        <v>1</v>
      </c>
    </row>
    <row r="34" spans="1:10" ht="15.75" customHeight="1">
      <c r="A34" s="408" t="s">
        <v>31</v>
      </c>
      <c r="B34" s="630">
        <f t="shared" si="3"/>
        <v>76</v>
      </c>
      <c r="C34" s="630">
        <v>74</v>
      </c>
      <c r="D34" s="630">
        <v>2</v>
      </c>
      <c r="E34" s="630">
        <v>3</v>
      </c>
      <c r="F34" s="630">
        <v>3</v>
      </c>
      <c r="G34" s="630">
        <v>0</v>
      </c>
      <c r="H34" s="630">
        <v>73</v>
      </c>
      <c r="I34" s="630">
        <v>71</v>
      </c>
      <c r="J34" s="630">
        <v>2</v>
      </c>
    </row>
    <row r="35" spans="1:10" ht="15.75" customHeight="1">
      <c r="A35" s="408" t="s">
        <v>32</v>
      </c>
      <c r="B35" s="630">
        <f t="shared" si="3"/>
        <v>70</v>
      </c>
      <c r="C35" s="630">
        <v>65</v>
      </c>
      <c r="D35" s="630">
        <v>5</v>
      </c>
      <c r="E35" s="630">
        <v>5</v>
      </c>
      <c r="F35" s="630">
        <v>2</v>
      </c>
      <c r="G35" s="630">
        <v>3</v>
      </c>
      <c r="H35" s="630">
        <v>65</v>
      </c>
      <c r="I35" s="630">
        <v>63</v>
      </c>
      <c r="J35" s="630">
        <v>2</v>
      </c>
    </row>
    <row r="36" spans="1:10" ht="15.75" customHeight="1">
      <c r="A36" s="408" t="s">
        <v>33</v>
      </c>
      <c r="B36" s="630">
        <f t="shared" si="3"/>
        <v>62</v>
      </c>
      <c r="C36" s="630">
        <v>57</v>
      </c>
      <c r="D36" s="630">
        <v>5</v>
      </c>
      <c r="E36" s="630">
        <v>7</v>
      </c>
      <c r="F36" s="630">
        <v>2</v>
      </c>
      <c r="G36" s="630">
        <v>5</v>
      </c>
      <c r="H36" s="630">
        <v>55</v>
      </c>
      <c r="I36" s="630">
        <v>55</v>
      </c>
      <c r="J36" s="630">
        <v>0</v>
      </c>
    </row>
    <row r="37" spans="1:10" s="320" customFormat="1" ht="15.75" customHeight="1">
      <c r="A37" s="407" t="s">
        <v>540</v>
      </c>
      <c r="B37" s="629">
        <f>+C37+D37</f>
        <v>13</v>
      </c>
      <c r="C37" s="629">
        <v>13</v>
      </c>
      <c r="D37" s="629">
        <v>0</v>
      </c>
      <c r="E37" s="629">
        <v>2</v>
      </c>
      <c r="F37" s="629">
        <v>2</v>
      </c>
      <c r="G37" s="629">
        <v>0</v>
      </c>
      <c r="H37" s="629">
        <v>11</v>
      </c>
      <c r="I37" s="629">
        <v>11</v>
      </c>
      <c r="J37" s="629">
        <v>0</v>
      </c>
    </row>
    <row r="38" spans="1:10" ht="15.75" customHeight="1">
      <c r="A38" s="408" t="s">
        <v>36</v>
      </c>
      <c r="B38" s="630">
        <f>+C38+D38</f>
        <v>13</v>
      </c>
      <c r="C38" s="630">
        <v>13</v>
      </c>
      <c r="D38" s="630">
        <v>0</v>
      </c>
      <c r="E38" s="630">
        <v>2</v>
      </c>
      <c r="F38" s="630">
        <v>2</v>
      </c>
      <c r="G38" s="630">
        <v>0</v>
      </c>
      <c r="H38" s="630">
        <v>11</v>
      </c>
      <c r="I38" s="630">
        <v>11</v>
      </c>
      <c r="J38" s="630">
        <v>0</v>
      </c>
    </row>
    <row r="39" spans="1:10" s="320" customFormat="1" ht="15.75" customHeight="1">
      <c r="A39" s="407" t="s">
        <v>414</v>
      </c>
      <c r="B39" s="629">
        <f>+C39+D39</f>
        <v>6</v>
      </c>
      <c r="C39" s="629">
        <v>6</v>
      </c>
      <c r="D39" s="629">
        <v>0</v>
      </c>
      <c r="E39" s="629">
        <v>0</v>
      </c>
      <c r="F39" s="629">
        <v>0</v>
      </c>
      <c r="G39" s="629">
        <v>0</v>
      </c>
      <c r="H39" s="629">
        <v>6</v>
      </c>
      <c r="I39" s="629">
        <v>6</v>
      </c>
      <c r="J39" s="629">
        <v>0</v>
      </c>
    </row>
    <row r="40" spans="1:10" ht="6.75" customHeight="1"/>
    <row r="41" spans="1:10" ht="90" customHeight="1">
      <c r="A41" s="741" t="s">
        <v>641</v>
      </c>
      <c r="B41" s="741"/>
      <c r="C41" s="741"/>
      <c r="D41" s="741"/>
      <c r="E41" s="741"/>
      <c r="F41" s="741"/>
      <c r="G41" s="409"/>
    </row>
    <row r="42" spans="1:10" ht="15" customHeight="1">
      <c r="A42" s="463" t="s">
        <v>602</v>
      </c>
      <c r="B42" s="446"/>
      <c r="C42" s="446"/>
      <c r="D42" s="446"/>
      <c r="E42" s="446"/>
      <c r="F42" s="446"/>
    </row>
    <row r="43" spans="1:10">
      <c r="A43" s="446"/>
      <c r="B43" s="446"/>
      <c r="C43" s="446"/>
      <c r="D43" s="446"/>
      <c r="E43" s="446"/>
      <c r="F43" s="446"/>
    </row>
    <row r="44" spans="1:10">
      <c r="A44" s="410"/>
    </row>
  </sheetData>
  <mergeCells count="9">
    <mergeCell ref="A5:J5"/>
    <mergeCell ref="A41:F41"/>
    <mergeCell ref="A6:J6"/>
    <mergeCell ref="A7:A9"/>
    <mergeCell ref="B7:B9"/>
    <mergeCell ref="E7:J7"/>
    <mergeCell ref="E8:G8"/>
    <mergeCell ref="H8:J8"/>
    <mergeCell ref="C7:D8"/>
  </mergeCells>
  <hyperlinks>
    <hyperlink ref="K6" location="INDICE!A32" display="INDICE"/>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pageSetUpPr fitToPage="1"/>
  </sheetPr>
  <dimension ref="A1:S43"/>
  <sheetViews>
    <sheetView showGridLines="0" zoomScale="90" zoomScaleNormal="90" workbookViewId="0">
      <selection activeCell="O10" sqref="O10"/>
    </sheetView>
  </sheetViews>
  <sheetFormatPr baseColWidth="10" defaultRowHeight="15"/>
  <cols>
    <col min="1" max="1" width="26.42578125" bestFit="1" customWidth="1"/>
    <col min="2" max="2" width="15.140625" customWidth="1"/>
    <col min="3" max="3" width="7.42578125" customWidth="1"/>
    <col min="4" max="4" width="7.140625" customWidth="1"/>
    <col min="5" max="5" width="8" customWidth="1"/>
    <col min="6" max="6" width="6.85546875" customWidth="1"/>
    <col min="7" max="7" width="7.42578125" customWidth="1"/>
    <col min="8" max="8" width="6.28515625" customWidth="1"/>
    <col min="9" max="9" width="8.7109375" customWidth="1"/>
    <col min="10" max="10" width="7.28515625" customWidth="1"/>
    <col min="11" max="11" width="7.85546875" customWidth="1"/>
    <col min="12" max="12" width="7.28515625" customWidth="1"/>
    <col min="13" max="14" width="8.28515625" customWidth="1"/>
    <col min="16" max="16" width="12.7109375" bestFit="1" customWidth="1"/>
  </cols>
  <sheetData>
    <row r="1" spans="1:16" s="80" customFormat="1"/>
    <row r="2" spans="1:16" s="80" customFormat="1"/>
    <row r="3" spans="1:16" s="80" customFormat="1"/>
    <row r="4" spans="1:16" s="80" customFormat="1"/>
    <row r="5" spans="1:16" s="80" customFormat="1">
      <c r="A5" s="740" t="s">
        <v>771</v>
      </c>
      <c r="B5" s="740"/>
      <c r="C5" s="740"/>
      <c r="D5" s="740"/>
      <c r="E5" s="740"/>
      <c r="F5" s="740"/>
      <c r="G5" s="740"/>
      <c r="H5" s="740"/>
      <c r="I5" s="740"/>
      <c r="J5" s="740"/>
      <c r="K5" s="740"/>
      <c r="L5" s="740"/>
      <c r="M5" s="740"/>
      <c r="N5" s="740"/>
    </row>
    <row r="6" spans="1:16" ht="43.5" customHeight="1">
      <c r="A6" s="716" t="s">
        <v>866</v>
      </c>
      <c r="B6" s="716"/>
      <c r="C6" s="716"/>
      <c r="D6" s="716"/>
      <c r="E6" s="716"/>
      <c r="F6" s="716"/>
      <c r="G6" s="716"/>
      <c r="H6" s="716"/>
      <c r="I6" s="716"/>
      <c r="J6" s="716"/>
      <c r="K6" s="716"/>
      <c r="L6" s="716"/>
      <c r="M6" s="716"/>
      <c r="N6" s="716"/>
      <c r="O6" s="65" t="s">
        <v>225</v>
      </c>
    </row>
    <row r="7" spans="1:16" ht="25.5" customHeight="1">
      <c r="A7" s="752" t="s">
        <v>0</v>
      </c>
      <c r="B7" s="742" t="s">
        <v>445</v>
      </c>
      <c r="C7" s="707" t="s">
        <v>1</v>
      </c>
      <c r="D7" s="707"/>
      <c r="E7" s="707" t="s">
        <v>2</v>
      </c>
      <c r="F7" s="707"/>
      <c r="G7" s="707" t="s">
        <v>3</v>
      </c>
      <c r="H7" s="707"/>
      <c r="I7" s="707" t="s">
        <v>4</v>
      </c>
      <c r="J7" s="707"/>
      <c r="K7" s="707" t="s">
        <v>5</v>
      </c>
      <c r="L7" s="707"/>
      <c r="M7" s="725" t="s">
        <v>619</v>
      </c>
      <c r="N7" s="726"/>
    </row>
    <row r="8" spans="1:16" ht="30" customHeight="1">
      <c r="A8" s="752"/>
      <c r="B8" s="744"/>
      <c r="C8" s="560" t="s">
        <v>6</v>
      </c>
      <c r="D8" s="560" t="s">
        <v>7</v>
      </c>
      <c r="E8" s="560" t="s">
        <v>6</v>
      </c>
      <c r="F8" s="560" t="s">
        <v>7</v>
      </c>
      <c r="G8" s="560" t="s">
        <v>6</v>
      </c>
      <c r="H8" s="560" t="s">
        <v>7</v>
      </c>
      <c r="I8" s="560" t="s">
        <v>6</v>
      </c>
      <c r="J8" s="560" t="s">
        <v>7</v>
      </c>
      <c r="K8" s="560" t="s">
        <v>6</v>
      </c>
      <c r="L8" s="560" t="s">
        <v>7</v>
      </c>
      <c r="M8" s="560" t="s">
        <v>6</v>
      </c>
      <c r="N8" s="560" t="s">
        <v>7</v>
      </c>
      <c r="O8" s="23"/>
      <c r="P8" s="23"/>
    </row>
    <row r="9" spans="1:16">
      <c r="A9" s="196" t="s">
        <v>443</v>
      </c>
      <c r="B9" s="448">
        <v>16528730</v>
      </c>
      <c r="C9" s="238">
        <v>33924.799999999996</v>
      </c>
      <c r="D9" s="147">
        <f>C9/B9*10000</f>
        <v>20.52474691037968</v>
      </c>
      <c r="E9" s="146">
        <v>5280.0000000000055</v>
      </c>
      <c r="F9" s="147">
        <f>E9/B9*10000</f>
        <v>3.1944378061714391</v>
      </c>
      <c r="G9" s="146">
        <v>1499.9999999999989</v>
      </c>
      <c r="H9" s="147">
        <f>G9/B9*10000</f>
        <v>0.90751074038961188</v>
      </c>
      <c r="I9" s="146">
        <v>19890.000000000004</v>
      </c>
      <c r="J9" s="147">
        <f>I9/B9*10000</f>
        <v>12.033592417566265</v>
      </c>
      <c r="K9" s="146">
        <v>2232.9999999999977</v>
      </c>
      <c r="L9" s="147">
        <f>K9/B9*10000</f>
        <v>1.350980988860002</v>
      </c>
      <c r="M9" s="146">
        <v>18910.999999999967</v>
      </c>
      <c r="N9" s="147">
        <f>M9/B9*10000</f>
        <v>11.441290407671953</v>
      </c>
      <c r="O9" s="224"/>
      <c r="P9" s="225"/>
    </row>
    <row r="10" spans="1:16">
      <c r="A10" s="234" t="s">
        <v>8</v>
      </c>
      <c r="B10" s="449">
        <v>7439121</v>
      </c>
      <c r="C10" s="238">
        <v>17085.35000000002</v>
      </c>
      <c r="D10" s="147">
        <f>C10/B10*10000</f>
        <v>22.966893534867925</v>
      </c>
      <c r="E10" s="146">
        <v>2482.9999999999964</v>
      </c>
      <c r="F10" s="147">
        <f t="shared" ref="F10:F37" si="0">E10/B10*10000</f>
        <v>3.3377599315833097</v>
      </c>
      <c r="G10" s="146">
        <v>761.99999999999898</v>
      </c>
      <c r="H10" s="147">
        <f t="shared" ref="H10:H37" si="1">G10/B10*10000</f>
        <v>1.0243145661967308</v>
      </c>
      <c r="I10" s="146">
        <v>10395.999999999995</v>
      </c>
      <c r="J10" s="147">
        <f t="shared" ref="J10:J37" si="2">I10/B10*10000</f>
        <v>13.974769330946486</v>
      </c>
      <c r="K10" s="146">
        <v>760.00000000000171</v>
      </c>
      <c r="L10" s="147">
        <f t="shared" ref="L10:L37" si="3">K10/B10*10000</f>
        <v>1.0216260765216774</v>
      </c>
      <c r="M10" s="146">
        <v>8667.9999999999982</v>
      </c>
      <c r="N10" s="147">
        <f t="shared" ref="N10:N38" si="4">M10/B10*10000</f>
        <v>11.651914251697207</v>
      </c>
      <c r="O10" s="229"/>
      <c r="P10" s="230"/>
    </row>
    <row r="11" spans="1:16">
      <c r="A11" s="460" t="s">
        <v>9</v>
      </c>
      <c r="B11" s="451">
        <v>824646</v>
      </c>
      <c r="C11" s="239">
        <v>2161.8000000000015</v>
      </c>
      <c r="D11" s="148">
        <f t="shared" ref="D11:D38" si="5">C11/B11*10000</f>
        <v>26.214884932443759</v>
      </c>
      <c r="E11" s="149">
        <v>319</v>
      </c>
      <c r="F11" s="148">
        <f t="shared" si="0"/>
        <v>3.8683265304142624</v>
      </c>
      <c r="G11" s="150">
        <v>119.00000000000003</v>
      </c>
      <c r="H11" s="148">
        <f t="shared" si="1"/>
        <v>1.4430434392454463</v>
      </c>
      <c r="I11" s="150">
        <v>1245.0000000000005</v>
      </c>
      <c r="J11" s="148">
        <f t="shared" si="2"/>
        <v>15.097387242525889</v>
      </c>
      <c r="K11" s="149">
        <v>21.000000000000004</v>
      </c>
      <c r="L11" s="148">
        <f t="shared" si="3"/>
        <v>0.25465472457272581</v>
      </c>
      <c r="M11" s="149">
        <v>861.00000000000011</v>
      </c>
      <c r="N11" s="148">
        <f t="shared" si="4"/>
        <v>10.440843707481756</v>
      </c>
      <c r="O11" s="226"/>
      <c r="P11" s="227"/>
    </row>
    <row r="12" spans="1:16">
      <c r="A12" s="460" t="s">
        <v>10</v>
      </c>
      <c r="B12" s="451">
        <v>203344</v>
      </c>
      <c r="C12" s="239">
        <v>361</v>
      </c>
      <c r="D12" s="148">
        <f t="shared" si="5"/>
        <v>17.753167046974585</v>
      </c>
      <c r="E12" s="149">
        <v>125</v>
      </c>
      <c r="F12" s="148">
        <f t="shared" si="0"/>
        <v>6.1472185065701472</v>
      </c>
      <c r="G12" s="150">
        <v>27.000000000000011</v>
      </c>
      <c r="H12" s="148">
        <f t="shared" si="1"/>
        <v>1.3277991974191523</v>
      </c>
      <c r="I12" s="150">
        <v>292</v>
      </c>
      <c r="J12" s="148">
        <f t="shared" si="2"/>
        <v>14.359902431347864</v>
      </c>
      <c r="K12" s="149">
        <v>26.000000000000011</v>
      </c>
      <c r="L12" s="148">
        <f t="shared" si="3"/>
        <v>1.2786214493665911</v>
      </c>
      <c r="M12" s="149">
        <v>167</v>
      </c>
      <c r="N12" s="148">
        <f t="shared" si="4"/>
        <v>8.2126839247777159</v>
      </c>
      <c r="O12" s="226"/>
      <c r="P12" s="227"/>
    </row>
    <row r="13" spans="1:16">
      <c r="A13" s="460" t="s">
        <v>11</v>
      </c>
      <c r="B13" s="451">
        <v>263048</v>
      </c>
      <c r="C13" s="239">
        <v>541.54999999999995</v>
      </c>
      <c r="D13" s="148">
        <f t="shared" si="5"/>
        <v>20.587497338888721</v>
      </c>
      <c r="E13" s="149">
        <v>141</v>
      </c>
      <c r="F13" s="148">
        <f t="shared" si="0"/>
        <v>5.360238435570694</v>
      </c>
      <c r="G13" s="150">
        <v>28.000000000000014</v>
      </c>
      <c r="H13" s="148">
        <f t="shared" si="1"/>
        <v>1.0644445120282235</v>
      </c>
      <c r="I13" s="150">
        <v>288.00000000000006</v>
      </c>
      <c r="J13" s="148">
        <f t="shared" si="2"/>
        <v>10.948572123718867</v>
      </c>
      <c r="K13" s="149">
        <v>8.0000000000000018</v>
      </c>
      <c r="L13" s="148">
        <f t="shared" si="3"/>
        <v>0.30412700343663523</v>
      </c>
      <c r="M13" s="149">
        <v>293</v>
      </c>
      <c r="N13" s="148">
        <f t="shared" si="4"/>
        <v>11.138651500866763</v>
      </c>
      <c r="O13" s="226"/>
      <c r="P13" s="227"/>
    </row>
    <row r="14" spans="1:16">
      <c r="A14" s="460" t="s">
        <v>12</v>
      </c>
      <c r="B14" s="451">
        <v>181265</v>
      </c>
      <c r="C14" s="239">
        <v>307.19999999999982</v>
      </c>
      <c r="D14" s="148">
        <f t="shared" si="5"/>
        <v>16.947562960306723</v>
      </c>
      <c r="E14" s="149">
        <v>89.000000000000028</v>
      </c>
      <c r="F14" s="148">
        <f t="shared" si="0"/>
        <v>4.9099384878492831</v>
      </c>
      <c r="G14" s="150">
        <v>27.000000000000007</v>
      </c>
      <c r="H14" s="148">
        <f t="shared" si="1"/>
        <v>1.4895319008082093</v>
      </c>
      <c r="I14" s="150">
        <v>288.99999999999989</v>
      </c>
      <c r="J14" s="148">
        <f t="shared" si="2"/>
        <v>15.943508123465637</v>
      </c>
      <c r="K14" s="149">
        <v>52.000000000000014</v>
      </c>
      <c r="L14" s="148">
        <f t="shared" si="3"/>
        <v>2.8687281052602551</v>
      </c>
      <c r="M14" s="149">
        <v>114</v>
      </c>
      <c r="N14" s="148">
        <f t="shared" si="4"/>
        <v>6.2891346923013263</v>
      </c>
      <c r="O14" s="226"/>
      <c r="P14" s="227"/>
    </row>
    <row r="15" spans="1:16">
      <c r="A15" s="460" t="s">
        <v>13</v>
      </c>
      <c r="B15" s="451">
        <v>463819</v>
      </c>
      <c r="C15" s="239">
        <v>703.89999999999986</v>
      </c>
      <c r="D15" s="148">
        <f t="shared" si="5"/>
        <v>15.176178638649988</v>
      </c>
      <c r="E15" s="149">
        <v>88.000000000000043</v>
      </c>
      <c r="F15" s="148">
        <f t="shared" si="0"/>
        <v>1.8972918315118621</v>
      </c>
      <c r="G15" s="150">
        <v>30.000000000000004</v>
      </c>
      <c r="H15" s="148">
        <f t="shared" si="1"/>
        <v>0.64680403346995274</v>
      </c>
      <c r="I15" s="150">
        <v>421.99999999999977</v>
      </c>
      <c r="J15" s="148">
        <f t="shared" si="2"/>
        <v>9.098376737477329</v>
      </c>
      <c r="K15" s="149">
        <v>75</v>
      </c>
      <c r="L15" s="148">
        <f t="shared" si="3"/>
        <v>1.6170100836748817</v>
      </c>
      <c r="M15" s="149">
        <v>291.99999999999983</v>
      </c>
      <c r="N15" s="148">
        <f t="shared" si="4"/>
        <v>6.2955592591075362</v>
      </c>
      <c r="O15" s="226"/>
      <c r="P15" s="227"/>
    </row>
    <row r="16" spans="1:16">
      <c r="A16" s="460" t="s">
        <v>14</v>
      </c>
      <c r="B16" s="451">
        <v>506325</v>
      </c>
      <c r="C16" s="239">
        <v>961.35000000000025</v>
      </c>
      <c r="D16" s="148">
        <f t="shared" si="5"/>
        <v>18.986816767886243</v>
      </c>
      <c r="E16" s="149">
        <v>239.00000000000009</v>
      </c>
      <c r="F16" s="148">
        <f t="shared" si="0"/>
        <v>4.7202883523428643</v>
      </c>
      <c r="G16" s="150">
        <v>38</v>
      </c>
      <c r="H16" s="148">
        <f t="shared" si="1"/>
        <v>0.75050609786204514</v>
      </c>
      <c r="I16" s="150">
        <v>578.00000000000034</v>
      </c>
      <c r="J16" s="148">
        <f t="shared" si="2"/>
        <v>11.415592751691113</v>
      </c>
      <c r="K16" s="149">
        <v>62.000000000000007</v>
      </c>
      <c r="L16" s="148">
        <f t="shared" si="3"/>
        <v>1.2245099491433369</v>
      </c>
      <c r="M16" s="149">
        <v>452.00000000000006</v>
      </c>
      <c r="N16" s="148">
        <f t="shared" si="4"/>
        <v>8.9270725324643276</v>
      </c>
      <c r="O16" s="226"/>
      <c r="P16" s="227"/>
    </row>
    <row r="17" spans="1:16">
      <c r="A17" s="460" t="s">
        <v>15</v>
      </c>
      <c r="B17" s="451">
        <v>451476</v>
      </c>
      <c r="C17" s="239">
        <v>706.94999999999959</v>
      </c>
      <c r="D17" s="148">
        <f t="shared" si="5"/>
        <v>15.658639661908929</v>
      </c>
      <c r="E17" s="149">
        <v>136</v>
      </c>
      <c r="F17" s="148">
        <f t="shared" si="0"/>
        <v>3.0123417413107227</v>
      </c>
      <c r="G17" s="150">
        <v>31.000000000000004</v>
      </c>
      <c r="H17" s="148">
        <f t="shared" si="1"/>
        <v>0.68663672044582669</v>
      </c>
      <c r="I17" s="150">
        <v>627</v>
      </c>
      <c r="J17" s="148">
        <f t="shared" si="2"/>
        <v>13.887781410307523</v>
      </c>
      <c r="K17" s="149">
        <v>36.000000000000007</v>
      </c>
      <c r="L17" s="148">
        <f t="shared" si="3"/>
        <v>0.79738457858225031</v>
      </c>
      <c r="M17" s="149">
        <v>379.00000000000006</v>
      </c>
      <c r="N17" s="148">
        <f t="shared" si="4"/>
        <v>8.3946876467409126</v>
      </c>
      <c r="O17" s="226"/>
      <c r="P17" s="227"/>
    </row>
    <row r="18" spans="1:16">
      <c r="A18" s="460" t="s">
        <v>16</v>
      </c>
      <c r="B18" s="451">
        <v>500794</v>
      </c>
      <c r="C18" s="239">
        <v>1374.55</v>
      </c>
      <c r="D18" s="148">
        <f t="shared" si="5"/>
        <v>27.447413507350326</v>
      </c>
      <c r="E18" s="149">
        <v>267.00000000000011</v>
      </c>
      <c r="F18" s="148">
        <f t="shared" si="0"/>
        <v>5.3315335247626789</v>
      </c>
      <c r="G18" s="150">
        <v>47.000000000000007</v>
      </c>
      <c r="H18" s="148">
        <f t="shared" si="1"/>
        <v>0.93850964668107062</v>
      </c>
      <c r="I18" s="150">
        <v>689.99999999999943</v>
      </c>
      <c r="J18" s="148">
        <f t="shared" si="2"/>
        <v>13.778120344892301</v>
      </c>
      <c r="K18" s="149">
        <v>26</v>
      </c>
      <c r="L18" s="148">
        <f t="shared" si="3"/>
        <v>0.51917554922782627</v>
      </c>
      <c r="M18" s="149">
        <v>560</v>
      </c>
      <c r="N18" s="148">
        <f t="shared" si="4"/>
        <v>11.182242598753181</v>
      </c>
      <c r="O18" s="226"/>
      <c r="P18" s="227"/>
    </row>
    <row r="19" spans="1:16">
      <c r="A19" s="460" t="s">
        <v>17</v>
      </c>
      <c r="B19" s="451">
        <v>3003799</v>
      </c>
      <c r="C19" s="239">
        <v>8130.8999999999942</v>
      </c>
      <c r="D19" s="148">
        <f t="shared" si="5"/>
        <v>27.068721975072215</v>
      </c>
      <c r="E19" s="149">
        <v>802.99999999999989</v>
      </c>
      <c r="F19" s="148">
        <f t="shared" si="0"/>
        <v>2.6732814013187962</v>
      </c>
      <c r="G19" s="150">
        <v>338.00000000000011</v>
      </c>
      <c r="H19" s="148">
        <f t="shared" si="1"/>
        <v>1.1252417355488837</v>
      </c>
      <c r="I19" s="150">
        <v>4778</v>
      </c>
      <c r="J19" s="148">
        <f t="shared" si="2"/>
        <v>15.906523705480961</v>
      </c>
      <c r="K19" s="149">
        <v>319.00000000000057</v>
      </c>
      <c r="L19" s="148">
        <f t="shared" si="3"/>
        <v>1.0619885018937705</v>
      </c>
      <c r="M19" s="149">
        <v>4592.0000000000009</v>
      </c>
      <c r="N19" s="148">
        <f t="shared" si="4"/>
        <v>15.287307839172996</v>
      </c>
      <c r="O19" s="226"/>
      <c r="P19" s="227"/>
    </row>
    <row r="20" spans="1:16">
      <c r="A20" s="460" t="s">
        <v>18</v>
      </c>
      <c r="B20" s="451">
        <v>564260</v>
      </c>
      <c r="C20" s="239">
        <v>888.49999999999943</v>
      </c>
      <c r="D20" s="148">
        <f t="shared" si="5"/>
        <v>15.746287172580006</v>
      </c>
      <c r="E20" s="149">
        <v>161.00000000000003</v>
      </c>
      <c r="F20" s="148">
        <f t="shared" si="0"/>
        <v>2.8532945805125305</v>
      </c>
      <c r="G20" s="150">
        <v>36.000000000000014</v>
      </c>
      <c r="H20" s="148">
        <f t="shared" si="1"/>
        <v>0.63800375713323676</v>
      </c>
      <c r="I20" s="150">
        <v>651.00000000000011</v>
      </c>
      <c r="J20" s="148">
        <f t="shared" si="2"/>
        <v>11.537234608159361</v>
      </c>
      <c r="K20" s="149">
        <v>63.00000000000005</v>
      </c>
      <c r="L20" s="148">
        <f t="shared" si="3"/>
        <v>1.1165065749831646</v>
      </c>
      <c r="M20" s="149">
        <v>455.99999999999994</v>
      </c>
      <c r="N20" s="148">
        <f t="shared" si="4"/>
        <v>8.0813809236876608</v>
      </c>
      <c r="O20" s="226"/>
      <c r="P20" s="227"/>
    </row>
    <row r="21" spans="1:16">
      <c r="A21" s="460" t="s">
        <v>19</v>
      </c>
      <c r="B21" s="451">
        <v>476345</v>
      </c>
      <c r="C21" s="239">
        <v>947.64999999999986</v>
      </c>
      <c r="D21" s="148">
        <f t="shared" si="5"/>
        <v>19.894194333938636</v>
      </c>
      <c r="E21" s="149">
        <v>115.00000000000004</v>
      </c>
      <c r="F21" s="148">
        <f t="shared" si="0"/>
        <v>2.4142165867176111</v>
      </c>
      <c r="G21" s="150">
        <v>41.000000000000007</v>
      </c>
      <c r="H21" s="148">
        <f t="shared" si="1"/>
        <v>0.86072069613410462</v>
      </c>
      <c r="I21" s="150">
        <v>536.00000000000023</v>
      </c>
      <c r="J21" s="148">
        <f t="shared" si="2"/>
        <v>11.252348612875126</v>
      </c>
      <c r="K21" s="149">
        <v>72</v>
      </c>
      <c r="L21" s="148">
        <f t="shared" si="3"/>
        <v>1.5115095151623299</v>
      </c>
      <c r="M21" s="149">
        <v>502.00000000000011</v>
      </c>
      <c r="N21" s="148">
        <f t="shared" si="4"/>
        <v>10.538580230715135</v>
      </c>
      <c r="O21" s="226"/>
      <c r="P21" s="227"/>
    </row>
    <row r="22" spans="1:16">
      <c r="A22" s="234" t="s">
        <v>20</v>
      </c>
      <c r="B22" s="449">
        <v>8141834</v>
      </c>
      <c r="C22" s="238">
        <v>14698.200000000013</v>
      </c>
      <c r="D22" s="147">
        <f t="shared" si="5"/>
        <v>18.052689357213637</v>
      </c>
      <c r="E22" s="146">
        <v>2194.0000000000023</v>
      </c>
      <c r="F22" s="147">
        <f t="shared" si="0"/>
        <v>2.6947245546887868</v>
      </c>
      <c r="G22" s="146">
        <v>644.00000000000011</v>
      </c>
      <c r="H22" s="147">
        <f t="shared" si="1"/>
        <v>0.79097657849570513</v>
      </c>
      <c r="I22" s="146">
        <v>8128.9999999999827</v>
      </c>
      <c r="J22" s="147">
        <f t="shared" si="2"/>
        <v>9.9842369667571003</v>
      </c>
      <c r="K22" s="146">
        <v>1306.9999999999991</v>
      </c>
      <c r="L22" s="147">
        <f t="shared" si="3"/>
        <v>1.6052894225060337</v>
      </c>
      <c r="M22" s="146">
        <v>9433.99999999998</v>
      </c>
      <c r="N22" s="147">
        <f t="shared" si="4"/>
        <v>11.587069940261591</v>
      </c>
      <c r="O22" s="229"/>
      <c r="P22" s="230"/>
    </row>
    <row r="23" spans="1:16">
      <c r="A23" s="460" t="s">
        <v>21</v>
      </c>
      <c r="B23" s="453">
        <v>680845</v>
      </c>
      <c r="C23" s="239">
        <v>1307.7999999999997</v>
      </c>
      <c r="D23" s="148">
        <f t="shared" si="5"/>
        <v>19.208483575556841</v>
      </c>
      <c r="E23" s="149">
        <v>216.00000000000009</v>
      </c>
      <c r="F23" s="148">
        <f t="shared" si="0"/>
        <v>3.1725282553297753</v>
      </c>
      <c r="G23" s="150">
        <v>77</v>
      </c>
      <c r="H23" s="148">
        <f t="shared" si="1"/>
        <v>1.1309475725018177</v>
      </c>
      <c r="I23" s="150">
        <v>776.99999999999989</v>
      </c>
      <c r="J23" s="148">
        <f t="shared" si="2"/>
        <v>11.412289140700159</v>
      </c>
      <c r="K23" s="149">
        <v>95.000000000000028</v>
      </c>
      <c r="L23" s="148">
        <f t="shared" si="3"/>
        <v>1.3953249271126325</v>
      </c>
      <c r="M23" s="149">
        <v>614.99999999999932</v>
      </c>
      <c r="N23" s="148">
        <f t="shared" si="4"/>
        <v>9.0328929492028198</v>
      </c>
      <c r="O23" s="226"/>
      <c r="P23" s="228"/>
    </row>
    <row r="24" spans="1:16">
      <c r="A24" s="460" t="s">
        <v>22</v>
      </c>
      <c r="B24" s="453">
        <v>559471</v>
      </c>
      <c r="C24" s="239">
        <v>839.74999999999943</v>
      </c>
      <c r="D24" s="148">
        <f t="shared" si="5"/>
        <v>15.009714533907912</v>
      </c>
      <c r="E24" s="149">
        <v>192</v>
      </c>
      <c r="F24" s="148">
        <f t="shared" si="0"/>
        <v>3.4318132664606389</v>
      </c>
      <c r="G24" s="150">
        <v>34.000000000000007</v>
      </c>
      <c r="H24" s="148">
        <f t="shared" si="1"/>
        <v>0.60771693260240489</v>
      </c>
      <c r="I24" s="150">
        <v>491.99999999999977</v>
      </c>
      <c r="J24" s="148">
        <f t="shared" si="2"/>
        <v>8.7940214953053832</v>
      </c>
      <c r="K24" s="149">
        <v>124</v>
      </c>
      <c r="L24" s="148">
        <f t="shared" si="3"/>
        <v>2.2163794012558293</v>
      </c>
      <c r="M24" s="149">
        <v>282</v>
      </c>
      <c r="N24" s="148">
        <f t="shared" si="4"/>
        <v>5.0404757351140628</v>
      </c>
      <c r="O24" s="226"/>
      <c r="P24" s="228"/>
    </row>
    <row r="25" spans="1:16">
      <c r="A25" s="460" t="s">
        <v>23</v>
      </c>
      <c r="B25" s="453">
        <v>4146996</v>
      </c>
      <c r="C25" s="239">
        <v>7990.65</v>
      </c>
      <c r="D25" s="148">
        <f t="shared" si="5"/>
        <v>19.268525940222752</v>
      </c>
      <c r="E25" s="149">
        <v>951.00000000000011</v>
      </c>
      <c r="F25" s="148">
        <f t="shared" si="0"/>
        <v>2.2932262292994738</v>
      </c>
      <c r="G25" s="150">
        <v>368.00000000000028</v>
      </c>
      <c r="H25" s="148">
        <f t="shared" si="1"/>
        <v>0.88738932952913452</v>
      </c>
      <c r="I25" s="150">
        <v>4156.0000000000018</v>
      </c>
      <c r="J25" s="148">
        <f t="shared" si="2"/>
        <v>10.021712101964896</v>
      </c>
      <c r="K25" s="149">
        <v>688.9999999999992</v>
      </c>
      <c r="L25" s="148">
        <f t="shared" si="3"/>
        <v>1.6614436088194906</v>
      </c>
      <c r="M25" s="149">
        <v>6304.0000000000018</v>
      </c>
      <c r="N25" s="148">
        <f t="shared" si="4"/>
        <v>15.20136503628169</v>
      </c>
      <c r="O25" s="226"/>
      <c r="P25" s="228"/>
    </row>
    <row r="26" spans="1:16">
      <c r="A26" s="460" t="s">
        <v>24</v>
      </c>
      <c r="B26" s="451">
        <v>876912</v>
      </c>
      <c r="C26" s="239">
        <v>1126.9500000000003</v>
      </c>
      <c r="D26" s="148">
        <f t="shared" si="5"/>
        <v>12.851346543324761</v>
      </c>
      <c r="E26" s="149">
        <v>215.00000000000011</v>
      </c>
      <c r="F26" s="148">
        <f t="shared" si="0"/>
        <v>2.4517853558851987</v>
      </c>
      <c r="G26" s="150">
        <v>54</v>
      </c>
      <c r="H26" s="148">
        <f t="shared" si="1"/>
        <v>0.61579725217581693</v>
      </c>
      <c r="I26" s="150">
        <v>641.00000000000011</v>
      </c>
      <c r="J26" s="148">
        <f t="shared" si="2"/>
        <v>7.3097414563833105</v>
      </c>
      <c r="K26" s="149">
        <v>163</v>
      </c>
      <c r="L26" s="148">
        <f t="shared" si="3"/>
        <v>1.8587954093455215</v>
      </c>
      <c r="M26" s="149">
        <v>624</v>
      </c>
      <c r="N26" s="148">
        <f t="shared" si="4"/>
        <v>7.1158793584761071</v>
      </c>
      <c r="O26" s="226"/>
      <c r="P26" s="227"/>
    </row>
    <row r="27" spans="1:16">
      <c r="A27" s="460" t="s">
        <v>25</v>
      </c>
      <c r="B27" s="451">
        <v>1510375</v>
      </c>
      <c r="C27" s="239">
        <v>2825.2500000000018</v>
      </c>
      <c r="D27" s="148">
        <f t="shared" si="5"/>
        <v>18.705619465364574</v>
      </c>
      <c r="E27" s="149">
        <v>521.00000000000045</v>
      </c>
      <c r="F27" s="148">
        <f t="shared" si="0"/>
        <v>3.4494744682611964</v>
      </c>
      <c r="G27" s="150">
        <v>87</v>
      </c>
      <c r="H27" s="148">
        <f t="shared" si="1"/>
        <v>0.57601589009351983</v>
      </c>
      <c r="I27" s="150">
        <v>1815.9999999999995</v>
      </c>
      <c r="J27" s="148">
        <f t="shared" si="2"/>
        <v>12.023504096664732</v>
      </c>
      <c r="K27" s="149">
        <v>141.99999999999989</v>
      </c>
      <c r="L27" s="148">
        <f t="shared" si="3"/>
        <v>0.94016386658942241</v>
      </c>
      <c r="M27" s="149">
        <v>1302.0000000000005</v>
      </c>
      <c r="N27" s="148">
        <f t="shared" si="4"/>
        <v>8.6203757345030247</v>
      </c>
      <c r="O27" s="226"/>
      <c r="P27" s="227"/>
    </row>
    <row r="28" spans="1:16">
      <c r="A28" s="460" t="s">
        <v>26</v>
      </c>
      <c r="B28" s="451">
        <v>367235</v>
      </c>
      <c r="C28" s="239">
        <v>607.80000000000018</v>
      </c>
      <c r="D28" s="148">
        <f t="shared" si="5"/>
        <v>16.550710035808141</v>
      </c>
      <c r="E28" s="149">
        <v>99</v>
      </c>
      <c r="F28" s="148">
        <f t="shared" si="0"/>
        <v>2.6958214767110982</v>
      </c>
      <c r="G28" s="150">
        <v>24.000000000000007</v>
      </c>
      <c r="H28" s="148">
        <f t="shared" si="1"/>
        <v>0.65353247920269053</v>
      </c>
      <c r="I28" s="150">
        <v>247</v>
      </c>
      <c r="J28" s="148">
        <f t="shared" si="2"/>
        <v>6.7259384317943551</v>
      </c>
      <c r="K28" s="149">
        <v>94</v>
      </c>
      <c r="L28" s="148">
        <f t="shared" si="3"/>
        <v>2.559668876877204</v>
      </c>
      <c r="M28" s="149">
        <v>307</v>
      </c>
      <c r="N28" s="148">
        <f t="shared" si="4"/>
        <v>8.3597696298010806</v>
      </c>
      <c r="O28" s="226"/>
      <c r="P28" s="227"/>
    </row>
    <row r="29" spans="1:16">
      <c r="A29" s="234" t="s">
        <v>27</v>
      </c>
      <c r="B29" s="449">
        <v>878996</v>
      </c>
      <c r="C29" s="238">
        <v>2042.9999999999986</v>
      </c>
      <c r="D29" s="147">
        <f t="shared" si="5"/>
        <v>23.242426586696624</v>
      </c>
      <c r="E29" s="146">
        <v>584</v>
      </c>
      <c r="F29" s="147">
        <f t="shared" si="0"/>
        <v>6.6439437722128432</v>
      </c>
      <c r="G29" s="146">
        <v>91.000000000000043</v>
      </c>
      <c r="H29" s="147">
        <f t="shared" si="1"/>
        <v>1.0352720603961798</v>
      </c>
      <c r="I29" s="146">
        <v>1314.9999999999989</v>
      </c>
      <c r="J29" s="147">
        <f t="shared" si="2"/>
        <v>14.960250103527194</v>
      </c>
      <c r="K29" s="146">
        <v>159.99999999999991</v>
      </c>
      <c r="L29" s="147">
        <f t="shared" si="3"/>
        <v>1.8202585677295449</v>
      </c>
      <c r="M29" s="146">
        <v>785.99999999999966</v>
      </c>
      <c r="N29" s="147">
        <f t="shared" si="4"/>
        <v>8.9420202139713911</v>
      </c>
      <c r="O29" s="229"/>
      <c r="P29" s="230"/>
    </row>
    <row r="30" spans="1:16">
      <c r="A30" s="235" t="s">
        <v>28</v>
      </c>
      <c r="B30" s="451">
        <v>179406</v>
      </c>
      <c r="C30" s="239">
        <v>541.85000000000025</v>
      </c>
      <c r="D30" s="148">
        <f t="shared" si="5"/>
        <v>30.202445849079755</v>
      </c>
      <c r="E30" s="149">
        <v>152.00000000000003</v>
      </c>
      <c r="F30" s="148">
        <f t="shared" si="0"/>
        <v>8.4724033755838732</v>
      </c>
      <c r="G30" s="150">
        <v>30</v>
      </c>
      <c r="H30" s="148">
        <f t="shared" si="1"/>
        <v>1.6721848767599747</v>
      </c>
      <c r="I30" s="150">
        <v>330.00000000000006</v>
      </c>
      <c r="J30" s="148">
        <f t="shared" si="2"/>
        <v>18.394033644359723</v>
      </c>
      <c r="K30" s="149">
        <v>26.000000000000007</v>
      </c>
      <c r="L30" s="148">
        <f t="shared" si="3"/>
        <v>1.4492268931919783</v>
      </c>
      <c r="M30" s="149">
        <v>227</v>
      </c>
      <c r="N30" s="148">
        <f t="shared" si="4"/>
        <v>12.652865567483808</v>
      </c>
      <c r="O30" s="226"/>
      <c r="P30" s="227"/>
    </row>
    <row r="31" spans="1:16">
      <c r="A31" s="235" t="s">
        <v>29</v>
      </c>
      <c r="B31" s="451">
        <v>122838</v>
      </c>
      <c r="C31" s="239">
        <v>320.60000000000008</v>
      </c>
      <c r="D31" s="148">
        <f t="shared" si="5"/>
        <v>26.099415490320592</v>
      </c>
      <c r="E31" s="149">
        <v>90.000000000000014</v>
      </c>
      <c r="F31" s="148">
        <f t="shared" si="0"/>
        <v>7.3267230010257425</v>
      </c>
      <c r="G31" s="150">
        <v>14.000000000000004</v>
      </c>
      <c r="H31" s="148">
        <f t="shared" si="1"/>
        <v>1.1397124668262268</v>
      </c>
      <c r="I31" s="150">
        <v>219</v>
      </c>
      <c r="J31" s="148">
        <f t="shared" si="2"/>
        <v>17.828359302495969</v>
      </c>
      <c r="K31" s="149">
        <v>36</v>
      </c>
      <c r="L31" s="148">
        <f t="shared" si="3"/>
        <v>2.9306892004102965</v>
      </c>
      <c r="M31" s="149">
        <v>112.00000000000003</v>
      </c>
      <c r="N31" s="148">
        <f t="shared" si="4"/>
        <v>9.1176997346098148</v>
      </c>
      <c r="O31" s="226"/>
      <c r="P31" s="227"/>
    </row>
    <row r="32" spans="1:16">
      <c r="A32" s="235" t="s">
        <v>30</v>
      </c>
      <c r="B32" s="451">
        <v>102655</v>
      </c>
      <c r="C32" s="239">
        <v>274.40000000000009</v>
      </c>
      <c r="D32" s="148">
        <f t="shared" si="5"/>
        <v>26.730310262529844</v>
      </c>
      <c r="E32" s="149">
        <v>82</v>
      </c>
      <c r="F32" s="148">
        <f t="shared" si="0"/>
        <v>7.9879207052749495</v>
      </c>
      <c r="G32" s="150">
        <v>13</v>
      </c>
      <c r="H32" s="148">
        <f t="shared" si="1"/>
        <v>1.2663776727874922</v>
      </c>
      <c r="I32" s="150">
        <v>197</v>
      </c>
      <c r="J32" s="148">
        <f t="shared" si="2"/>
        <v>19.190492426087378</v>
      </c>
      <c r="K32" s="149">
        <v>25.000000000000007</v>
      </c>
      <c r="L32" s="148">
        <f t="shared" si="3"/>
        <v>2.4353416784374855</v>
      </c>
      <c r="M32" s="149">
        <v>100.00000000000003</v>
      </c>
      <c r="N32" s="148">
        <f t="shared" si="4"/>
        <v>9.741366713749942</v>
      </c>
      <c r="O32" s="226"/>
      <c r="P32" s="227"/>
    </row>
    <row r="33" spans="1:19">
      <c r="A33" s="235" t="s">
        <v>31</v>
      </c>
      <c r="B33" s="451">
        <v>110296</v>
      </c>
      <c r="C33" s="239">
        <v>287.35000000000008</v>
      </c>
      <c r="D33" s="148">
        <f t="shared" si="5"/>
        <v>26.052622035250607</v>
      </c>
      <c r="E33" s="149">
        <v>78</v>
      </c>
      <c r="F33" s="148">
        <f t="shared" si="0"/>
        <v>7.0718793065931669</v>
      </c>
      <c r="G33" s="150">
        <v>10.000000000000004</v>
      </c>
      <c r="H33" s="148">
        <f t="shared" si="1"/>
        <v>0.90665119315297049</v>
      </c>
      <c r="I33" s="150">
        <v>167.00000000000006</v>
      </c>
      <c r="J33" s="148">
        <f t="shared" si="2"/>
        <v>15.141074925654607</v>
      </c>
      <c r="K33" s="149">
        <v>7.0000000000000018</v>
      </c>
      <c r="L33" s="148">
        <f t="shared" si="3"/>
        <v>0.63465583520707924</v>
      </c>
      <c r="M33" s="149">
        <v>106</v>
      </c>
      <c r="N33" s="148">
        <f t="shared" si="4"/>
        <v>9.6105026474214839</v>
      </c>
      <c r="O33" s="226"/>
      <c r="P33" s="227"/>
    </row>
    <row r="34" spans="1:19">
      <c r="A34" s="235" t="s">
        <v>32</v>
      </c>
      <c r="B34" s="451">
        <v>210532</v>
      </c>
      <c r="C34" s="239">
        <v>314.60000000000002</v>
      </c>
      <c r="D34" s="148">
        <f t="shared" si="5"/>
        <v>14.943096536393519</v>
      </c>
      <c r="E34" s="149">
        <v>69</v>
      </c>
      <c r="F34" s="148">
        <f t="shared" si="0"/>
        <v>3.2774115098892329</v>
      </c>
      <c r="G34" s="150">
        <v>10</v>
      </c>
      <c r="H34" s="148">
        <f t="shared" si="1"/>
        <v>0.47498717534626561</v>
      </c>
      <c r="I34" s="150">
        <v>199</v>
      </c>
      <c r="J34" s="148">
        <f t="shared" si="2"/>
        <v>9.4522447893906865</v>
      </c>
      <c r="K34" s="149">
        <v>26</v>
      </c>
      <c r="L34" s="148">
        <f t="shared" si="3"/>
        <v>1.2349666559002908</v>
      </c>
      <c r="M34" s="149">
        <v>135</v>
      </c>
      <c r="N34" s="148">
        <f t="shared" si="4"/>
        <v>6.4123268671745866</v>
      </c>
      <c r="O34" s="226"/>
      <c r="P34" s="227"/>
    </row>
    <row r="35" spans="1:19">
      <c r="A35" s="235" t="s">
        <v>33</v>
      </c>
      <c r="B35" s="451">
        <v>153269</v>
      </c>
      <c r="C35" s="239">
        <v>304.2</v>
      </c>
      <c r="D35" s="148">
        <f t="shared" si="5"/>
        <v>19.847457737702992</v>
      </c>
      <c r="E35" s="149">
        <v>113</v>
      </c>
      <c r="F35" s="148">
        <f t="shared" si="0"/>
        <v>7.3726585284695538</v>
      </c>
      <c r="G35" s="150">
        <v>14</v>
      </c>
      <c r="H35" s="148">
        <f t="shared" si="1"/>
        <v>0.91342672034136052</v>
      </c>
      <c r="I35" s="150">
        <v>203.00000000000003</v>
      </c>
      <c r="J35" s="148">
        <f t="shared" si="2"/>
        <v>13.244687444949731</v>
      </c>
      <c r="K35" s="149">
        <v>40.000000000000007</v>
      </c>
      <c r="L35" s="148">
        <f t="shared" si="3"/>
        <v>2.6097906295467452</v>
      </c>
      <c r="M35" s="149">
        <v>106</v>
      </c>
      <c r="N35" s="148">
        <f t="shared" si="4"/>
        <v>6.9159451682988724</v>
      </c>
      <c r="O35" s="226"/>
      <c r="P35" s="227"/>
    </row>
    <row r="36" spans="1:19">
      <c r="A36" s="236" t="s">
        <v>34</v>
      </c>
      <c r="B36" s="528">
        <v>30172</v>
      </c>
      <c r="C36" s="565">
        <v>84.25</v>
      </c>
      <c r="D36" s="660">
        <f t="shared" si="5"/>
        <v>27.923240090149807</v>
      </c>
      <c r="E36" s="651">
        <v>11</v>
      </c>
      <c r="F36" s="660">
        <f t="shared" si="0"/>
        <v>3.6457642847673339</v>
      </c>
      <c r="G36" s="651">
        <v>3.0000000000000004</v>
      </c>
      <c r="H36" s="660">
        <f t="shared" si="1"/>
        <v>0.9942993503910913</v>
      </c>
      <c r="I36" s="651">
        <v>41</v>
      </c>
      <c r="J36" s="660">
        <f t="shared" si="2"/>
        <v>13.588757788678244</v>
      </c>
      <c r="K36" s="651">
        <v>4</v>
      </c>
      <c r="L36" s="660">
        <f t="shared" si="3"/>
        <v>1.3257324671881214</v>
      </c>
      <c r="M36" s="651">
        <v>19</v>
      </c>
      <c r="N36" s="660">
        <f t="shared" si="4"/>
        <v>6.2972292191435768</v>
      </c>
      <c r="O36" s="229"/>
      <c r="P36" s="231"/>
    </row>
    <row r="37" spans="1:19">
      <c r="A37" s="235" t="s">
        <v>36</v>
      </c>
      <c r="B37" s="527">
        <v>30172</v>
      </c>
      <c r="C37" s="239">
        <v>84.25</v>
      </c>
      <c r="D37" s="661">
        <f t="shared" si="5"/>
        <v>27.923240090149807</v>
      </c>
      <c r="E37" s="268">
        <v>11</v>
      </c>
      <c r="F37" s="661">
        <f t="shared" si="0"/>
        <v>3.6457642847673339</v>
      </c>
      <c r="G37" s="646">
        <v>3.0000000000000004</v>
      </c>
      <c r="H37" s="661">
        <f t="shared" si="1"/>
        <v>0.9942993503910913</v>
      </c>
      <c r="I37" s="659">
        <v>41</v>
      </c>
      <c r="J37" s="661">
        <f t="shared" si="2"/>
        <v>13.588757788678244</v>
      </c>
      <c r="K37" s="646">
        <v>4</v>
      </c>
      <c r="L37" s="661">
        <f t="shared" si="3"/>
        <v>1.3257324671881214</v>
      </c>
      <c r="M37" s="268">
        <v>19</v>
      </c>
      <c r="N37" s="661">
        <f t="shared" si="4"/>
        <v>6.2972292191435768</v>
      </c>
      <c r="O37" s="226"/>
      <c r="P37" s="232"/>
    </row>
    <row r="38" spans="1:19">
      <c r="A38" s="237" t="s">
        <v>37</v>
      </c>
      <c r="B38" s="528">
        <v>38607</v>
      </c>
      <c r="C38" s="565">
        <v>14</v>
      </c>
      <c r="D38" s="662">
        <f t="shared" si="5"/>
        <v>3.6262853886600879</v>
      </c>
      <c r="E38" s="565">
        <v>8</v>
      </c>
      <c r="F38" s="662">
        <f>E38/B38*10000</f>
        <v>2.0721630792343357</v>
      </c>
      <c r="G38" s="651">
        <v>0</v>
      </c>
      <c r="H38" s="646">
        <f>(G38/B38)*10000</f>
        <v>0</v>
      </c>
      <c r="I38" s="651">
        <v>9</v>
      </c>
      <c r="J38" s="662">
        <f>I38/B38*10000</f>
        <v>2.3311834641386278</v>
      </c>
      <c r="K38" s="651">
        <v>2</v>
      </c>
      <c r="L38" s="662">
        <f>K38/B38*10000</f>
        <v>0.51804076980858393</v>
      </c>
      <c r="M38" s="651">
        <v>4</v>
      </c>
      <c r="N38" s="662">
        <f t="shared" si="4"/>
        <v>1.0360815396171679</v>
      </c>
      <c r="O38" s="229"/>
      <c r="P38" s="231"/>
    </row>
    <row r="39" spans="1:19" ht="12" customHeight="1">
      <c r="A39" s="25"/>
      <c r="B39" s="233"/>
      <c r="C39" s="24"/>
      <c r="D39" s="24"/>
      <c r="E39" s="24"/>
      <c r="F39" s="24"/>
      <c r="G39" s="24"/>
      <c r="H39" s="24"/>
      <c r="I39" s="24"/>
      <c r="J39" s="24"/>
      <c r="K39" s="24"/>
      <c r="L39" s="24"/>
      <c r="M39" s="24"/>
      <c r="N39" s="24"/>
      <c r="O39" s="229"/>
      <c r="P39" s="233"/>
    </row>
    <row r="40" spans="1:19" ht="11.25" customHeight="1">
      <c r="A40" s="712" t="s">
        <v>760</v>
      </c>
      <c r="B40" s="712"/>
      <c r="C40" s="712"/>
      <c r="D40" s="712"/>
      <c r="E40" s="712"/>
      <c r="F40" s="712"/>
      <c r="G40" s="712"/>
      <c r="H40" s="712"/>
      <c r="I40" s="712"/>
      <c r="J40" s="712"/>
      <c r="K40" s="712"/>
      <c r="L40" s="712"/>
      <c r="M40" s="712"/>
      <c r="N40" s="712"/>
      <c r="O40" s="627"/>
      <c r="P40" s="627"/>
      <c r="Q40" s="627"/>
      <c r="R40" s="627"/>
      <c r="S40" s="627"/>
    </row>
    <row r="41" spans="1:19" ht="11.25" customHeight="1">
      <c r="A41" s="461" t="s">
        <v>229</v>
      </c>
      <c r="B41" s="462"/>
      <c r="C41" s="462"/>
      <c r="D41" s="462"/>
      <c r="E41" s="462"/>
      <c r="F41" s="462"/>
      <c r="G41" s="462"/>
      <c r="H41" s="462"/>
      <c r="I41" s="462"/>
      <c r="J41" s="462"/>
      <c r="K41" s="462"/>
      <c r="L41" s="462"/>
      <c r="M41" s="462"/>
      <c r="N41" s="462"/>
      <c r="O41" s="23"/>
      <c r="P41" s="23"/>
    </row>
    <row r="42" spans="1:19" ht="30" customHeight="1">
      <c r="A42" s="679" t="s">
        <v>840</v>
      </c>
      <c r="B42" s="679"/>
      <c r="C42" s="679"/>
      <c r="D42" s="679"/>
      <c r="E42" s="679"/>
      <c r="F42" s="679"/>
      <c r="G42" s="679"/>
      <c r="H42" s="679"/>
      <c r="I42" s="679"/>
      <c r="J42" s="679"/>
      <c r="K42" s="679"/>
      <c r="L42" s="679"/>
      <c r="M42" s="679"/>
      <c r="N42" s="679"/>
      <c r="O42" s="23"/>
      <c r="P42" s="23"/>
    </row>
    <row r="43" spans="1:19" ht="10.15" customHeight="1">
      <c r="A43" s="751" t="s">
        <v>602</v>
      </c>
      <c r="B43" s="751"/>
      <c r="C43" s="751"/>
      <c r="D43" s="751"/>
      <c r="E43" s="751"/>
      <c r="F43" s="409"/>
      <c r="G43" s="409"/>
      <c r="H43" s="409"/>
      <c r="I43" s="409"/>
      <c r="J43" s="409"/>
      <c r="K43" s="409"/>
      <c r="L43" s="409"/>
      <c r="M43" s="409"/>
      <c r="N43" s="409"/>
      <c r="O43" s="23"/>
      <c r="P43" s="23"/>
    </row>
  </sheetData>
  <mergeCells count="13">
    <mergeCell ref="A5:N5"/>
    <mergeCell ref="A43:E43"/>
    <mergeCell ref="A7:A8"/>
    <mergeCell ref="C7:D7"/>
    <mergeCell ref="E7:F7"/>
    <mergeCell ref="G7:H7"/>
    <mergeCell ref="A6:N6"/>
    <mergeCell ref="M7:N7"/>
    <mergeCell ref="I7:J7"/>
    <mergeCell ref="K7:L7"/>
    <mergeCell ref="A42:N42"/>
    <mergeCell ref="B7:B8"/>
    <mergeCell ref="A40:N40"/>
  </mergeCells>
  <hyperlinks>
    <hyperlink ref="O6" location="INDICE!A31" display="INDICE"/>
  </hyperlinks>
  <printOptions horizontalCentered="1"/>
  <pageMargins left="0.19685039370078741" right="0.19685039370078741" top="1.1023622047244095" bottom="0.51181102362204722" header="0.11811023622047245" footer="0.23622047244094491"/>
  <pageSetup paperSize="9" scale="79" firstPageNumber="37" orientation="landscape" useFirstPageNumber="1" r:id="rId1"/>
  <headerFooter scaleWithDoc="0">
    <oddHeader>&amp;C&amp;G</oddHeader>
    <oddFooter>&amp;C&amp;12 34</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6:P122"/>
  <sheetViews>
    <sheetView showGridLines="0" zoomScale="85" zoomScaleNormal="85" workbookViewId="0">
      <selection activeCell="A5" sqref="A5"/>
    </sheetView>
  </sheetViews>
  <sheetFormatPr baseColWidth="10" defaultRowHeight="15"/>
  <cols>
    <col min="7" max="7" width="41.7109375" customWidth="1"/>
  </cols>
  <sheetData>
    <row r="6" spans="1:16" ht="27">
      <c r="A6" s="677" t="s">
        <v>658</v>
      </c>
      <c r="B6" s="677"/>
      <c r="C6" s="677"/>
      <c r="D6" s="677"/>
      <c r="E6" s="677"/>
      <c r="F6" s="677"/>
      <c r="G6" s="677"/>
      <c r="H6" s="677"/>
      <c r="I6" s="677"/>
      <c r="J6" s="677"/>
      <c r="K6" s="677"/>
      <c r="L6" s="677"/>
      <c r="M6" s="677"/>
      <c r="N6" s="677"/>
      <c r="O6" s="677"/>
      <c r="P6" s="677"/>
    </row>
    <row r="7" spans="1:16" ht="7.5" customHeight="1"/>
    <row r="8" spans="1:16" ht="21" customHeight="1">
      <c r="A8" s="668" t="s">
        <v>481</v>
      </c>
    </row>
    <row r="9" spans="1:16" s="80" customFormat="1" ht="15.75">
      <c r="A9" s="338" t="s">
        <v>911</v>
      </c>
    </row>
    <row r="10" spans="1:16" s="80" customFormat="1" ht="47.25" customHeight="1">
      <c r="A10" s="671" t="s">
        <v>920</v>
      </c>
      <c r="B10" s="671"/>
      <c r="C10" s="671"/>
      <c r="D10" s="671"/>
      <c r="E10" s="671"/>
      <c r="F10" s="671"/>
      <c r="G10" s="671"/>
      <c r="H10" s="671"/>
      <c r="I10" s="671"/>
      <c r="J10" s="671"/>
      <c r="K10" s="671"/>
      <c r="L10" s="671"/>
      <c r="M10" s="671"/>
      <c r="N10" s="671"/>
      <c r="O10" s="671"/>
      <c r="P10" s="671"/>
    </row>
    <row r="11" spans="1:16" s="80" customFormat="1" ht="7.5" customHeight="1">
      <c r="A11" s="338"/>
    </row>
    <row r="12" spans="1:16" s="80" customFormat="1" ht="15.75">
      <c r="A12" s="338" t="s">
        <v>482</v>
      </c>
    </row>
    <row r="13" spans="1:16" s="80" customFormat="1" ht="39" customHeight="1">
      <c r="A13" s="671" t="s">
        <v>915</v>
      </c>
      <c r="B13" s="671"/>
      <c r="C13" s="671"/>
      <c r="D13" s="671"/>
      <c r="E13" s="671"/>
      <c r="F13" s="671"/>
      <c r="G13" s="671"/>
      <c r="H13" s="671"/>
      <c r="I13" s="671"/>
      <c r="J13" s="671"/>
      <c r="K13" s="671"/>
      <c r="L13" s="671"/>
      <c r="M13" s="671"/>
      <c r="N13" s="671"/>
      <c r="O13" s="671"/>
      <c r="P13" s="671"/>
    </row>
    <row r="14" spans="1:16" ht="24" customHeight="1">
      <c r="A14" s="335" t="s">
        <v>483</v>
      </c>
    </row>
    <row r="15" spans="1:16">
      <c r="A15" s="675" t="s">
        <v>916</v>
      </c>
      <c r="B15" s="675"/>
      <c r="C15" s="675"/>
      <c r="D15" s="675"/>
      <c r="E15" s="675"/>
      <c r="F15" s="675"/>
      <c r="G15" s="675"/>
      <c r="H15" s="675"/>
      <c r="I15" s="675"/>
      <c r="J15" s="675"/>
      <c r="K15" s="675"/>
      <c r="L15" s="675"/>
      <c r="M15" s="675"/>
      <c r="N15" s="675"/>
      <c r="O15" s="675"/>
      <c r="P15" s="675"/>
    </row>
    <row r="16" spans="1:16" s="80" customFormat="1" ht="6.75" customHeight="1">
      <c r="A16" s="334"/>
    </row>
    <row r="17" spans="1:16">
      <c r="A17" s="335" t="s">
        <v>484</v>
      </c>
    </row>
    <row r="18" spans="1:16" ht="36" customHeight="1">
      <c r="A18" s="671" t="s">
        <v>917</v>
      </c>
      <c r="B18" s="671"/>
      <c r="C18" s="671"/>
      <c r="D18" s="671"/>
      <c r="E18" s="671"/>
      <c r="F18" s="671"/>
      <c r="G18" s="671"/>
      <c r="H18" s="671"/>
      <c r="I18" s="671"/>
      <c r="J18" s="671"/>
      <c r="K18" s="671"/>
      <c r="L18" s="671"/>
      <c r="M18" s="671"/>
      <c r="N18" s="671"/>
      <c r="O18" s="671"/>
      <c r="P18" s="671"/>
    </row>
    <row r="19" spans="1:16" ht="8.25" customHeight="1">
      <c r="A19" s="334"/>
    </row>
    <row r="20" spans="1:16">
      <c r="A20" s="335" t="s">
        <v>485</v>
      </c>
    </row>
    <row r="21" spans="1:16">
      <c r="A21" s="675" t="s">
        <v>486</v>
      </c>
      <c r="B21" s="675"/>
      <c r="C21" s="675"/>
      <c r="D21" s="675"/>
      <c r="E21" s="675"/>
      <c r="F21" s="675"/>
      <c r="G21" s="675"/>
      <c r="H21" s="675"/>
      <c r="I21" s="675"/>
      <c r="J21" s="675"/>
      <c r="K21" s="675"/>
      <c r="L21" s="675"/>
      <c r="M21" s="675"/>
      <c r="N21" s="675"/>
      <c r="O21" s="675"/>
      <c r="P21" s="675"/>
    </row>
    <row r="22" spans="1:16" s="80" customFormat="1" ht="6.75" customHeight="1">
      <c r="A22" s="334"/>
    </row>
    <row r="23" spans="1:16">
      <c r="A23" s="335" t="s">
        <v>487</v>
      </c>
    </row>
    <row r="24" spans="1:16" ht="108.75" customHeight="1">
      <c r="A24" s="671" t="s">
        <v>914</v>
      </c>
      <c r="B24" s="671"/>
      <c r="C24" s="671"/>
      <c r="D24" s="671"/>
      <c r="E24" s="671"/>
      <c r="F24" s="671"/>
      <c r="G24" s="671"/>
      <c r="H24" s="671"/>
      <c r="I24" s="671"/>
      <c r="J24" s="671"/>
      <c r="K24" s="671"/>
      <c r="L24" s="671"/>
      <c r="M24" s="671"/>
      <c r="N24" s="671"/>
      <c r="O24" s="671"/>
      <c r="P24" s="671"/>
    </row>
    <row r="25" spans="1:16" s="80" customFormat="1" ht="7.5" customHeight="1">
      <c r="A25" s="666"/>
      <c r="B25" s="330"/>
      <c r="C25" s="330"/>
      <c r="D25" s="330"/>
      <c r="E25" s="330"/>
      <c r="F25" s="330"/>
      <c r="G25" s="330"/>
      <c r="H25" s="330"/>
      <c r="I25" s="330"/>
      <c r="J25" s="330"/>
      <c r="K25" s="330"/>
      <c r="L25" s="330"/>
      <c r="M25" s="330"/>
      <c r="N25" s="330"/>
      <c r="O25" s="330"/>
      <c r="P25" s="330"/>
    </row>
    <row r="26" spans="1:16">
      <c r="A26" s="335" t="s">
        <v>488</v>
      </c>
    </row>
    <row r="27" spans="1:16" s="80" customFormat="1" ht="7.5" customHeight="1">
      <c r="A27" s="335"/>
    </row>
    <row r="28" spans="1:16" ht="21.75" customHeight="1">
      <c r="A28" s="335" t="s">
        <v>489</v>
      </c>
    </row>
    <row r="29" spans="1:16">
      <c r="A29" s="675" t="s">
        <v>490</v>
      </c>
      <c r="B29" s="675"/>
      <c r="C29" s="675"/>
      <c r="D29" s="675"/>
      <c r="E29" s="675"/>
      <c r="F29" s="675"/>
      <c r="G29" s="675"/>
      <c r="H29" s="675"/>
      <c r="I29" s="675"/>
      <c r="J29" s="675"/>
      <c r="K29" s="675"/>
      <c r="L29" s="675"/>
      <c r="M29" s="675"/>
      <c r="N29" s="675"/>
      <c r="O29" s="675"/>
      <c r="P29" s="675"/>
    </row>
    <row r="30" spans="1:16" ht="18.75" customHeight="1">
      <c r="A30" s="335" t="s">
        <v>491</v>
      </c>
    </row>
    <row r="31" spans="1:16" ht="33.75" customHeight="1">
      <c r="A31" s="671" t="s">
        <v>492</v>
      </c>
      <c r="B31" s="671"/>
      <c r="C31" s="671"/>
      <c r="D31" s="671"/>
      <c r="E31" s="671"/>
      <c r="F31" s="671"/>
      <c r="G31" s="671"/>
      <c r="H31" s="671"/>
      <c r="I31" s="671"/>
      <c r="J31" s="671"/>
      <c r="K31" s="671"/>
      <c r="L31" s="671"/>
      <c r="M31" s="671"/>
      <c r="N31" s="671"/>
      <c r="O31" s="671"/>
      <c r="P31" s="671"/>
    </row>
    <row r="32" spans="1:16" ht="21" customHeight="1">
      <c r="A32" s="335" t="s">
        <v>493</v>
      </c>
    </row>
    <row r="33" spans="1:16" ht="37.5" customHeight="1">
      <c r="A33" s="671" t="s">
        <v>494</v>
      </c>
      <c r="B33" s="671"/>
      <c r="C33" s="671"/>
      <c r="D33" s="671"/>
      <c r="E33" s="671"/>
      <c r="F33" s="671"/>
      <c r="G33" s="671"/>
      <c r="H33" s="671"/>
      <c r="I33" s="671"/>
      <c r="J33" s="671"/>
      <c r="K33" s="671"/>
      <c r="L33" s="671"/>
      <c r="M33" s="671"/>
      <c r="N33" s="671"/>
      <c r="O33" s="671"/>
      <c r="P33" s="671"/>
    </row>
    <row r="34" spans="1:16">
      <c r="A34" s="335" t="s">
        <v>495</v>
      </c>
    </row>
    <row r="35" spans="1:16" ht="31.5" customHeight="1">
      <c r="A35" s="671" t="s">
        <v>496</v>
      </c>
      <c r="B35" s="671"/>
      <c r="C35" s="671"/>
      <c r="D35" s="671"/>
      <c r="E35" s="671"/>
      <c r="F35" s="671"/>
      <c r="G35" s="671"/>
      <c r="H35" s="671"/>
      <c r="I35" s="671"/>
      <c r="J35" s="671"/>
      <c r="K35" s="671"/>
      <c r="L35" s="671"/>
      <c r="M35" s="671"/>
      <c r="N35" s="671"/>
      <c r="O35" s="671"/>
      <c r="P35" s="671"/>
    </row>
    <row r="36" spans="1:16" ht="7.5" customHeight="1">
      <c r="A36" s="335"/>
    </row>
    <row r="37" spans="1:16" ht="17.25" customHeight="1">
      <c r="A37" s="338" t="s">
        <v>497</v>
      </c>
      <c r="B37" s="80"/>
      <c r="C37" s="80"/>
      <c r="D37" s="80"/>
      <c r="E37" s="80"/>
      <c r="F37" s="80"/>
      <c r="G37" s="80"/>
      <c r="H37" s="80"/>
      <c r="I37" s="80"/>
      <c r="J37" s="80"/>
      <c r="K37" s="80"/>
      <c r="L37" s="80"/>
      <c r="M37" s="80"/>
      <c r="N37" s="80"/>
      <c r="O37" s="80"/>
      <c r="P37" s="80"/>
    </row>
    <row r="38" spans="1:16" s="80" customFormat="1" ht="6" customHeight="1">
      <c r="A38" s="338"/>
    </row>
    <row r="39" spans="1:16" s="80" customFormat="1" ht="43.5" customHeight="1">
      <c r="A39" s="678" t="s">
        <v>807</v>
      </c>
      <c r="B39" s="678"/>
      <c r="C39" s="678"/>
      <c r="D39" s="678"/>
      <c r="E39" s="678"/>
      <c r="F39" s="678"/>
      <c r="G39" s="678"/>
      <c r="H39" s="678"/>
      <c r="I39" s="678"/>
      <c r="J39" s="678"/>
      <c r="K39" s="678"/>
      <c r="L39" s="678"/>
      <c r="M39" s="678"/>
      <c r="N39" s="678"/>
      <c r="O39" s="678"/>
      <c r="P39" s="678"/>
    </row>
    <row r="40" spans="1:16">
      <c r="A40" s="505" t="s">
        <v>592</v>
      </c>
    </row>
    <row r="41" spans="1:16" ht="34.5" customHeight="1">
      <c r="A41" s="672" t="s">
        <v>498</v>
      </c>
      <c r="B41" s="672"/>
      <c r="C41" s="672"/>
      <c r="D41" s="672"/>
      <c r="E41" s="672"/>
      <c r="F41" s="672"/>
      <c r="G41" s="672"/>
      <c r="H41" s="672"/>
      <c r="I41" s="672"/>
      <c r="J41" s="672"/>
      <c r="K41" s="672"/>
      <c r="L41" s="672"/>
      <c r="M41" s="672"/>
      <c r="N41" s="672"/>
      <c r="O41" s="672"/>
      <c r="P41" s="672"/>
    </row>
    <row r="42" spans="1:16" ht="50.25" customHeight="1">
      <c r="A42" s="672" t="s">
        <v>499</v>
      </c>
      <c r="B42" s="672"/>
      <c r="C42" s="672"/>
      <c r="D42" s="672"/>
      <c r="E42" s="672"/>
      <c r="F42" s="672"/>
      <c r="G42" s="672"/>
      <c r="H42" s="672"/>
      <c r="I42" s="672"/>
      <c r="J42" s="672"/>
      <c r="K42" s="672"/>
      <c r="L42" s="672"/>
      <c r="M42" s="672"/>
      <c r="N42" s="672"/>
      <c r="O42" s="672"/>
      <c r="P42" s="672"/>
    </row>
    <row r="43" spans="1:16" ht="83.25" customHeight="1">
      <c r="A43" s="672" t="s">
        <v>500</v>
      </c>
      <c r="B43" s="672"/>
      <c r="C43" s="672"/>
      <c r="D43" s="672"/>
      <c r="E43" s="672"/>
      <c r="F43" s="672"/>
      <c r="G43" s="672"/>
      <c r="H43" s="672"/>
      <c r="I43" s="672"/>
      <c r="J43" s="672"/>
      <c r="K43" s="672"/>
      <c r="L43" s="672"/>
      <c r="M43" s="672"/>
      <c r="N43" s="672"/>
      <c r="O43" s="672"/>
      <c r="P43" s="672"/>
    </row>
    <row r="44" spans="1:16" ht="53.25" customHeight="1">
      <c r="A44" s="672" t="s">
        <v>501</v>
      </c>
      <c r="B44" s="672"/>
      <c r="C44" s="672"/>
      <c r="D44" s="672"/>
      <c r="E44" s="672"/>
      <c r="F44" s="672"/>
      <c r="G44" s="672"/>
      <c r="H44" s="672"/>
      <c r="I44" s="672"/>
      <c r="J44" s="672"/>
      <c r="K44" s="672"/>
      <c r="L44" s="672"/>
      <c r="M44" s="672"/>
      <c r="N44" s="672"/>
      <c r="O44" s="672"/>
      <c r="P44" s="672"/>
    </row>
    <row r="45" spans="1:16" ht="31.5" customHeight="1">
      <c r="A45" s="671" t="s">
        <v>502</v>
      </c>
      <c r="B45" s="671"/>
      <c r="C45" s="671"/>
      <c r="D45" s="671"/>
      <c r="E45" s="671"/>
      <c r="F45" s="671"/>
      <c r="G45" s="671"/>
      <c r="H45" s="671"/>
      <c r="I45" s="671"/>
      <c r="J45" s="671"/>
      <c r="K45" s="671"/>
      <c r="L45" s="671"/>
      <c r="M45" s="671"/>
      <c r="N45" s="671"/>
      <c r="O45" s="671"/>
      <c r="P45" s="671"/>
    </row>
    <row r="46" spans="1:16" ht="30" customHeight="1">
      <c r="A46" s="671" t="s">
        <v>503</v>
      </c>
      <c r="B46" s="671"/>
      <c r="C46" s="671"/>
      <c r="D46" s="671"/>
      <c r="E46" s="671"/>
      <c r="F46" s="671"/>
      <c r="G46" s="671"/>
      <c r="H46" s="671"/>
      <c r="I46" s="671"/>
      <c r="J46" s="671"/>
      <c r="K46" s="671"/>
      <c r="L46" s="671"/>
      <c r="M46" s="671"/>
      <c r="N46" s="671"/>
      <c r="O46" s="671"/>
      <c r="P46" s="671"/>
    </row>
    <row r="47" spans="1:16" ht="30.75" customHeight="1">
      <c r="A47" s="672" t="s">
        <v>504</v>
      </c>
      <c r="B47" s="672"/>
      <c r="C47" s="672"/>
      <c r="D47" s="672"/>
      <c r="E47" s="672"/>
      <c r="F47" s="672"/>
      <c r="G47" s="672"/>
      <c r="H47" s="672"/>
      <c r="I47" s="672"/>
      <c r="J47" s="672"/>
      <c r="K47" s="672"/>
      <c r="L47" s="672"/>
      <c r="M47" s="672"/>
      <c r="N47" s="672"/>
      <c r="O47" s="672"/>
      <c r="P47" s="672"/>
    </row>
    <row r="48" spans="1:16" ht="45.75" customHeight="1">
      <c r="A48" s="672" t="s">
        <v>505</v>
      </c>
      <c r="B48" s="672"/>
      <c r="C48" s="672"/>
      <c r="D48" s="672"/>
      <c r="E48" s="672"/>
      <c r="F48" s="672"/>
      <c r="G48" s="672"/>
      <c r="H48" s="672"/>
      <c r="I48" s="672"/>
      <c r="J48" s="672"/>
      <c r="K48" s="672"/>
      <c r="L48" s="672"/>
      <c r="M48" s="672"/>
      <c r="N48" s="672"/>
      <c r="O48" s="672"/>
      <c r="P48" s="672"/>
    </row>
    <row r="49" spans="1:16">
      <c r="A49" s="335" t="s">
        <v>918</v>
      </c>
    </row>
    <row r="50" spans="1:16" ht="36" customHeight="1">
      <c r="A50" s="672" t="s">
        <v>506</v>
      </c>
      <c r="B50" s="672"/>
      <c r="C50" s="672"/>
      <c r="D50" s="672"/>
      <c r="E50" s="672"/>
      <c r="F50" s="672"/>
      <c r="G50" s="672"/>
      <c r="H50" s="672"/>
      <c r="I50" s="672"/>
      <c r="J50" s="672"/>
      <c r="K50" s="672"/>
      <c r="L50" s="672"/>
      <c r="M50" s="672"/>
      <c r="N50" s="672"/>
      <c r="O50" s="672"/>
      <c r="P50" s="672"/>
    </row>
    <row r="51" spans="1:16">
      <c r="A51" s="334" t="s">
        <v>507</v>
      </c>
    </row>
    <row r="52" spans="1:16" ht="47.25" customHeight="1">
      <c r="A52" s="672" t="s">
        <v>508</v>
      </c>
      <c r="B52" s="672"/>
      <c r="C52" s="672"/>
      <c r="D52" s="672"/>
      <c r="E52" s="672"/>
      <c r="F52" s="672"/>
      <c r="G52" s="672"/>
      <c r="H52" s="672"/>
      <c r="I52" s="672"/>
      <c r="J52" s="672"/>
      <c r="K52" s="672"/>
      <c r="L52" s="672"/>
      <c r="M52" s="672"/>
      <c r="N52" s="672"/>
      <c r="O52" s="672"/>
      <c r="P52" s="672"/>
    </row>
    <row r="53" spans="1:16" ht="49.5" customHeight="1">
      <c r="A53" s="672" t="s">
        <v>805</v>
      </c>
      <c r="B53" s="672"/>
      <c r="C53" s="672"/>
      <c r="D53" s="672"/>
      <c r="E53" s="672"/>
      <c r="F53" s="672"/>
      <c r="G53" s="672"/>
      <c r="H53" s="672"/>
      <c r="I53" s="672"/>
      <c r="J53" s="672"/>
      <c r="K53" s="672"/>
      <c r="L53" s="672"/>
      <c r="M53" s="672"/>
      <c r="N53" s="672"/>
      <c r="O53" s="672"/>
      <c r="P53" s="672"/>
    </row>
    <row r="54" spans="1:16">
      <c r="A54" s="335" t="s">
        <v>562</v>
      </c>
    </row>
    <row r="55" spans="1:16" ht="38.25" customHeight="1">
      <c r="A55" s="672" t="s">
        <v>509</v>
      </c>
      <c r="B55" s="672"/>
      <c r="C55" s="672"/>
      <c r="D55" s="672"/>
      <c r="E55" s="672"/>
      <c r="F55" s="672"/>
      <c r="G55" s="672"/>
      <c r="H55" s="672"/>
      <c r="I55" s="672"/>
      <c r="J55" s="672"/>
      <c r="K55" s="672"/>
      <c r="L55" s="672"/>
      <c r="M55" s="672"/>
      <c r="N55" s="672"/>
      <c r="O55" s="672"/>
      <c r="P55" s="672"/>
    </row>
    <row r="56" spans="1:16" s="80" customFormat="1" ht="30" customHeight="1">
      <c r="A56" s="672" t="s">
        <v>563</v>
      </c>
      <c r="B56" s="672"/>
      <c r="C56" s="672"/>
      <c r="D56" s="672"/>
      <c r="E56" s="672"/>
      <c r="F56" s="672"/>
      <c r="G56" s="672"/>
      <c r="H56" s="672"/>
      <c r="I56" s="672"/>
      <c r="J56" s="672"/>
      <c r="K56" s="672"/>
      <c r="L56" s="672"/>
      <c r="M56" s="672"/>
      <c r="N56" s="672"/>
      <c r="O56" s="672"/>
      <c r="P56" s="672"/>
    </row>
    <row r="57" spans="1:16">
      <c r="A57" s="335" t="s">
        <v>510</v>
      </c>
    </row>
    <row r="58" spans="1:16">
      <c r="A58" s="335" t="s">
        <v>511</v>
      </c>
    </row>
    <row r="59" spans="1:16" ht="44.25" customHeight="1">
      <c r="A59" s="672" t="s">
        <v>512</v>
      </c>
      <c r="B59" s="672"/>
      <c r="C59" s="672"/>
      <c r="D59" s="672"/>
      <c r="E59" s="672"/>
      <c r="F59" s="672"/>
      <c r="G59" s="672"/>
      <c r="H59" s="672"/>
      <c r="I59" s="672"/>
      <c r="J59" s="672"/>
      <c r="K59" s="672"/>
      <c r="L59" s="672"/>
      <c r="M59" s="672"/>
      <c r="N59" s="672"/>
      <c r="O59" s="672"/>
      <c r="P59" s="672"/>
    </row>
    <row r="60" spans="1:16" ht="25.15" customHeight="1">
      <c r="A60" s="672" t="s">
        <v>513</v>
      </c>
      <c r="B60" s="672"/>
      <c r="C60" s="672"/>
      <c r="D60" s="672"/>
      <c r="E60" s="672"/>
      <c r="F60" s="672"/>
      <c r="G60" s="672"/>
      <c r="H60" s="672"/>
      <c r="I60" s="672"/>
      <c r="J60" s="672"/>
      <c r="K60" s="672"/>
      <c r="L60" s="672"/>
      <c r="M60" s="672"/>
      <c r="N60" s="672"/>
      <c r="O60" s="672"/>
      <c r="P60" s="672"/>
    </row>
    <row r="61" spans="1:16">
      <c r="A61" s="335" t="s">
        <v>806</v>
      </c>
    </row>
    <row r="62" spans="1:16" ht="30" customHeight="1">
      <c r="A62" s="672" t="s">
        <v>514</v>
      </c>
      <c r="B62" s="672"/>
      <c r="C62" s="672"/>
      <c r="D62" s="672"/>
      <c r="E62" s="672"/>
      <c r="F62" s="672"/>
      <c r="G62" s="672"/>
      <c r="H62" s="672"/>
      <c r="I62" s="672"/>
      <c r="J62" s="672"/>
      <c r="K62" s="672"/>
      <c r="L62" s="672"/>
      <c r="M62" s="672"/>
      <c r="N62" s="672"/>
      <c r="O62" s="672"/>
      <c r="P62" s="672"/>
    </row>
    <row r="63" spans="1:16" ht="29.25" customHeight="1">
      <c r="A63" s="672" t="s">
        <v>515</v>
      </c>
      <c r="B63" s="672"/>
      <c r="C63" s="672"/>
      <c r="D63" s="672"/>
      <c r="E63" s="672"/>
      <c r="F63" s="672"/>
      <c r="G63" s="672"/>
      <c r="H63" s="672"/>
      <c r="I63" s="672"/>
      <c r="J63" s="672"/>
      <c r="K63" s="672"/>
      <c r="L63" s="672"/>
      <c r="M63" s="672"/>
      <c r="N63" s="672"/>
      <c r="O63" s="672"/>
      <c r="P63" s="672"/>
    </row>
    <row r="64" spans="1:16">
      <c r="A64" s="335" t="s">
        <v>516</v>
      </c>
    </row>
    <row r="65" spans="1:16" s="80" customFormat="1">
      <c r="A65" s="670" t="s">
        <v>564</v>
      </c>
      <c r="B65" s="670"/>
      <c r="C65" s="670"/>
      <c r="D65" s="670"/>
      <c r="E65" s="670"/>
      <c r="F65" s="670"/>
      <c r="G65" s="670"/>
      <c r="H65" s="670"/>
      <c r="I65" s="670"/>
      <c r="J65" s="670"/>
      <c r="K65" s="670"/>
      <c r="L65" s="670"/>
      <c r="M65" s="670"/>
      <c r="N65" s="670"/>
      <c r="O65" s="670"/>
      <c r="P65" s="670"/>
    </row>
    <row r="66" spans="1:16">
      <c r="A66" s="335" t="s">
        <v>517</v>
      </c>
    </row>
    <row r="67" spans="1:16" s="80" customFormat="1">
      <c r="A67" s="335"/>
    </row>
    <row r="68" spans="1:16">
      <c r="A68" s="339" t="s">
        <v>535</v>
      </c>
    </row>
    <row r="69" spans="1:16" s="80" customFormat="1" ht="9" customHeight="1">
      <c r="A69" s="339"/>
    </row>
    <row r="70" spans="1:16">
      <c r="A70" s="675" t="s">
        <v>518</v>
      </c>
      <c r="B70" s="675"/>
      <c r="C70" s="675"/>
      <c r="D70" s="675"/>
      <c r="E70" s="675"/>
      <c r="F70" s="675"/>
      <c r="G70" s="675"/>
      <c r="H70" s="675"/>
      <c r="I70" s="675"/>
      <c r="J70" s="675"/>
      <c r="K70" s="675"/>
      <c r="L70" s="675"/>
      <c r="M70" s="675"/>
      <c r="N70" s="675"/>
      <c r="O70" s="675"/>
      <c r="P70" s="675"/>
    </row>
    <row r="71" spans="1:16">
      <c r="A71" s="675" t="s">
        <v>519</v>
      </c>
      <c r="B71" s="675"/>
      <c r="C71" s="675"/>
      <c r="D71" s="675"/>
      <c r="E71" s="675"/>
      <c r="F71" s="675"/>
      <c r="G71" s="675"/>
      <c r="H71" s="675"/>
      <c r="I71" s="675"/>
      <c r="J71" s="675"/>
      <c r="K71" s="675"/>
      <c r="L71" s="675"/>
      <c r="M71" s="675"/>
      <c r="N71" s="675"/>
      <c r="O71" s="675"/>
      <c r="P71" s="675"/>
    </row>
    <row r="72" spans="1:16">
      <c r="A72" s="675" t="s">
        <v>520</v>
      </c>
      <c r="B72" s="675"/>
      <c r="C72" s="675"/>
      <c r="D72" s="675"/>
      <c r="E72" s="675"/>
      <c r="F72" s="675"/>
      <c r="G72" s="675"/>
      <c r="H72" s="675"/>
      <c r="I72" s="675"/>
      <c r="J72" s="675"/>
      <c r="K72" s="675"/>
      <c r="L72" s="675"/>
      <c r="M72" s="675"/>
      <c r="N72" s="675"/>
      <c r="O72" s="675"/>
      <c r="P72" s="675"/>
    </row>
    <row r="73" spans="1:16">
      <c r="A73" s="675" t="s">
        <v>808</v>
      </c>
      <c r="B73" s="675"/>
      <c r="C73" s="675"/>
      <c r="D73" s="675"/>
      <c r="E73" s="675"/>
      <c r="F73" s="675"/>
      <c r="G73" s="675"/>
      <c r="H73" s="675"/>
      <c r="I73" s="675"/>
      <c r="J73" s="675"/>
      <c r="K73" s="675"/>
      <c r="L73" s="675"/>
      <c r="M73" s="675"/>
      <c r="N73" s="675"/>
      <c r="O73" s="675"/>
      <c r="P73" s="675"/>
    </row>
    <row r="74" spans="1:16">
      <c r="A74" s="675" t="s">
        <v>559</v>
      </c>
      <c r="B74" s="675"/>
      <c r="C74" s="675"/>
      <c r="D74" s="675"/>
      <c r="E74" s="675"/>
      <c r="F74" s="675"/>
      <c r="G74" s="675"/>
      <c r="H74" s="675"/>
      <c r="I74" s="675"/>
      <c r="J74" s="675"/>
      <c r="K74" s="675"/>
      <c r="L74" s="675"/>
      <c r="M74" s="675"/>
      <c r="N74" s="675"/>
      <c r="O74" s="675"/>
      <c r="P74" s="675"/>
    </row>
    <row r="75" spans="1:16">
      <c r="A75" s="675" t="s">
        <v>521</v>
      </c>
      <c r="B75" s="675"/>
      <c r="C75" s="675"/>
      <c r="D75" s="675"/>
      <c r="E75" s="675"/>
      <c r="F75" s="675"/>
      <c r="G75" s="675"/>
      <c r="H75" s="675"/>
      <c r="I75" s="675"/>
      <c r="J75" s="675"/>
      <c r="K75" s="675"/>
      <c r="L75" s="675"/>
      <c r="M75" s="675"/>
      <c r="N75" s="675"/>
      <c r="O75" s="675"/>
      <c r="P75" s="675"/>
    </row>
    <row r="76" spans="1:16">
      <c r="A76" s="675" t="s">
        <v>522</v>
      </c>
      <c r="B76" s="675"/>
      <c r="C76" s="675"/>
      <c r="D76" s="675"/>
      <c r="E76" s="675"/>
      <c r="F76" s="675"/>
      <c r="G76" s="675"/>
      <c r="H76" s="675"/>
      <c r="I76" s="675"/>
      <c r="J76" s="675"/>
      <c r="K76" s="675"/>
      <c r="L76" s="675"/>
      <c r="M76" s="675"/>
      <c r="N76" s="675"/>
      <c r="O76" s="675"/>
      <c r="P76" s="675"/>
    </row>
    <row r="77" spans="1:16">
      <c r="A77" s="335"/>
    </row>
    <row r="78" spans="1:16">
      <c r="A78" s="335" t="s">
        <v>523</v>
      </c>
    </row>
    <row r="79" spans="1:16" ht="65.25" customHeight="1">
      <c r="A79" s="671" t="s">
        <v>536</v>
      </c>
      <c r="B79" s="671"/>
      <c r="C79" s="671"/>
      <c r="D79" s="671"/>
      <c r="E79" s="671"/>
      <c r="F79" s="671"/>
      <c r="G79" s="671"/>
      <c r="H79" s="671"/>
      <c r="I79" s="671"/>
      <c r="J79" s="671"/>
      <c r="K79" s="671"/>
      <c r="L79" s="671"/>
      <c r="M79" s="671"/>
      <c r="N79" s="671"/>
      <c r="O79" s="671"/>
      <c r="P79" s="671"/>
    </row>
    <row r="80" spans="1:16">
      <c r="A80" s="335" t="s">
        <v>524</v>
      </c>
    </row>
    <row r="81" spans="1:16">
      <c r="A81" s="675" t="s">
        <v>804</v>
      </c>
      <c r="B81" s="675"/>
      <c r="C81" s="675"/>
      <c r="D81" s="675"/>
      <c r="E81" s="675"/>
      <c r="F81" s="675"/>
      <c r="G81" s="675"/>
      <c r="H81" s="675"/>
      <c r="I81" s="675"/>
      <c r="J81" s="675"/>
      <c r="K81" s="675"/>
      <c r="L81" s="675"/>
      <c r="M81" s="675"/>
      <c r="N81" s="675"/>
      <c r="O81" s="675"/>
      <c r="P81" s="675"/>
    </row>
    <row r="82" spans="1:16" s="80" customFormat="1" ht="10.5" customHeight="1">
      <c r="A82" s="599"/>
      <c r="B82" s="599"/>
      <c r="C82" s="599"/>
      <c r="D82" s="599"/>
      <c r="E82" s="599"/>
      <c r="F82" s="599"/>
      <c r="G82" s="599"/>
      <c r="H82" s="599"/>
      <c r="I82" s="599"/>
      <c r="J82" s="599"/>
      <c r="K82" s="599"/>
      <c r="L82" s="599"/>
      <c r="M82" s="599"/>
      <c r="N82" s="599"/>
      <c r="O82" s="599"/>
      <c r="P82" s="599"/>
    </row>
    <row r="83" spans="1:16">
      <c r="A83" s="335" t="s">
        <v>803</v>
      </c>
    </row>
    <row r="84" spans="1:16" ht="33.75" customHeight="1">
      <c r="A84" s="671" t="s">
        <v>809</v>
      </c>
      <c r="B84" s="671"/>
      <c r="C84" s="671"/>
      <c r="D84" s="671"/>
      <c r="E84" s="671"/>
      <c r="F84" s="671"/>
      <c r="G84" s="671"/>
      <c r="H84" s="671"/>
      <c r="I84" s="671"/>
      <c r="J84" s="671"/>
      <c r="K84" s="671"/>
      <c r="L84" s="671"/>
      <c r="M84" s="671"/>
      <c r="N84" s="671"/>
      <c r="O84" s="671"/>
      <c r="P84" s="671"/>
    </row>
    <row r="85" spans="1:16">
      <c r="A85" s="672" t="s">
        <v>560</v>
      </c>
      <c r="B85" s="672"/>
      <c r="C85" s="672"/>
      <c r="D85" s="672"/>
      <c r="E85" s="672"/>
      <c r="F85" s="672"/>
      <c r="G85" s="672"/>
      <c r="H85" s="672"/>
      <c r="I85" s="672"/>
      <c r="J85" s="672"/>
      <c r="K85" s="672"/>
      <c r="L85" s="672"/>
      <c r="M85" s="672"/>
      <c r="N85" s="672"/>
      <c r="O85" s="672"/>
      <c r="P85" s="672"/>
    </row>
    <row r="86" spans="1:16" s="80" customFormat="1" ht="59.25" customHeight="1">
      <c r="A86" s="676" t="s">
        <v>561</v>
      </c>
      <c r="B86" s="676"/>
      <c r="C86" s="676"/>
      <c r="D86" s="676"/>
      <c r="E86" s="676"/>
      <c r="F86" s="676"/>
      <c r="G86" s="676"/>
      <c r="H86" s="676"/>
      <c r="I86" s="676"/>
      <c r="J86" s="676"/>
      <c r="K86" s="676"/>
      <c r="L86" s="676"/>
      <c r="M86" s="676"/>
      <c r="N86" s="676"/>
      <c r="O86" s="676"/>
      <c r="P86" s="676"/>
    </row>
    <row r="87" spans="1:16">
      <c r="A87" s="335" t="s">
        <v>525</v>
      </c>
    </row>
    <row r="88" spans="1:16" ht="34.5" customHeight="1">
      <c r="A88" s="671" t="s">
        <v>526</v>
      </c>
      <c r="B88" s="671"/>
      <c r="C88" s="671"/>
      <c r="D88" s="671"/>
      <c r="E88" s="671"/>
      <c r="F88" s="671"/>
      <c r="G88" s="671"/>
      <c r="H88" s="671"/>
      <c r="I88" s="671"/>
      <c r="J88" s="671"/>
      <c r="K88" s="671"/>
      <c r="L88" s="671"/>
      <c r="M88" s="671"/>
      <c r="N88" s="671"/>
      <c r="O88" s="671"/>
      <c r="P88" s="671"/>
    </row>
    <row r="89" spans="1:16" s="80" customFormat="1" ht="20.25" customHeight="1">
      <c r="A89" s="330"/>
      <c r="B89" s="330"/>
      <c r="C89" s="330"/>
      <c r="D89" s="330"/>
      <c r="E89" s="330"/>
      <c r="F89" s="330"/>
      <c r="G89" s="330"/>
      <c r="H89" s="330"/>
      <c r="I89" s="330"/>
      <c r="J89" s="330"/>
      <c r="K89" s="330"/>
      <c r="L89" s="330"/>
      <c r="M89" s="330"/>
      <c r="N89" s="330"/>
      <c r="O89" s="330"/>
      <c r="P89" s="330"/>
    </row>
    <row r="90" spans="1:16" ht="21" customHeight="1">
      <c r="A90" s="674" t="s">
        <v>527</v>
      </c>
      <c r="B90" s="674"/>
      <c r="C90" s="80"/>
      <c r="D90" s="80"/>
      <c r="E90" s="80"/>
      <c r="F90" s="80"/>
      <c r="G90" s="80"/>
      <c r="H90" s="80"/>
      <c r="I90" s="80"/>
      <c r="J90" s="80"/>
      <c r="K90" s="80"/>
      <c r="L90" s="80"/>
      <c r="M90" s="80"/>
      <c r="N90" s="80"/>
      <c r="O90" s="80"/>
      <c r="P90" s="80"/>
    </row>
    <row r="91" spans="1:16" s="80" customFormat="1" ht="21" customHeight="1">
      <c r="A91" s="334" t="s">
        <v>530</v>
      </c>
      <c r="B91" s="341"/>
    </row>
    <row r="92" spans="1:16" ht="21" customHeight="1">
      <c r="A92" s="334"/>
      <c r="B92" s="334"/>
      <c r="C92" s="334"/>
      <c r="D92" s="334"/>
      <c r="E92" s="334"/>
      <c r="F92" s="334"/>
      <c r="G92" s="334"/>
      <c r="H92" s="334"/>
      <c r="I92" s="334"/>
      <c r="J92" s="334"/>
      <c r="K92" s="334"/>
      <c r="L92" s="334"/>
      <c r="M92" s="334"/>
      <c r="N92" s="334"/>
      <c r="O92" s="334"/>
      <c r="P92" s="334"/>
    </row>
    <row r="93" spans="1:16" s="80" customFormat="1" ht="21" customHeight="1">
      <c r="A93" s="334"/>
      <c r="B93" s="334"/>
      <c r="C93" s="334"/>
      <c r="D93" s="334"/>
      <c r="E93" s="334"/>
      <c r="F93" s="334"/>
      <c r="G93" s="334"/>
      <c r="H93" s="334"/>
      <c r="I93" s="334"/>
      <c r="J93" s="334"/>
      <c r="K93" s="334"/>
      <c r="L93" s="334"/>
      <c r="M93" s="334"/>
      <c r="N93" s="334"/>
      <c r="O93" s="334"/>
      <c r="P93" s="334"/>
    </row>
    <row r="94" spans="1:16" s="80" customFormat="1" ht="21" customHeight="1">
      <c r="A94" s="334"/>
      <c r="B94" s="334"/>
      <c r="C94" s="334"/>
      <c r="D94" s="334"/>
      <c r="E94" s="334"/>
      <c r="F94" s="334"/>
      <c r="G94" s="334"/>
      <c r="H94" s="334"/>
      <c r="I94" s="334"/>
      <c r="J94" s="334"/>
      <c r="K94" s="334"/>
      <c r="L94" s="334"/>
      <c r="M94" s="334"/>
      <c r="N94" s="334"/>
      <c r="O94" s="334"/>
      <c r="P94" s="334"/>
    </row>
    <row r="95" spans="1:16" s="80" customFormat="1" ht="21" customHeight="1">
      <c r="A95" s="334"/>
      <c r="B95" s="334"/>
      <c r="C95" s="334"/>
      <c r="D95" s="334"/>
      <c r="E95" s="334"/>
      <c r="F95" s="334"/>
      <c r="G95" s="334"/>
      <c r="H95" s="334"/>
      <c r="I95" s="334"/>
      <c r="J95" s="334"/>
      <c r="K95" s="334"/>
      <c r="L95" s="334"/>
      <c r="M95" s="334"/>
      <c r="N95" s="334"/>
      <c r="O95" s="334"/>
      <c r="P95" s="334"/>
    </row>
    <row r="96" spans="1:16" s="80" customFormat="1" ht="21" customHeight="1">
      <c r="A96" s="334"/>
      <c r="B96" s="334"/>
      <c r="C96" s="334"/>
      <c r="D96" s="334"/>
      <c r="E96" s="334"/>
      <c r="F96" s="334"/>
      <c r="G96" s="334"/>
      <c r="H96" s="334"/>
      <c r="I96" s="334"/>
      <c r="J96" s="334"/>
      <c r="K96" s="334"/>
      <c r="L96" s="334"/>
      <c r="M96" s="334"/>
      <c r="N96" s="334"/>
      <c r="O96" s="334"/>
      <c r="P96" s="334"/>
    </row>
    <row r="97" spans="1:16" s="80" customFormat="1" ht="21" customHeight="1">
      <c r="A97" s="334"/>
      <c r="B97" s="334"/>
      <c r="C97" s="334"/>
      <c r="D97" s="334"/>
      <c r="E97" s="334"/>
      <c r="F97" s="334"/>
      <c r="G97" s="334"/>
      <c r="H97" s="334"/>
      <c r="I97" s="334"/>
      <c r="J97" s="334"/>
      <c r="K97" s="334"/>
      <c r="L97" s="334"/>
      <c r="M97" s="334"/>
      <c r="N97" s="334"/>
      <c r="O97" s="334"/>
      <c r="P97" s="334"/>
    </row>
    <row r="98" spans="1:16" ht="21" customHeight="1">
      <c r="A98" s="342" t="s">
        <v>529</v>
      </c>
    </row>
    <row r="99" spans="1:16" ht="21" customHeight="1">
      <c r="A99" s="337"/>
    </row>
    <row r="100" spans="1:16" s="80" customFormat="1" ht="21" customHeight="1">
      <c r="A100" s="337"/>
    </row>
    <row r="101" spans="1:16" s="80" customFormat="1" ht="21" customHeight="1">
      <c r="A101" s="337"/>
    </row>
    <row r="102" spans="1:16" s="80" customFormat="1" ht="21" customHeight="1">
      <c r="A102" s="337"/>
    </row>
    <row r="103" spans="1:16">
      <c r="A103" s="342" t="s">
        <v>534</v>
      </c>
    </row>
    <row r="104" spans="1:16" s="80" customFormat="1">
      <c r="A104" s="342"/>
    </row>
    <row r="105" spans="1:16" s="80" customFormat="1">
      <c r="A105" s="342"/>
    </row>
    <row r="106" spans="1:16" ht="26.25" customHeight="1">
      <c r="A106" s="337"/>
    </row>
    <row r="107" spans="1:16" s="80" customFormat="1" ht="26.25" customHeight="1">
      <c r="A107" s="337"/>
    </row>
    <row r="108" spans="1:16">
      <c r="A108" s="342" t="s">
        <v>533</v>
      </c>
    </row>
    <row r="109" spans="1:16" s="80" customFormat="1">
      <c r="A109" s="336"/>
    </row>
    <row r="110" spans="1:16" s="80" customFormat="1">
      <c r="A110" s="336"/>
    </row>
    <row r="111" spans="1:16" s="80" customFormat="1">
      <c r="A111" s="336"/>
    </row>
    <row r="112" spans="1:16" s="80" customFormat="1">
      <c r="A112" s="336"/>
    </row>
    <row r="113" spans="1:16" s="80" customFormat="1">
      <c r="A113" s="336"/>
    </row>
    <row r="114" spans="1:16" ht="21" customHeight="1">
      <c r="A114" s="337"/>
    </row>
    <row r="115" spans="1:16" ht="25.5" customHeight="1">
      <c r="A115" s="342" t="s">
        <v>532</v>
      </c>
    </row>
    <row r="116" spans="1:16" ht="38.25" customHeight="1">
      <c r="A116" s="337"/>
    </row>
    <row r="117" spans="1:16" s="80" customFormat="1" ht="22.5" customHeight="1">
      <c r="A117" s="337"/>
    </row>
    <row r="118" spans="1:16" s="320" customFormat="1" ht="21.75" customHeight="1">
      <c r="A118" s="673" t="s">
        <v>531</v>
      </c>
      <c r="B118" s="673"/>
      <c r="C118" s="673"/>
      <c r="D118" s="673"/>
      <c r="E118" s="673"/>
      <c r="F118" s="673"/>
      <c r="G118" s="673"/>
      <c r="H118" s="673"/>
      <c r="I118" s="673"/>
      <c r="J118" s="673"/>
      <c r="K118" s="673"/>
      <c r="L118" s="673"/>
      <c r="M118" s="673"/>
      <c r="N118" s="673"/>
      <c r="O118" s="673"/>
      <c r="P118" s="673"/>
    </row>
    <row r="119" spans="1:16" s="80" customFormat="1" ht="21.75" customHeight="1">
      <c r="A119" s="671" t="s">
        <v>528</v>
      </c>
      <c r="B119" s="671"/>
      <c r="C119" s="671"/>
      <c r="D119" s="671"/>
      <c r="E119" s="671"/>
      <c r="F119" s="671"/>
      <c r="G119" s="671"/>
      <c r="H119" s="340"/>
      <c r="I119" s="340"/>
      <c r="J119" s="340"/>
      <c r="K119" s="340"/>
      <c r="L119" s="340"/>
      <c r="M119" s="340"/>
      <c r="N119" s="340"/>
      <c r="O119" s="340"/>
      <c r="P119" s="340"/>
    </row>
    <row r="120" spans="1:16">
      <c r="A120" s="80" t="s">
        <v>537</v>
      </c>
    </row>
    <row r="122" spans="1:16">
      <c r="A122" s="360"/>
    </row>
  </sheetData>
  <mergeCells count="46">
    <mergeCell ref="A6:P6"/>
    <mergeCell ref="A46:P46"/>
    <mergeCell ref="A47:P47"/>
    <mergeCell ref="A48:P48"/>
    <mergeCell ref="A15:P15"/>
    <mergeCell ref="A21:P21"/>
    <mergeCell ref="A29:P29"/>
    <mergeCell ref="A39:P39"/>
    <mergeCell ref="A10:P10"/>
    <mergeCell ref="A70:P70"/>
    <mergeCell ref="A13:P13"/>
    <mergeCell ref="A18:P18"/>
    <mergeCell ref="A24:P24"/>
    <mergeCell ref="A31:P31"/>
    <mergeCell ref="A33:P33"/>
    <mergeCell ref="A41:P41"/>
    <mergeCell ref="A42:P42"/>
    <mergeCell ref="A35:P35"/>
    <mergeCell ref="A43:P43"/>
    <mergeCell ref="A44:P44"/>
    <mergeCell ref="A45:P45"/>
    <mergeCell ref="A50:P50"/>
    <mergeCell ref="A52:P52"/>
    <mergeCell ref="A53:P53"/>
    <mergeCell ref="A55:P55"/>
    <mergeCell ref="A59:P59"/>
    <mergeCell ref="A60:P60"/>
    <mergeCell ref="A62:P62"/>
    <mergeCell ref="A63:P63"/>
    <mergeCell ref="A56:P56"/>
    <mergeCell ref="A65:P65"/>
    <mergeCell ref="A119:G119"/>
    <mergeCell ref="A84:P84"/>
    <mergeCell ref="A85:P85"/>
    <mergeCell ref="A88:P88"/>
    <mergeCell ref="A118:P118"/>
    <mergeCell ref="A90:B90"/>
    <mergeCell ref="A81:P81"/>
    <mergeCell ref="A86:P86"/>
    <mergeCell ref="A79:P79"/>
    <mergeCell ref="A71:P71"/>
    <mergeCell ref="A72:P72"/>
    <mergeCell ref="A73:P73"/>
    <mergeCell ref="A74:P74"/>
    <mergeCell ref="A75:P75"/>
    <mergeCell ref="A76:P76"/>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R99"/>
  <sheetViews>
    <sheetView showGridLines="0" zoomScaleNormal="100" zoomScalePageLayoutView="62" workbookViewId="0">
      <selection activeCell="C8" sqref="C8:Q8"/>
    </sheetView>
  </sheetViews>
  <sheetFormatPr baseColWidth="10" defaultColWidth="9.140625" defaultRowHeight="12.75"/>
  <cols>
    <col min="1" max="1" width="47.42578125" style="90" customWidth="1"/>
    <col min="2" max="7" width="12.7109375" style="90" customWidth="1"/>
    <col min="8" max="8" width="14" style="90" customWidth="1"/>
    <col min="9" max="11" width="12.7109375" style="90" customWidth="1"/>
    <col min="12" max="12" width="14" style="90" customWidth="1"/>
    <col min="13" max="13" width="15.85546875" style="90" customWidth="1"/>
    <col min="14" max="14" width="12.7109375" style="90" customWidth="1"/>
    <col min="15" max="15" width="15.28515625" style="90" customWidth="1"/>
    <col min="16" max="16" width="12.7109375" style="90" customWidth="1"/>
    <col min="17" max="17" width="12.7109375" style="85" customWidth="1"/>
    <col min="18" max="16384" width="9.140625" style="85"/>
  </cols>
  <sheetData>
    <row r="1" spans="1:18" ht="15.95" customHeight="1"/>
    <row r="2" spans="1:18" ht="15.95" customHeight="1"/>
    <row r="3" spans="1:18" ht="15.95" customHeight="1"/>
    <row r="4" spans="1:18" ht="13.5" customHeight="1"/>
    <row r="5" spans="1:18" ht="16.5" customHeight="1">
      <c r="A5" s="756" t="s">
        <v>761</v>
      </c>
      <c r="B5" s="756"/>
      <c r="C5" s="756"/>
      <c r="D5" s="756"/>
      <c r="E5" s="756"/>
      <c r="F5" s="756"/>
      <c r="G5" s="756"/>
      <c r="H5" s="756"/>
      <c r="I5" s="756"/>
      <c r="J5" s="756"/>
      <c r="K5" s="756"/>
      <c r="L5" s="756"/>
      <c r="M5" s="756"/>
      <c r="N5" s="756"/>
      <c r="O5" s="756"/>
      <c r="P5" s="756"/>
      <c r="Q5" s="756"/>
    </row>
    <row r="6" spans="1:18" ht="42.75" customHeight="1">
      <c r="A6" s="755" t="s">
        <v>762</v>
      </c>
      <c r="B6" s="755"/>
      <c r="C6" s="755"/>
      <c r="D6" s="755"/>
      <c r="E6" s="755"/>
      <c r="F6" s="755"/>
      <c r="G6" s="755"/>
      <c r="H6" s="755"/>
      <c r="I6" s="755"/>
      <c r="J6" s="755"/>
      <c r="K6" s="755"/>
      <c r="L6" s="755"/>
      <c r="M6" s="755"/>
      <c r="N6" s="755"/>
      <c r="O6" s="755"/>
      <c r="P6" s="755"/>
      <c r="Q6" s="755"/>
      <c r="R6" s="65" t="s">
        <v>225</v>
      </c>
    </row>
    <row r="7" spans="1:18" s="87" customFormat="1" ht="39" customHeight="1">
      <c r="A7" s="604" t="s">
        <v>433</v>
      </c>
      <c r="B7" s="605" t="s">
        <v>290</v>
      </c>
      <c r="C7" s="605" t="s">
        <v>763</v>
      </c>
      <c r="D7" s="605" t="s">
        <v>764</v>
      </c>
      <c r="E7" s="605" t="s">
        <v>765</v>
      </c>
      <c r="F7" s="605" t="s">
        <v>766</v>
      </c>
      <c r="G7" s="605" t="s">
        <v>767</v>
      </c>
      <c r="H7" s="605" t="s">
        <v>58</v>
      </c>
      <c r="I7" s="605" t="s">
        <v>5</v>
      </c>
      <c r="J7" s="605" t="s">
        <v>4</v>
      </c>
      <c r="K7" s="605" t="s">
        <v>53</v>
      </c>
      <c r="L7" s="603" t="s">
        <v>768</v>
      </c>
      <c r="M7" s="605" t="s">
        <v>769</v>
      </c>
      <c r="N7" s="605" t="s">
        <v>770</v>
      </c>
      <c r="O7" s="605" t="s">
        <v>291</v>
      </c>
      <c r="P7" s="605" t="s">
        <v>292</v>
      </c>
      <c r="Q7" s="605" t="s">
        <v>293</v>
      </c>
    </row>
    <row r="8" spans="1:18" s="96" customFormat="1" ht="15.75" customHeight="1">
      <c r="A8" s="205" t="s">
        <v>443</v>
      </c>
      <c r="B8" s="475">
        <v>128917.7999999998</v>
      </c>
      <c r="C8" s="475">
        <v>8272.3999999999978</v>
      </c>
      <c r="D8" s="475">
        <v>15177.80000000003</v>
      </c>
      <c r="E8" s="475">
        <v>2212.8500000000035</v>
      </c>
      <c r="F8" s="475">
        <v>4410.5000000000009</v>
      </c>
      <c r="G8" s="475">
        <v>3851.2500000000109</v>
      </c>
      <c r="H8" s="475">
        <v>5280.0000000000045</v>
      </c>
      <c r="I8" s="475">
        <v>2232.9999999999977</v>
      </c>
      <c r="J8" s="475">
        <v>19890.00000000008</v>
      </c>
      <c r="K8" s="475">
        <v>5074.0000000000091</v>
      </c>
      <c r="L8" s="475">
        <v>7848.9999999999927</v>
      </c>
      <c r="M8" s="475">
        <v>18911.000000000065</v>
      </c>
      <c r="N8" s="475">
        <v>5129.0000000000018</v>
      </c>
      <c r="O8" s="475">
        <v>2256.0000000000027</v>
      </c>
      <c r="P8" s="475">
        <v>14348.000000000018</v>
      </c>
      <c r="Q8" s="475">
        <v>14023.000000000029</v>
      </c>
    </row>
    <row r="9" spans="1:18" s="569" customFormat="1" ht="15.75" customHeight="1">
      <c r="A9" s="197" t="s">
        <v>55</v>
      </c>
      <c r="B9" s="476">
        <v>114487.10000000018</v>
      </c>
      <c r="C9" s="476">
        <v>7085.0500000000138</v>
      </c>
      <c r="D9" s="476">
        <v>14446.800000000005</v>
      </c>
      <c r="E9" s="476">
        <v>2151.1000000000054</v>
      </c>
      <c r="F9" s="476">
        <v>4208.99999999999</v>
      </c>
      <c r="G9" s="476">
        <v>1908.1500000000003</v>
      </c>
      <c r="H9" s="476">
        <v>3408.9999999999986</v>
      </c>
      <c r="I9" s="476">
        <v>1704.0000000000023</v>
      </c>
      <c r="J9" s="476">
        <v>17305.999999999967</v>
      </c>
      <c r="K9" s="476">
        <v>4691.9999999999982</v>
      </c>
      <c r="L9" s="476">
        <v>7472.9999999999909</v>
      </c>
      <c r="M9" s="476">
        <v>17365.000000000004</v>
      </c>
      <c r="N9" s="476">
        <v>4744.0000000000018</v>
      </c>
      <c r="O9" s="476">
        <v>1308.0000000000014</v>
      </c>
      <c r="P9" s="476">
        <v>13462.00000000002</v>
      </c>
      <c r="Q9" s="476">
        <v>13223.999999999982</v>
      </c>
    </row>
    <row r="10" spans="1:18" s="569" customFormat="1" ht="15.75" customHeight="1">
      <c r="A10" s="198" t="s">
        <v>54</v>
      </c>
      <c r="B10" s="476">
        <v>14430.70000000003</v>
      </c>
      <c r="C10" s="476">
        <v>1187.3499999999992</v>
      </c>
      <c r="D10" s="476">
        <v>730.99999999999886</v>
      </c>
      <c r="E10" s="476">
        <v>61.750000000000036</v>
      </c>
      <c r="F10" s="476">
        <v>201.5</v>
      </c>
      <c r="G10" s="476">
        <v>1943.1000000000004</v>
      </c>
      <c r="H10" s="476">
        <v>1870.9999999999973</v>
      </c>
      <c r="I10" s="476">
        <v>529.00000000000091</v>
      </c>
      <c r="J10" s="476">
        <v>2583.9999999999991</v>
      </c>
      <c r="K10" s="476">
        <v>382.00000000000034</v>
      </c>
      <c r="L10" s="476">
        <v>376</v>
      </c>
      <c r="M10" s="476">
        <v>1545.9999999999973</v>
      </c>
      <c r="N10" s="476">
        <v>385.0000000000004</v>
      </c>
      <c r="O10" s="476">
        <v>947.99999999999989</v>
      </c>
      <c r="P10" s="476">
        <v>886.00000000000011</v>
      </c>
      <c r="Q10" s="476">
        <v>799.00000000000057</v>
      </c>
    </row>
    <row r="11" spans="1:18" s="96" customFormat="1" ht="15.75" customHeight="1">
      <c r="A11" s="201" t="s">
        <v>418</v>
      </c>
      <c r="B11" s="475">
        <v>63681.349999999977</v>
      </c>
      <c r="C11" s="475">
        <v>3965.2499999999982</v>
      </c>
      <c r="D11" s="475">
        <v>8191.5999999999931</v>
      </c>
      <c r="E11" s="475">
        <v>1190.4000000000003</v>
      </c>
      <c r="F11" s="475">
        <v>2248.1000000000004</v>
      </c>
      <c r="G11" s="475">
        <v>1490.0000000000005</v>
      </c>
      <c r="H11" s="475">
        <v>2483.0000000000005</v>
      </c>
      <c r="I11" s="475">
        <v>760.00000000000136</v>
      </c>
      <c r="J11" s="475">
        <v>10396.000000000002</v>
      </c>
      <c r="K11" s="475">
        <v>2680.999999999995</v>
      </c>
      <c r="L11" s="475">
        <v>3882.9999999999977</v>
      </c>
      <c r="M11" s="475">
        <v>8668.0000000000018</v>
      </c>
      <c r="N11" s="475">
        <v>2626.0000000000032</v>
      </c>
      <c r="O11" s="475">
        <v>1029.9999999999984</v>
      </c>
      <c r="P11" s="475">
        <v>7170.9999999999991</v>
      </c>
      <c r="Q11" s="475">
        <v>6898.0000000000027</v>
      </c>
    </row>
    <row r="12" spans="1:18" s="96" customFormat="1" ht="15.75" customHeight="1">
      <c r="A12" s="198" t="s">
        <v>55</v>
      </c>
      <c r="B12" s="476">
        <v>55635.749999999862</v>
      </c>
      <c r="C12" s="476">
        <v>3308.4999999999991</v>
      </c>
      <c r="D12" s="476">
        <v>7707.55</v>
      </c>
      <c r="E12" s="476">
        <v>1146.9000000000012</v>
      </c>
      <c r="F12" s="476">
        <v>2111.4000000000037</v>
      </c>
      <c r="G12" s="476">
        <v>663.4000000000002</v>
      </c>
      <c r="H12" s="476">
        <v>1540.9999999999989</v>
      </c>
      <c r="I12" s="476">
        <v>519.99999999999966</v>
      </c>
      <c r="J12" s="476">
        <v>8928.9999999999964</v>
      </c>
      <c r="K12" s="476">
        <v>2424.9999999999945</v>
      </c>
      <c r="L12" s="476">
        <v>3622.0000000000032</v>
      </c>
      <c r="M12" s="476">
        <v>7764.0000000000009</v>
      </c>
      <c r="N12" s="476">
        <v>2436.0000000000032</v>
      </c>
      <c r="O12" s="476">
        <v>489.00000000000017</v>
      </c>
      <c r="P12" s="476">
        <v>6581.00000000001</v>
      </c>
      <c r="Q12" s="476">
        <v>6391.0000000000064</v>
      </c>
    </row>
    <row r="13" spans="1:18" s="96" customFormat="1" ht="15.75" customHeight="1">
      <c r="A13" s="197" t="s">
        <v>54</v>
      </c>
      <c r="B13" s="476">
        <v>8045.6000000000204</v>
      </c>
      <c r="C13" s="476">
        <v>656.75000000000091</v>
      </c>
      <c r="D13" s="476">
        <v>484.05000000000013</v>
      </c>
      <c r="E13" s="476">
        <v>43.500000000000043</v>
      </c>
      <c r="F13" s="476">
        <v>136.69999999999999</v>
      </c>
      <c r="G13" s="476">
        <v>826.60000000000116</v>
      </c>
      <c r="H13" s="476">
        <v>941.99999999999966</v>
      </c>
      <c r="I13" s="476">
        <v>240.00000000000003</v>
      </c>
      <c r="J13" s="476">
        <v>1467.0000000000002</v>
      </c>
      <c r="K13" s="476">
        <v>256.00000000000011</v>
      </c>
      <c r="L13" s="476">
        <v>260.99999999999989</v>
      </c>
      <c r="M13" s="476">
        <v>903.99999999999989</v>
      </c>
      <c r="N13" s="476">
        <v>190.00000000000014</v>
      </c>
      <c r="O13" s="476">
        <v>540.99999999999977</v>
      </c>
      <c r="P13" s="476">
        <v>590</v>
      </c>
      <c r="Q13" s="476">
        <v>506.99999999999989</v>
      </c>
    </row>
    <row r="14" spans="1:18" s="96" customFormat="1" ht="15.75" customHeight="1">
      <c r="A14" s="205" t="s">
        <v>169</v>
      </c>
      <c r="B14" s="475">
        <v>7622.7999999999975</v>
      </c>
      <c r="C14" s="475">
        <v>524.59999999999934</v>
      </c>
      <c r="D14" s="475">
        <v>949.90000000000009</v>
      </c>
      <c r="E14" s="475">
        <v>169.00000000000014</v>
      </c>
      <c r="F14" s="475">
        <v>324.54999999999978</v>
      </c>
      <c r="G14" s="475">
        <v>193.74999999999977</v>
      </c>
      <c r="H14" s="475">
        <v>319.00000000000006</v>
      </c>
      <c r="I14" s="475">
        <v>21</v>
      </c>
      <c r="J14" s="475">
        <v>1245.0000000000005</v>
      </c>
      <c r="K14" s="475">
        <v>411.99999999999966</v>
      </c>
      <c r="L14" s="475">
        <v>381.00000000000006</v>
      </c>
      <c r="M14" s="475">
        <v>860.99999999999955</v>
      </c>
      <c r="N14" s="475">
        <v>501.99999999999977</v>
      </c>
      <c r="O14" s="475">
        <v>26.000000000000018</v>
      </c>
      <c r="P14" s="475">
        <v>804.00000000000011</v>
      </c>
      <c r="Q14" s="475">
        <v>889.99999999999966</v>
      </c>
    </row>
    <row r="15" spans="1:18" s="96" customFormat="1" ht="15.75" customHeight="1">
      <c r="A15" s="197" t="s">
        <v>55</v>
      </c>
      <c r="B15" s="476">
        <v>6962.85</v>
      </c>
      <c r="C15" s="476">
        <v>439.90000000000015</v>
      </c>
      <c r="D15" s="476">
        <v>926.90000000000043</v>
      </c>
      <c r="E15" s="476">
        <v>161.50000000000011</v>
      </c>
      <c r="F15" s="476">
        <v>319.54999999999978</v>
      </c>
      <c r="G15" s="476">
        <v>84.999999999999943</v>
      </c>
      <c r="H15" s="476">
        <v>174</v>
      </c>
      <c r="I15" s="476">
        <v>16.000000000000011</v>
      </c>
      <c r="J15" s="476">
        <v>1106</v>
      </c>
      <c r="K15" s="476">
        <v>383</v>
      </c>
      <c r="L15" s="476">
        <v>374</v>
      </c>
      <c r="M15" s="476">
        <v>801.99999999999977</v>
      </c>
      <c r="N15" s="476">
        <v>490.99999999999994</v>
      </c>
      <c r="O15" s="476">
        <v>20.000000000000004</v>
      </c>
      <c r="P15" s="476">
        <v>784.99999999999977</v>
      </c>
      <c r="Q15" s="476">
        <v>878.99999999999977</v>
      </c>
    </row>
    <row r="16" spans="1:18" s="96" customFormat="1" ht="15.75" customHeight="1">
      <c r="A16" s="198" t="s">
        <v>54</v>
      </c>
      <c r="B16" s="476">
        <v>659.94999999999993</v>
      </c>
      <c r="C16" s="476">
        <v>84.700000000000017</v>
      </c>
      <c r="D16" s="476">
        <v>23.000000000000014</v>
      </c>
      <c r="E16" s="476">
        <v>7.5000000000000044</v>
      </c>
      <c r="F16" s="476">
        <v>5</v>
      </c>
      <c r="G16" s="476">
        <v>108.75</v>
      </c>
      <c r="H16" s="476">
        <v>145.00000000000009</v>
      </c>
      <c r="I16" s="476">
        <v>5</v>
      </c>
      <c r="J16" s="476">
        <v>139.00000000000003</v>
      </c>
      <c r="K16" s="476">
        <v>29.000000000000007</v>
      </c>
      <c r="L16" s="476">
        <v>7.0000000000000027</v>
      </c>
      <c r="M16" s="476">
        <v>59.000000000000014</v>
      </c>
      <c r="N16" s="476">
        <v>11</v>
      </c>
      <c r="O16" s="476">
        <v>6.0000000000000027</v>
      </c>
      <c r="P16" s="476">
        <v>19.000000000000007</v>
      </c>
      <c r="Q16" s="476">
        <v>11.000000000000005</v>
      </c>
    </row>
    <row r="17" spans="1:17" s="96" customFormat="1" ht="15.75" customHeight="1">
      <c r="A17" s="201" t="s">
        <v>168</v>
      </c>
      <c r="B17" s="475">
        <v>1428.0000000000002</v>
      </c>
      <c r="C17" s="475">
        <v>144.6</v>
      </c>
      <c r="D17" s="475">
        <v>82.9</v>
      </c>
      <c r="E17" s="475">
        <v>6</v>
      </c>
      <c r="F17" s="475">
        <v>30.5</v>
      </c>
      <c r="G17" s="475">
        <v>97</v>
      </c>
      <c r="H17" s="475">
        <v>125</v>
      </c>
      <c r="I17" s="475">
        <v>26.000000000000011</v>
      </c>
      <c r="J17" s="475">
        <v>292</v>
      </c>
      <c r="K17" s="475">
        <v>67.000000000000028</v>
      </c>
      <c r="L17" s="475">
        <v>54</v>
      </c>
      <c r="M17" s="475">
        <v>167</v>
      </c>
      <c r="N17" s="475">
        <v>59</v>
      </c>
      <c r="O17" s="475">
        <v>75.000000000000028</v>
      </c>
      <c r="P17" s="475">
        <v>88</v>
      </c>
      <c r="Q17" s="475">
        <v>114</v>
      </c>
    </row>
    <row r="18" spans="1:17" s="96" customFormat="1" ht="15.75" customHeight="1">
      <c r="A18" s="198" t="s">
        <v>55</v>
      </c>
      <c r="B18" s="476">
        <v>1137</v>
      </c>
      <c r="C18" s="476">
        <v>112.60000000000002</v>
      </c>
      <c r="D18" s="476">
        <v>76.900000000000006</v>
      </c>
      <c r="E18" s="476">
        <v>6.0000000000000009</v>
      </c>
      <c r="F18" s="476">
        <v>30.5</v>
      </c>
      <c r="G18" s="476">
        <v>57</v>
      </c>
      <c r="H18" s="476">
        <v>74</v>
      </c>
      <c r="I18" s="476">
        <v>18.000000000000004</v>
      </c>
      <c r="J18" s="476">
        <v>244.99999999999991</v>
      </c>
      <c r="K18" s="476">
        <v>59</v>
      </c>
      <c r="L18" s="476">
        <v>50</v>
      </c>
      <c r="M18" s="476">
        <v>147.00000000000003</v>
      </c>
      <c r="N18" s="476">
        <v>51.000000000000014</v>
      </c>
      <c r="O18" s="476">
        <v>21</v>
      </c>
      <c r="P18" s="476">
        <v>86</v>
      </c>
      <c r="Q18" s="476">
        <v>103</v>
      </c>
    </row>
    <row r="19" spans="1:17" s="96" customFormat="1" ht="15.75" customHeight="1">
      <c r="A19" s="197" t="s">
        <v>54</v>
      </c>
      <c r="B19" s="476">
        <v>291</v>
      </c>
      <c r="C19" s="476">
        <v>32</v>
      </c>
      <c r="D19" s="476">
        <v>6.0000000000000018</v>
      </c>
      <c r="E19" s="476">
        <v>0</v>
      </c>
      <c r="F19" s="476">
        <v>0</v>
      </c>
      <c r="G19" s="476">
        <v>40</v>
      </c>
      <c r="H19" s="476">
        <v>51</v>
      </c>
      <c r="I19" s="476">
        <v>8.0000000000000018</v>
      </c>
      <c r="J19" s="476">
        <v>47</v>
      </c>
      <c r="K19" s="476">
        <v>8.0000000000000018</v>
      </c>
      <c r="L19" s="476">
        <v>4</v>
      </c>
      <c r="M19" s="476">
        <v>20</v>
      </c>
      <c r="N19" s="476">
        <v>8.0000000000000018</v>
      </c>
      <c r="O19" s="476">
        <v>54.000000000000014</v>
      </c>
      <c r="P19" s="476">
        <v>2.0000000000000009</v>
      </c>
      <c r="Q19" s="476">
        <v>11</v>
      </c>
    </row>
    <row r="20" spans="1:17" s="96" customFormat="1" ht="15.75" customHeight="1">
      <c r="A20" s="205" t="s">
        <v>167</v>
      </c>
      <c r="B20" s="475">
        <v>1886.5500000000002</v>
      </c>
      <c r="C20" s="475">
        <v>146.20000000000007</v>
      </c>
      <c r="D20" s="475">
        <v>182.59999999999994</v>
      </c>
      <c r="E20" s="475">
        <v>25</v>
      </c>
      <c r="F20" s="475">
        <v>99.000000000000085</v>
      </c>
      <c r="G20" s="475">
        <v>88.750000000000014</v>
      </c>
      <c r="H20" s="475">
        <v>141</v>
      </c>
      <c r="I20" s="475">
        <v>8.0000000000000018</v>
      </c>
      <c r="J20" s="475">
        <v>288.00000000000006</v>
      </c>
      <c r="K20" s="475">
        <v>75</v>
      </c>
      <c r="L20" s="475">
        <v>74.000000000000028</v>
      </c>
      <c r="M20" s="475">
        <v>293</v>
      </c>
      <c r="N20" s="475">
        <v>58.000000000000007</v>
      </c>
      <c r="O20" s="475">
        <v>64</v>
      </c>
      <c r="P20" s="475">
        <v>151.99999999999989</v>
      </c>
      <c r="Q20" s="475">
        <v>192</v>
      </c>
    </row>
    <row r="21" spans="1:17" s="96" customFormat="1" ht="15.75" customHeight="1">
      <c r="A21" s="197" t="s">
        <v>55</v>
      </c>
      <c r="B21" s="476">
        <v>1529.8000000000002</v>
      </c>
      <c r="C21" s="476">
        <v>104.20000000000002</v>
      </c>
      <c r="D21" s="476">
        <v>179.6</v>
      </c>
      <c r="E21" s="476">
        <v>12.000000000000004</v>
      </c>
      <c r="F21" s="476">
        <v>99</v>
      </c>
      <c r="G21" s="476">
        <v>40.000000000000014</v>
      </c>
      <c r="H21" s="476">
        <v>64</v>
      </c>
      <c r="I21" s="476">
        <v>6.0000000000000018</v>
      </c>
      <c r="J21" s="476">
        <v>221</v>
      </c>
      <c r="K21" s="476">
        <v>72</v>
      </c>
      <c r="L21" s="476">
        <v>74</v>
      </c>
      <c r="M21" s="476">
        <v>248.00000000000006</v>
      </c>
      <c r="N21" s="476">
        <v>56</v>
      </c>
      <c r="O21" s="476">
        <v>18</v>
      </c>
      <c r="P21" s="476">
        <v>144.00000000000003</v>
      </c>
      <c r="Q21" s="476">
        <v>192.00000000000009</v>
      </c>
    </row>
    <row r="22" spans="1:17" s="96" customFormat="1" ht="15.75" customHeight="1">
      <c r="A22" s="198" t="s">
        <v>54</v>
      </c>
      <c r="B22" s="476">
        <v>356.74999999999989</v>
      </c>
      <c r="C22" s="476">
        <v>42</v>
      </c>
      <c r="D22" s="476">
        <v>3.0000000000000009</v>
      </c>
      <c r="E22" s="476">
        <v>13.000000000000002</v>
      </c>
      <c r="F22" s="476">
        <v>0</v>
      </c>
      <c r="G22" s="476">
        <v>48.75</v>
      </c>
      <c r="H22" s="476">
        <v>77.000000000000014</v>
      </c>
      <c r="I22" s="476">
        <v>2.0000000000000004</v>
      </c>
      <c r="J22" s="476">
        <v>67</v>
      </c>
      <c r="K22" s="476">
        <v>3.0000000000000013</v>
      </c>
      <c r="L22" s="476">
        <v>0</v>
      </c>
      <c r="M22" s="476">
        <v>45.000000000000007</v>
      </c>
      <c r="N22" s="476">
        <v>2.0000000000000013</v>
      </c>
      <c r="O22" s="476">
        <v>46</v>
      </c>
      <c r="P22" s="476">
        <v>8.0000000000000036</v>
      </c>
      <c r="Q22" s="476">
        <v>0</v>
      </c>
    </row>
    <row r="23" spans="1:17" s="96" customFormat="1" ht="15.75" customHeight="1">
      <c r="A23" s="201" t="s">
        <v>166</v>
      </c>
      <c r="B23" s="475">
        <v>1211.2</v>
      </c>
      <c r="C23" s="475">
        <v>102.94999999999999</v>
      </c>
      <c r="D23" s="475">
        <v>81.849999999999994</v>
      </c>
      <c r="E23" s="475">
        <v>5</v>
      </c>
      <c r="F23" s="475">
        <v>11</v>
      </c>
      <c r="G23" s="475">
        <v>106.4</v>
      </c>
      <c r="H23" s="475">
        <v>89.000000000000028</v>
      </c>
      <c r="I23" s="475">
        <v>52.000000000000014</v>
      </c>
      <c r="J23" s="475">
        <v>288.99999999999989</v>
      </c>
      <c r="K23" s="475">
        <v>54.000000000000014</v>
      </c>
      <c r="L23" s="475">
        <v>59</v>
      </c>
      <c r="M23" s="475">
        <v>114</v>
      </c>
      <c r="N23" s="475">
        <v>53.000000000000028</v>
      </c>
      <c r="O23" s="475">
        <v>25</v>
      </c>
      <c r="P23" s="475">
        <v>76.000000000000014</v>
      </c>
      <c r="Q23" s="475">
        <v>93.000000000000099</v>
      </c>
    </row>
    <row r="24" spans="1:17" s="96" customFormat="1" ht="15.75" customHeight="1">
      <c r="A24" s="198" t="s">
        <v>55</v>
      </c>
      <c r="B24" s="476">
        <v>891.8000000000003</v>
      </c>
      <c r="C24" s="476">
        <v>79.949999999999974</v>
      </c>
      <c r="D24" s="476">
        <v>77.850000000000023</v>
      </c>
      <c r="E24" s="476">
        <v>5.0000000000000009</v>
      </c>
      <c r="F24" s="476">
        <v>11</v>
      </c>
      <c r="G24" s="476">
        <v>50</v>
      </c>
      <c r="H24" s="476">
        <v>38</v>
      </c>
      <c r="I24" s="476">
        <v>27</v>
      </c>
      <c r="J24" s="476">
        <v>216</v>
      </c>
      <c r="K24" s="476">
        <v>45</v>
      </c>
      <c r="L24" s="476">
        <v>58</v>
      </c>
      <c r="M24" s="476">
        <v>78.000000000000028</v>
      </c>
      <c r="N24" s="476">
        <v>47</v>
      </c>
      <c r="O24" s="476">
        <v>9</v>
      </c>
      <c r="P24" s="476">
        <v>72.000000000000014</v>
      </c>
      <c r="Q24" s="476">
        <v>78.000000000000014</v>
      </c>
    </row>
    <row r="25" spans="1:17" s="96" customFormat="1" ht="15.75" customHeight="1">
      <c r="A25" s="197" t="s">
        <v>54</v>
      </c>
      <c r="B25" s="476">
        <v>319.40000000000003</v>
      </c>
      <c r="C25" s="476">
        <v>23</v>
      </c>
      <c r="D25" s="476">
        <v>4.0000000000000009</v>
      </c>
      <c r="E25" s="476">
        <v>0</v>
      </c>
      <c r="F25" s="476">
        <v>0</v>
      </c>
      <c r="G25" s="476">
        <v>56.400000000000034</v>
      </c>
      <c r="H25" s="476">
        <v>51</v>
      </c>
      <c r="I25" s="476">
        <v>25.000000000000004</v>
      </c>
      <c r="J25" s="476">
        <v>73</v>
      </c>
      <c r="K25" s="476">
        <v>9.0000000000000018</v>
      </c>
      <c r="L25" s="476">
        <v>1</v>
      </c>
      <c r="M25" s="476">
        <v>36</v>
      </c>
      <c r="N25" s="476">
        <v>6.0000000000000009</v>
      </c>
      <c r="O25" s="476">
        <v>16.000000000000007</v>
      </c>
      <c r="P25" s="476">
        <v>4.0000000000000009</v>
      </c>
      <c r="Q25" s="476">
        <v>15.000000000000005</v>
      </c>
    </row>
    <row r="26" spans="1:17" s="96" customFormat="1" ht="15.75" customHeight="1">
      <c r="A26" s="205" t="s">
        <v>165</v>
      </c>
      <c r="B26" s="475">
        <v>2656.9</v>
      </c>
      <c r="C26" s="475">
        <v>160.14999999999998</v>
      </c>
      <c r="D26" s="475">
        <v>234.6</v>
      </c>
      <c r="E26" s="475">
        <v>7</v>
      </c>
      <c r="F26" s="475">
        <v>138.9</v>
      </c>
      <c r="G26" s="475">
        <v>163.25000000000009</v>
      </c>
      <c r="H26" s="475">
        <v>88.000000000000043</v>
      </c>
      <c r="I26" s="475">
        <v>75</v>
      </c>
      <c r="J26" s="475">
        <v>421.99999999999977</v>
      </c>
      <c r="K26" s="475">
        <v>121</v>
      </c>
      <c r="L26" s="475">
        <v>167</v>
      </c>
      <c r="M26" s="475">
        <v>291.99999999999983</v>
      </c>
      <c r="N26" s="475">
        <v>138</v>
      </c>
      <c r="O26" s="475">
        <v>160</v>
      </c>
      <c r="P26" s="475">
        <v>200.00000000000003</v>
      </c>
      <c r="Q26" s="475">
        <v>289.99999999999989</v>
      </c>
    </row>
    <row r="27" spans="1:17" s="96" customFormat="1" ht="15.75" customHeight="1">
      <c r="A27" s="197" t="s">
        <v>55</v>
      </c>
      <c r="B27" s="476">
        <v>2051.25</v>
      </c>
      <c r="C27" s="476">
        <v>107.10000000000002</v>
      </c>
      <c r="D27" s="476">
        <v>208</v>
      </c>
      <c r="E27" s="476">
        <v>7.0000000000000027</v>
      </c>
      <c r="F27" s="476">
        <v>138.9</v>
      </c>
      <c r="G27" s="476">
        <v>86.250000000000014</v>
      </c>
      <c r="H27" s="476">
        <v>38</v>
      </c>
      <c r="I27" s="476">
        <v>42.000000000000007</v>
      </c>
      <c r="J27" s="476">
        <v>314</v>
      </c>
      <c r="K27" s="476">
        <v>100.00000000000001</v>
      </c>
      <c r="L27" s="476">
        <v>139.00000000000003</v>
      </c>
      <c r="M27" s="476">
        <v>232.00000000000009</v>
      </c>
      <c r="N27" s="476">
        <v>118.00000000000001</v>
      </c>
      <c r="O27" s="476">
        <v>91</v>
      </c>
      <c r="P27" s="476">
        <v>177</v>
      </c>
      <c r="Q27" s="476">
        <v>253</v>
      </c>
    </row>
    <row r="28" spans="1:17" s="96" customFormat="1" ht="15.75" customHeight="1">
      <c r="A28" s="198" t="s">
        <v>54</v>
      </c>
      <c r="B28" s="476">
        <v>605.64999999999975</v>
      </c>
      <c r="C28" s="476">
        <v>53.050000000000011</v>
      </c>
      <c r="D28" s="476">
        <v>26.6</v>
      </c>
      <c r="E28" s="476">
        <v>0</v>
      </c>
      <c r="F28" s="476">
        <v>0</v>
      </c>
      <c r="G28" s="476">
        <v>77.000000000000043</v>
      </c>
      <c r="H28" s="476">
        <v>50.000000000000021</v>
      </c>
      <c r="I28" s="476">
        <v>33</v>
      </c>
      <c r="J28" s="476">
        <v>108</v>
      </c>
      <c r="K28" s="476">
        <v>21.000000000000004</v>
      </c>
      <c r="L28" s="476">
        <v>28</v>
      </c>
      <c r="M28" s="476">
        <v>60.000000000000007</v>
      </c>
      <c r="N28" s="476">
        <v>20</v>
      </c>
      <c r="O28" s="476">
        <v>69</v>
      </c>
      <c r="P28" s="476">
        <v>23</v>
      </c>
      <c r="Q28" s="476">
        <v>37.000000000000021</v>
      </c>
    </row>
    <row r="29" spans="1:17" s="96" customFormat="1" ht="15.75" customHeight="1">
      <c r="A29" s="201" t="s">
        <v>164</v>
      </c>
      <c r="B29" s="475">
        <v>3632.349999999999</v>
      </c>
      <c r="C29" s="475">
        <v>209.65000000000012</v>
      </c>
      <c r="D29" s="475">
        <v>355.6</v>
      </c>
      <c r="E29" s="475">
        <v>16.000000000000004</v>
      </c>
      <c r="F29" s="475">
        <v>191.1</v>
      </c>
      <c r="G29" s="475">
        <v>189.00000000000006</v>
      </c>
      <c r="H29" s="475">
        <v>239.00000000000009</v>
      </c>
      <c r="I29" s="475">
        <v>62.000000000000007</v>
      </c>
      <c r="J29" s="475">
        <v>578.00000000000034</v>
      </c>
      <c r="K29" s="475">
        <v>169.00000000000003</v>
      </c>
      <c r="L29" s="475">
        <v>214.00000000000003</v>
      </c>
      <c r="M29" s="475">
        <v>452.00000000000006</v>
      </c>
      <c r="N29" s="475">
        <v>139.00000000000009</v>
      </c>
      <c r="O29" s="475">
        <v>122.00000000000001</v>
      </c>
      <c r="P29" s="475">
        <v>338</v>
      </c>
      <c r="Q29" s="475">
        <v>358.00000000000017</v>
      </c>
    </row>
    <row r="30" spans="1:17" s="96" customFormat="1" ht="15.75" customHeight="1">
      <c r="A30" s="198" t="s">
        <v>55</v>
      </c>
      <c r="B30" s="476">
        <v>3037.75</v>
      </c>
      <c r="C30" s="476">
        <v>151.05000000000001</v>
      </c>
      <c r="D30" s="476">
        <v>338.6</v>
      </c>
      <c r="E30" s="476">
        <v>15.000000000000004</v>
      </c>
      <c r="F30" s="476">
        <v>188.1</v>
      </c>
      <c r="G30" s="476">
        <v>80</v>
      </c>
      <c r="H30" s="476">
        <v>129</v>
      </c>
      <c r="I30" s="476">
        <v>39</v>
      </c>
      <c r="J30" s="476">
        <v>491.00000000000011</v>
      </c>
      <c r="K30" s="476">
        <v>162</v>
      </c>
      <c r="L30" s="476">
        <v>207</v>
      </c>
      <c r="M30" s="476">
        <v>383.00000000000011</v>
      </c>
      <c r="N30" s="476">
        <v>135</v>
      </c>
      <c r="O30" s="476">
        <v>49</v>
      </c>
      <c r="P30" s="476">
        <v>324</v>
      </c>
      <c r="Q30" s="476">
        <v>345.99999999999989</v>
      </c>
    </row>
    <row r="31" spans="1:17" s="96" customFormat="1" ht="15.75" customHeight="1">
      <c r="A31" s="197" t="s">
        <v>54</v>
      </c>
      <c r="B31" s="476">
        <v>594.59999999999957</v>
      </c>
      <c r="C31" s="476">
        <v>58.600000000000023</v>
      </c>
      <c r="D31" s="476">
        <v>17.000000000000004</v>
      </c>
      <c r="E31" s="476">
        <v>1.0000000000000004</v>
      </c>
      <c r="F31" s="476">
        <v>3</v>
      </c>
      <c r="G31" s="476">
        <v>109.00000000000006</v>
      </c>
      <c r="H31" s="476">
        <v>110.00000000000004</v>
      </c>
      <c r="I31" s="476">
        <v>23.000000000000004</v>
      </c>
      <c r="J31" s="476">
        <v>87.000000000000028</v>
      </c>
      <c r="K31" s="476">
        <v>7</v>
      </c>
      <c r="L31" s="476">
        <v>7</v>
      </c>
      <c r="M31" s="476">
        <v>69</v>
      </c>
      <c r="N31" s="476">
        <v>4.0000000000000018</v>
      </c>
      <c r="O31" s="476">
        <v>73.000000000000014</v>
      </c>
      <c r="P31" s="476">
        <v>14</v>
      </c>
      <c r="Q31" s="476">
        <v>12.000000000000002</v>
      </c>
    </row>
    <row r="32" spans="1:17" s="96" customFormat="1" ht="15.75" customHeight="1">
      <c r="A32" s="205" t="s">
        <v>163</v>
      </c>
      <c r="B32" s="475">
        <v>2908.9500000000003</v>
      </c>
      <c r="C32" s="475">
        <v>137.94999999999999</v>
      </c>
      <c r="D32" s="475">
        <v>276.00000000000006</v>
      </c>
      <c r="E32" s="475">
        <v>12</v>
      </c>
      <c r="F32" s="475">
        <v>193.99999999999977</v>
      </c>
      <c r="G32" s="475">
        <v>87</v>
      </c>
      <c r="H32" s="475">
        <v>136</v>
      </c>
      <c r="I32" s="475">
        <v>36.000000000000007</v>
      </c>
      <c r="J32" s="475">
        <v>627</v>
      </c>
      <c r="K32" s="475">
        <v>96</v>
      </c>
      <c r="L32" s="475">
        <v>135.00000000000003</v>
      </c>
      <c r="M32" s="475">
        <v>379.00000000000006</v>
      </c>
      <c r="N32" s="475">
        <v>91.000000000000028</v>
      </c>
      <c r="O32" s="475">
        <v>166.00000000000006</v>
      </c>
      <c r="P32" s="475">
        <v>184</v>
      </c>
      <c r="Q32" s="475">
        <v>352</v>
      </c>
    </row>
    <row r="33" spans="1:17" s="96" customFormat="1" ht="15.75" customHeight="1">
      <c r="A33" s="197" t="s">
        <v>55</v>
      </c>
      <c r="B33" s="476">
        <v>2401.4499999999994</v>
      </c>
      <c r="C33" s="476">
        <v>94.450000000000031</v>
      </c>
      <c r="D33" s="476">
        <v>263</v>
      </c>
      <c r="E33" s="476">
        <v>12</v>
      </c>
      <c r="F33" s="476">
        <v>194</v>
      </c>
      <c r="G33" s="476">
        <v>17</v>
      </c>
      <c r="H33" s="476">
        <v>58.000000000000021</v>
      </c>
      <c r="I33" s="476">
        <v>26.000000000000007</v>
      </c>
      <c r="J33" s="476">
        <v>535.00000000000011</v>
      </c>
      <c r="K33" s="476">
        <v>92</v>
      </c>
      <c r="L33" s="476">
        <v>134</v>
      </c>
      <c r="M33" s="476">
        <v>323.00000000000011</v>
      </c>
      <c r="N33" s="476">
        <v>80</v>
      </c>
      <c r="O33" s="476">
        <v>58.000000000000007</v>
      </c>
      <c r="P33" s="476">
        <v>181.00000000000003</v>
      </c>
      <c r="Q33" s="476">
        <v>334.00000000000006</v>
      </c>
    </row>
    <row r="34" spans="1:17" s="96" customFormat="1" ht="15.75" customHeight="1">
      <c r="A34" s="198" t="s">
        <v>54</v>
      </c>
      <c r="B34" s="476">
        <v>507.50000000000017</v>
      </c>
      <c r="C34" s="476">
        <v>43.500000000000007</v>
      </c>
      <c r="D34" s="476">
        <v>13.000000000000004</v>
      </c>
      <c r="E34" s="476">
        <v>0</v>
      </c>
      <c r="F34" s="476">
        <v>0</v>
      </c>
      <c r="G34" s="476">
        <v>70</v>
      </c>
      <c r="H34" s="476">
        <v>78</v>
      </c>
      <c r="I34" s="476">
        <v>10</v>
      </c>
      <c r="J34" s="476">
        <v>92</v>
      </c>
      <c r="K34" s="476">
        <v>4.0000000000000009</v>
      </c>
      <c r="L34" s="476">
        <v>1.0000000000000002</v>
      </c>
      <c r="M34" s="476">
        <v>56</v>
      </c>
      <c r="N34" s="476">
        <v>11.000000000000007</v>
      </c>
      <c r="O34" s="476">
        <v>108</v>
      </c>
      <c r="P34" s="476">
        <v>3</v>
      </c>
      <c r="Q34" s="476">
        <v>18.000000000000014</v>
      </c>
    </row>
    <row r="35" spans="1:17" s="96" customFormat="1" ht="15.75" customHeight="1">
      <c r="A35" s="201" t="s">
        <v>162</v>
      </c>
      <c r="B35" s="475">
        <v>4406.55</v>
      </c>
      <c r="C35" s="475">
        <v>315.69999999999987</v>
      </c>
      <c r="D35" s="475">
        <v>714.65000000000009</v>
      </c>
      <c r="E35" s="475">
        <v>0</v>
      </c>
      <c r="F35" s="475">
        <v>141.19999999999999</v>
      </c>
      <c r="G35" s="475">
        <v>203</v>
      </c>
      <c r="H35" s="475">
        <v>267.00000000000017</v>
      </c>
      <c r="I35" s="475">
        <v>26</v>
      </c>
      <c r="J35" s="475">
        <v>690.00000000000045</v>
      </c>
      <c r="K35" s="475">
        <v>172</v>
      </c>
      <c r="L35" s="475">
        <v>221.00000000000003</v>
      </c>
      <c r="M35" s="475">
        <v>559.99999999999989</v>
      </c>
      <c r="N35" s="475">
        <v>139.00000000000014</v>
      </c>
      <c r="O35" s="475">
        <v>62.000000000000007</v>
      </c>
      <c r="P35" s="475">
        <v>378</v>
      </c>
      <c r="Q35" s="475">
        <v>517.00000000000034</v>
      </c>
    </row>
    <row r="36" spans="1:17" s="96" customFormat="1" ht="15.75" customHeight="1">
      <c r="A36" s="198" t="s">
        <v>55</v>
      </c>
      <c r="B36" s="476">
        <v>3754.3499999999995</v>
      </c>
      <c r="C36" s="476">
        <v>242.7</v>
      </c>
      <c r="D36" s="476">
        <v>683.44999999999982</v>
      </c>
      <c r="E36" s="476">
        <v>0</v>
      </c>
      <c r="F36" s="476">
        <v>141.19999999999999</v>
      </c>
      <c r="G36" s="476">
        <v>80.000000000000028</v>
      </c>
      <c r="H36" s="476">
        <v>142</v>
      </c>
      <c r="I36" s="476">
        <v>19.000000000000011</v>
      </c>
      <c r="J36" s="476">
        <v>569.99999999999989</v>
      </c>
      <c r="K36" s="476">
        <v>167.00000000000003</v>
      </c>
      <c r="L36" s="476">
        <v>215.00000000000011</v>
      </c>
      <c r="M36" s="476">
        <v>459.00000000000011</v>
      </c>
      <c r="N36" s="476">
        <v>137</v>
      </c>
      <c r="O36" s="476">
        <v>26.000000000000011</v>
      </c>
      <c r="P36" s="476">
        <v>368.99999999999983</v>
      </c>
      <c r="Q36" s="476">
        <v>503.00000000000028</v>
      </c>
    </row>
    <row r="37" spans="1:17" s="96" customFormat="1" ht="15.75" customHeight="1">
      <c r="A37" s="197" t="s">
        <v>54</v>
      </c>
      <c r="B37" s="476">
        <v>652.19999999999982</v>
      </c>
      <c r="C37" s="476">
        <v>73</v>
      </c>
      <c r="D37" s="476">
        <v>31.200000000000003</v>
      </c>
      <c r="E37" s="476">
        <v>0</v>
      </c>
      <c r="F37" s="476">
        <v>0</v>
      </c>
      <c r="G37" s="476">
        <v>123.00000000000001</v>
      </c>
      <c r="H37" s="476">
        <v>125.00000000000001</v>
      </c>
      <c r="I37" s="476">
        <v>7</v>
      </c>
      <c r="J37" s="476">
        <v>120</v>
      </c>
      <c r="K37" s="476">
        <v>5.0000000000000009</v>
      </c>
      <c r="L37" s="476">
        <v>6</v>
      </c>
      <c r="M37" s="476">
        <v>101</v>
      </c>
      <c r="N37" s="476">
        <v>2</v>
      </c>
      <c r="O37" s="476">
        <v>36</v>
      </c>
      <c r="P37" s="476">
        <v>9</v>
      </c>
      <c r="Q37" s="476">
        <v>14</v>
      </c>
    </row>
    <row r="38" spans="1:17" s="96" customFormat="1" ht="15.75" customHeight="1">
      <c r="A38" s="205" t="s">
        <v>161</v>
      </c>
      <c r="B38" s="475">
        <v>30951.899999999998</v>
      </c>
      <c r="C38" s="475">
        <v>1752.2500000000007</v>
      </c>
      <c r="D38" s="475">
        <v>4516.9500000000053</v>
      </c>
      <c r="E38" s="475">
        <v>903.99999999999977</v>
      </c>
      <c r="F38" s="475">
        <v>819.49999999999989</v>
      </c>
      <c r="G38" s="475">
        <v>138.20000000000002</v>
      </c>
      <c r="H38" s="475">
        <v>802.99999999999989</v>
      </c>
      <c r="I38" s="475">
        <v>319.00000000000057</v>
      </c>
      <c r="J38" s="475">
        <v>4778</v>
      </c>
      <c r="K38" s="475">
        <v>1227.0000000000005</v>
      </c>
      <c r="L38" s="475">
        <v>2213.0000000000018</v>
      </c>
      <c r="M38" s="475">
        <v>4592.0000000000009</v>
      </c>
      <c r="N38" s="475">
        <v>1208.0000000000002</v>
      </c>
      <c r="O38" s="475">
        <v>172.0000000000002</v>
      </c>
      <c r="P38" s="475">
        <v>4282.9999999999982</v>
      </c>
      <c r="Q38" s="475">
        <v>3225.9999999999995</v>
      </c>
    </row>
    <row r="39" spans="1:17" s="96" customFormat="1" ht="15.75" customHeight="1">
      <c r="A39" s="197" t="s">
        <v>55</v>
      </c>
      <c r="B39" s="476">
        <v>27768.200000000012</v>
      </c>
      <c r="C39" s="476">
        <v>1560.4500000000007</v>
      </c>
      <c r="D39" s="476">
        <v>4203.2500000000045</v>
      </c>
      <c r="E39" s="476">
        <v>886.99999999999977</v>
      </c>
      <c r="F39" s="476">
        <v>701.49999999999989</v>
      </c>
      <c r="G39" s="476">
        <v>58</v>
      </c>
      <c r="H39" s="476">
        <v>643.00000000000057</v>
      </c>
      <c r="I39" s="476">
        <v>225.00000000000014</v>
      </c>
      <c r="J39" s="476">
        <v>4167.9999999999973</v>
      </c>
      <c r="K39" s="476">
        <v>1084.0000000000023</v>
      </c>
      <c r="L39" s="476">
        <v>2037.0000000000009</v>
      </c>
      <c r="M39" s="476">
        <v>4226.9999999999955</v>
      </c>
      <c r="N39" s="476">
        <v>1116.9999999999989</v>
      </c>
      <c r="O39" s="476">
        <v>119.99999999999991</v>
      </c>
      <c r="P39" s="476">
        <v>3845.9999999999986</v>
      </c>
      <c r="Q39" s="476">
        <v>2890.9999999999973</v>
      </c>
    </row>
    <row r="40" spans="1:17" s="96" customFormat="1" ht="15.75" customHeight="1">
      <c r="A40" s="198" t="s">
        <v>54</v>
      </c>
      <c r="B40" s="476">
        <v>3183.7000000000021</v>
      </c>
      <c r="C40" s="476">
        <v>191.80000000000004</v>
      </c>
      <c r="D40" s="476">
        <v>313.7000000000001</v>
      </c>
      <c r="E40" s="476">
        <v>17</v>
      </c>
      <c r="F40" s="476">
        <v>118.00000000000001</v>
      </c>
      <c r="G40" s="476">
        <v>80.200000000000031</v>
      </c>
      <c r="H40" s="476">
        <v>160.00000000000006</v>
      </c>
      <c r="I40" s="476">
        <v>93.999999999999943</v>
      </c>
      <c r="J40" s="476">
        <v>610.00000000000023</v>
      </c>
      <c r="K40" s="476">
        <v>143.00000000000006</v>
      </c>
      <c r="L40" s="476">
        <v>176</v>
      </c>
      <c r="M40" s="476">
        <v>365.00000000000017</v>
      </c>
      <c r="N40" s="476">
        <v>91.000000000000028</v>
      </c>
      <c r="O40" s="476">
        <v>52</v>
      </c>
      <c r="P40" s="476">
        <v>437</v>
      </c>
      <c r="Q40" s="476">
        <v>335.00000000000011</v>
      </c>
    </row>
    <row r="41" spans="1:17" s="96" customFormat="1" ht="15.75" customHeight="1">
      <c r="A41" s="201" t="s">
        <v>160</v>
      </c>
      <c r="B41" s="475">
        <v>3458.5000000000005</v>
      </c>
      <c r="C41" s="475">
        <v>171.4</v>
      </c>
      <c r="D41" s="475">
        <v>372.45</v>
      </c>
      <c r="E41" s="475">
        <v>11.000000000000002</v>
      </c>
      <c r="F41" s="475">
        <v>216.69999999999993</v>
      </c>
      <c r="G41" s="475">
        <v>116.94999999999996</v>
      </c>
      <c r="H41" s="475">
        <v>161.00000000000003</v>
      </c>
      <c r="I41" s="475">
        <v>63.00000000000005</v>
      </c>
      <c r="J41" s="475">
        <v>651.00000000000011</v>
      </c>
      <c r="K41" s="475">
        <v>129.00000000000003</v>
      </c>
      <c r="L41" s="475">
        <v>200.00000000000003</v>
      </c>
      <c r="M41" s="475">
        <v>455.99999999999994</v>
      </c>
      <c r="N41" s="475">
        <v>104.00000000000004</v>
      </c>
      <c r="O41" s="475">
        <v>109.00000000000003</v>
      </c>
      <c r="P41" s="475">
        <v>267</v>
      </c>
      <c r="Q41" s="475">
        <v>430</v>
      </c>
    </row>
    <row r="42" spans="1:17" s="96" customFormat="1" ht="15.75" customHeight="1">
      <c r="A42" s="198" t="s">
        <v>55</v>
      </c>
      <c r="B42" s="476">
        <v>2816.75</v>
      </c>
      <c r="C42" s="476">
        <v>137.30000000000001</v>
      </c>
      <c r="D42" s="476">
        <v>331.5</v>
      </c>
      <c r="E42" s="476">
        <v>6.0000000000000018</v>
      </c>
      <c r="F42" s="476">
        <v>205.99999999999989</v>
      </c>
      <c r="G42" s="476">
        <v>38.950000000000031</v>
      </c>
      <c r="H42" s="476">
        <v>92.000000000000043</v>
      </c>
      <c r="I42" s="476">
        <v>38</v>
      </c>
      <c r="J42" s="476">
        <v>558.00000000000011</v>
      </c>
      <c r="K42" s="476">
        <v>110</v>
      </c>
      <c r="L42" s="476">
        <v>171</v>
      </c>
      <c r="M42" s="476">
        <v>386</v>
      </c>
      <c r="N42" s="476">
        <v>81</v>
      </c>
      <c r="O42" s="476">
        <v>38.000000000000007</v>
      </c>
      <c r="P42" s="476">
        <v>224</v>
      </c>
      <c r="Q42" s="476">
        <v>398.99999999999983</v>
      </c>
    </row>
    <row r="43" spans="1:17" s="96" customFormat="1" ht="15.75" customHeight="1">
      <c r="A43" s="197" t="s">
        <v>54</v>
      </c>
      <c r="B43" s="476">
        <v>641.75</v>
      </c>
      <c r="C43" s="476">
        <v>34.1</v>
      </c>
      <c r="D43" s="476">
        <v>40.949999999999996</v>
      </c>
      <c r="E43" s="476">
        <v>5.0000000000000009</v>
      </c>
      <c r="F43" s="476">
        <v>10.7</v>
      </c>
      <c r="G43" s="476">
        <v>78.000000000000028</v>
      </c>
      <c r="H43" s="476">
        <v>69</v>
      </c>
      <c r="I43" s="476">
        <v>25</v>
      </c>
      <c r="J43" s="476">
        <v>93</v>
      </c>
      <c r="K43" s="476">
        <v>19</v>
      </c>
      <c r="L43" s="476">
        <v>29</v>
      </c>
      <c r="M43" s="476">
        <v>70</v>
      </c>
      <c r="N43" s="476">
        <v>23</v>
      </c>
      <c r="O43" s="476">
        <v>71</v>
      </c>
      <c r="P43" s="476">
        <v>43.000000000000007</v>
      </c>
      <c r="Q43" s="476">
        <v>31</v>
      </c>
    </row>
    <row r="44" spans="1:17" s="96" customFormat="1" ht="15.75" customHeight="1">
      <c r="A44" s="205" t="s">
        <v>159</v>
      </c>
      <c r="B44" s="475">
        <v>3517.6499999999992</v>
      </c>
      <c r="C44" s="475">
        <v>299.8</v>
      </c>
      <c r="D44" s="475">
        <v>424.09999999999991</v>
      </c>
      <c r="E44" s="475">
        <v>35.4</v>
      </c>
      <c r="F44" s="475">
        <v>81.65000000000002</v>
      </c>
      <c r="G44" s="475">
        <v>106.7</v>
      </c>
      <c r="H44" s="475">
        <v>115.00000000000004</v>
      </c>
      <c r="I44" s="475">
        <v>72</v>
      </c>
      <c r="J44" s="475">
        <v>536.00000000000023</v>
      </c>
      <c r="K44" s="475">
        <v>159</v>
      </c>
      <c r="L44" s="475">
        <v>165</v>
      </c>
      <c r="M44" s="475">
        <v>502.00000000000011</v>
      </c>
      <c r="N44" s="475">
        <v>135</v>
      </c>
      <c r="O44" s="475">
        <v>49.000000000000007</v>
      </c>
      <c r="P44" s="475">
        <v>401.00000000000006</v>
      </c>
      <c r="Q44" s="475">
        <v>436.00000000000011</v>
      </c>
    </row>
    <row r="45" spans="1:17" s="96" customFormat="1" ht="15.75" customHeight="1">
      <c r="A45" s="197" t="s">
        <v>55</v>
      </c>
      <c r="B45" s="476">
        <v>3284.55</v>
      </c>
      <c r="C45" s="476">
        <v>278.80000000000013</v>
      </c>
      <c r="D45" s="476">
        <v>418.49999999999989</v>
      </c>
      <c r="E45" s="476">
        <v>35.400000000000013</v>
      </c>
      <c r="F45" s="476">
        <v>81.649999999999991</v>
      </c>
      <c r="G45" s="476">
        <v>71.2</v>
      </c>
      <c r="H45" s="476">
        <v>89</v>
      </c>
      <c r="I45" s="476">
        <v>64</v>
      </c>
      <c r="J45" s="476">
        <v>505</v>
      </c>
      <c r="K45" s="476">
        <v>151</v>
      </c>
      <c r="L45" s="476">
        <v>163.00000000000009</v>
      </c>
      <c r="M45" s="476">
        <v>479.00000000000006</v>
      </c>
      <c r="N45" s="476">
        <v>123</v>
      </c>
      <c r="O45" s="476">
        <v>39</v>
      </c>
      <c r="P45" s="476">
        <v>373</v>
      </c>
      <c r="Q45" s="476">
        <v>413</v>
      </c>
    </row>
    <row r="46" spans="1:17" s="96" customFormat="1" ht="15.75" customHeight="1">
      <c r="A46" s="198" t="s">
        <v>54</v>
      </c>
      <c r="B46" s="476">
        <v>233.1</v>
      </c>
      <c r="C46" s="476">
        <v>21</v>
      </c>
      <c r="D46" s="476">
        <v>5.6</v>
      </c>
      <c r="E46" s="476">
        <v>0</v>
      </c>
      <c r="F46" s="476">
        <v>0</v>
      </c>
      <c r="G46" s="476">
        <v>35.5</v>
      </c>
      <c r="H46" s="476">
        <v>26</v>
      </c>
      <c r="I46" s="476">
        <v>8.0000000000000036</v>
      </c>
      <c r="J46" s="476">
        <v>31</v>
      </c>
      <c r="K46" s="476">
        <v>8</v>
      </c>
      <c r="L46" s="476">
        <v>2</v>
      </c>
      <c r="M46" s="476">
        <v>23</v>
      </c>
      <c r="N46" s="476">
        <v>12</v>
      </c>
      <c r="O46" s="476">
        <v>10</v>
      </c>
      <c r="P46" s="476">
        <v>28</v>
      </c>
      <c r="Q46" s="476">
        <v>23</v>
      </c>
    </row>
    <row r="47" spans="1:17" s="96" customFormat="1" ht="15.75" customHeight="1">
      <c r="A47" s="201" t="s">
        <v>52</v>
      </c>
      <c r="B47" s="475">
        <v>57511.200000000055</v>
      </c>
      <c r="C47" s="475">
        <v>3734.1499999999996</v>
      </c>
      <c r="D47" s="475">
        <v>6371.0499999999938</v>
      </c>
      <c r="E47" s="475">
        <v>991.44999999999879</v>
      </c>
      <c r="F47" s="475">
        <v>1872.4499999999987</v>
      </c>
      <c r="G47" s="475">
        <v>1729.1000000000015</v>
      </c>
      <c r="H47" s="475">
        <v>2193.9999999999995</v>
      </c>
      <c r="I47" s="475">
        <v>1306.9999999999989</v>
      </c>
      <c r="J47" s="475">
        <v>8128.9999999999936</v>
      </c>
      <c r="K47" s="475">
        <v>2106.0000000000027</v>
      </c>
      <c r="L47" s="475">
        <v>3561.9999999999905</v>
      </c>
      <c r="M47" s="475">
        <v>9433.9999999999945</v>
      </c>
      <c r="N47" s="475">
        <v>2155.0000000000023</v>
      </c>
      <c r="O47" s="475">
        <v>931.0000000000033</v>
      </c>
      <c r="P47" s="475">
        <v>6568.9999999999927</v>
      </c>
      <c r="Q47" s="475">
        <v>6426.0000000000064</v>
      </c>
    </row>
    <row r="48" spans="1:17" s="96" customFormat="1" ht="15.75" customHeight="1">
      <c r="A48" s="198" t="s">
        <v>55</v>
      </c>
      <c r="B48" s="476">
        <v>53068.35</v>
      </c>
      <c r="C48" s="476">
        <v>3336.5499999999993</v>
      </c>
      <c r="D48" s="476">
        <v>6213.7999999999956</v>
      </c>
      <c r="E48" s="476">
        <v>976.19999999999879</v>
      </c>
      <c r="F48" s="476">
        <v>1814.6499999999992</v>
      </c>
      <c r="G48" s="476">
        <v>987.14999999999975</v>
      </c>
      <c r="H48" s="476">
        <v>1598.9999999999984</v>
      </c>
      <c r="I48" s="476">
        <v>1073.0000000000005</v>
      </c>
      <c r="J48" s="476">
        <v>7389.0000000000164</v>
      </c>
      <c r="K48" s="476">
        <v>1998.9999999999998</v>
      </c>
      <c r="L48" s="476">
        <v>3460.0000000000005</v>
      </c>
      <c r="M48" s="476">
        <v>8992.9999999999964</v>
      </c>
      <c r="N48" s="476">
        <v>2009.9999999999977</v>
      </c>
      <c r="O48" s="476">
        <v>719.00000000000102</v>
      </c>
      <c r="P48" s="476">
        <v>6327.9999999999982</v>
      </c>
      <c r="Q48" s="476">
        <v>6169.9999999999945</v>
      </c>
    </row>
    <row r="49" spans="1:17" s="96" customFormat="1" ht="15.75" customHeight="1">
      <c r="A49" s="197" t="s">
        <v>54</v>
      </c>
      <c r="B49" s="476">
        <v>4442.8500000000013</v>
      </c>
      <c r="C49" s="476">
        <v>397.60000000000008</v>
      </c>
      <c r="D49" s="476">
        <v>157.25000000000006</v>
      </c>
      <c r="E49" s="476">
        <v>15.250000000000002</v>
      </c>
      <c r="F49" s="476">
        <v>57.800000000000026</v>
      </c>
      <c r="G49" s="476">
        <v>741.94999999999891</v>
      </c>
      <c r="H49" s="476">
        <v>595</v>
      </c>
      <c r="I49" s="476">
        <v>234.00000000000011</v>
      </c>
      <c r="J49" s="476">
        <v>740</v>
      </c>
      <c r="K49" s="476">
        <v>106.99999999999989</v>
      </c>
      <c r="L49" s="476">
        <v>102.00000000000004</v>
      </c>
      <c r="M49" s="476">
        <v>441</v>
      </c>
      <c r="N49" s="476">
        <v>145.00000000000006</v>
      </c>
      <c r="O49" s="476">
        <v>211.99999999999972</v>
      </c>
      <c r="P49" s="476">
        <v>241.00000000000011</v>
      </c>
      <c r="Q49" s="476">
        <v>256</v>
      </c>
    </row>
    <row r="50" spans="1:17" s="96" customFormat="1" ht="15.75" customHeight="1">
      <c r="A50" s="205" t="s">
        <v>51</v>
      </c>
      <c r="B50" s="475">
        <v>4711.7999999999993</v>
      </c>
      <c r="C50" s="475">
        <v>386.5</v>
      </c>
      <c r="D50" s="475">
        <v>557.35000000000025</v>
      </c>
      <c r="E50" s="475">
        <v>8</v>
      </c>
      <c r="F50" s="475">
        <v>207.25000000000009</v>
      </c>
      <c r="G50" s="475">
        <v>148.69999999999985</v>
      </c>
      <c r="H50" s="475">
        <v>216.00000000000017</v>
      </c>
      <c r="I50" s="475">
        <v>94.999999999999901</v>
      </c>
      <c r="J50" s="475">
        <v>777.00000000000068</v>
      </c>
      <c r="K50" s="475">
        <v>293.99999999999989</v>
      </c>
      <c r="L50" s="475">
        <v>200.99999999999977</v>
      </c>
      <c r="M50" s="475">
        <v>614.99999999999989</v>
      </c>
      <c r="N50" s="475">
        <v>182.00000000000011</v>
      </c>
      <c r="O50" s="475">
        <v>56</v>
      </c>
      <c r="P50" s="475">
        <v>428.99999999999977</v>
      </c>
      <c r="Q50" s="475">
        <v>538.99999999999989</v>
      </c>
    </row>
    <row r="51" spans="1:17" s="569" customFormat="1" ht="15.75" customHeight="1">
      <c r="A51" s="197" t="s">
        <v>55</v>
      </c>
      <c r="B51" s="476">
        <v>4312.5499999999993</v>
      </c>
      <c r="C51" s="476">
        <v>360.00000000000011</v>
      </c>
      <c r="D51" s="476">
        <v>539.6</v>
      </c>
      <c r="E51" s="476">
        <v>8</v>
      </c>
      <c r="F51" s="476">
        <v>204.25000000000003</v>
      </c>
      <c r="G51" s="476">
        <v>72.7</v>
      </c>
      <c r="H51" s="476">
        <v>137.00000000000006</v>
      </c>
      <c r="I51" s="476">
        <v>76</v>
      </c>
      <c r="J51" s="476">
        <v>694.00000000000023</v>
      </c>
      <c r="K51" s="476">
        <v>285.00000000000006</v>
      </c>
      <c r="L51" s="476">
        <v>199.9999999999998</v>
      </c>
      <c r="M51" s="476">
        <v>582.00000000000034</v>
      </c>
      <c r="N51" s="476">
        <v>178</v>
      </c>
      <c r="O51" s="476">
        <v>29</v>
      </c>
      <c r="P51" s="476">
        <v>417.99999999999989</v>
      </c>
      <c r="Q51" s="476">
        <v>529.00000000000011</v>
      </c>
    </row>
    <row r="52" spans="1:17" s="96" customFormat="1" ht="15.75" customHeight="1">
      <c r="A52" s="198" t="s">
        <v>54</v>
      </c>
      <c r="B52" s="476">
        <v>399.25000000000006</v>
      </c>
      <c r="C52" s="476">
        <v>26.500000000000007</v>
      </c>
      <c r="D52" s="476">
        <v>17.749999999999996</v>
      </c>
      <c r="E52" s="476">
        <v>0</v>
      </c>
      <c r="F52" s="476">
        <v>3</v>
      </c>
      <c r="G52" s="476">
        <v>76</v>
      </c>
      <c r="H52" s="476">
        <v>79.000000000000014</v>
      </c>
      <c r="I52" s="476">
        <v>19</v>
      </c>
      <c r="J52" s="476">
        <v>83</v>
      </c>
      <c r="K52" s="476">
        <v>9.0000000000000036</v>
      </c>
      <c r="L52" s="476">
        <v>1</v>
      </c>
      <c r="M52" s="476">
        <v>33.000000000000007</v>
      </c>
      <c r="N52" s="476">
        <v>4.0000000000000009</v>
      </c>
      <c r="O52" s="476">
        <v>27.000000000000011</v>
      </c>
      <c r="P52" s="476">
        <v>11.000000000000004</v>
      </c>
      <c r="Q52" s="476">
        <v>10.000000000000002</v>
      </c>
    </row>
    <row r="53" spans="1:17" s="96" customFormat="1" ht="15.75" customHeight="1">
      <c r="A53" s="201" t="s">
        <v>158</v>
      </c>
      <c r="B53" s="475">
        <v>3019.7499999999977</v>
      </c>
      <c r="C53" s="475">
        <v>233.20000000000002</v>
      </c>
      <c r="D53" s="475">
        <v>297.10000000000002</v>
      </c>
      <c r="E53" s="475">
        <v>9.5000000000000036</v>
      </c>
      <c r="F53" s="475">
        <v>78.599999999999909</v>
      </c>
      <c r="G53" s="475">
        <v>221.35</v>
      </c>
      <c r="H53" s="475">
        <v>192</v>
      </c>
      <c r="I53" s="475">
        <v>124</v>
      </c>
      <c r="J53" s="475">
        <v>491.99999999999977</v>
      </c>
      <c r="K53" s="475">
        <v>113.00000000000001</v>
      </c>
      <c r="L53" s="475">
        <v>161.00000000000006</v>
      </c>
      <c r="M53" s="475">
        <v>282</v>
      </c>
      <c r="N53" s="475">
        <v>132</v>
      </c>
      <c r="O53" s="475">
        <v>89.000000000000043</v>
      </c>
      <c r="P53" s="475">
        <v>264</v>
      </c>
      <c r="Q53" s="475">
        <v>331</v>
      </c>
    </row>
    <row r="54" spans="1:17" s="569" customFormat="1" ht="15.75" customHeight="1">
      <c r="A54" s="198" t="s">
        <v>55</v>
      </c>
      <c r="B54" s="476">
        <v>2198.35</v>
      </c>
      <c r="C54" s="476">
        <v>166.75</v>
      </c>
      <c r="D54" s="476">
        <v>276.90000000000009</v>
      </c>
      <c r="E54" s="476">
        <v>9.5000000000000036</v>
      </c>
      <c r="F54" s="476">
        <v>74.8</v>
      </c>
      <c r="G54" s="476">
        <v>73.400000000000006</v>
      </c>
      <c r="H54" s="476">
        <v>77</v>
      </c>
      <c r="I54" s="476">
        <v>74</v>
      </c>
      <c r="J54" s="476">
        <v>322</v>
      </c>
      <c r="K54" s="476">
        <v>107.00000000000001</v>
      </c>
      <c r="L54" s="476">
        <v>146.00000000000009</v>
      </c>
      <c r="M54" s="476">
        <v>205</v>
      </c>
      <c r="N54" s="476">
        <v>102.00000000000001</v>
      </c>
      <c r="O54" s="476">
        <v>40.000000000000007</v>
      </c>
      <c r="P54" s="476">
        <v>241.00000000000011</v>
      </c>
      <c r="Q54" s="476">
        <v>282.99999999999989</v>
      </c>
    </row>
    <row r="55" spans="1:17" s="96" customFormat="1" ht="15.75" customHeight="1">
      <c r="A55" s="197" t="s">
        <v>54</v>
      </c>
      <c r="B55" s="476">
        <v>821.4000000000002</v>
      </c>
      <c r="C55" s="476">
        <v>66.449999999999989</v>
      </c>
      <c r="D55" s="476">
        <v>20.200000000000003</v>
      </c>
      <c r="E55" s="476">
        <v>0</v>
      </c>
      <c r="F55" s="476">
        <v>3.8000000000000007</v>
      </c>
      <c r="G55" s="476">
        <v>147.94999999999996</v>
      </c>
      <c r="H55" s="476">
        <v>115.00000000000003</v>
      </c>
      <c r="I55" s="476">
        <v>50.000000000000043</v>
      </c>
      <c r="J55" s="476">
        <v>170</v>
      </c>
      <c r="K55" s="476">
        <v>6</v>
      </c>
      <c r="L55" s="476">
        <v>15.000000000000002</v>
      </c>
      <c r="M55" s="476">
        <v>77</v>
      </c>
      <c r="N55" s="476">
        <v>30</v>
      </c>
      <c r="O55" s="476">
        <v>49.000000000000036</v>
      </c>
      <c r="P55" s="476">
        <v>23</v>
      </c>
      <c r="Q55" s="476">
        <v>48</v>
      </c>
    </row>
    <row r="56" spans="1:17" s="96" customFormat="1" ht="15.75" customHeight="1">
      <c r="A56" s="205" t="s">
        <v>157</v>
      </c>
      <c r="B56" s="475">
        <v>33041.65</v>
      </c>
      <c r="C56" s="475">
        <v>1856.7499999999982</v>
      </c>
      <c r="D56" s="475">
        <v>3903.9000000000042</v>
      </c>
      <c r="E56" s="475">
        <v>905.3999999999993</v>
      </c>
      <c r="F56" s="475">
        <v>799.54999999999905</v>
      </c>
      <c r="G56" s="475">
        <v>525.04999999999984</v>
      </c>
      <c r="H56" s="475">
        <v>951.00000000000011</v>
      </c>
      <c r="I56" s="475">
        <v>688.9999999999992</v>
      </c>
      <c r="J56" s="475">
        <v>4156.0000000000018</v>
      </c>
      <c r="K56" s="475">
        <v>1159.9999999999982</v>
      </c>
      <c r="L56" s="475">
        <v>2260.0000000000018</v>
      </c>
      <c r="M56" s="475">
        <v>6304.0000000000018</v>
      </c>
      <c r="N56" s="475">
        <v>1159.000000000002</v>
      </c>
      <c r="O56" s="475">
        <v>479.99999999999977</v>
      </c>
      <c r="P56" s="475">
        <v>4246.0000000000009</v>
      </c>
      <c r="Q56" s="475">
        <v>3645.9999999999986</v>
      </c>
    </row>
    <row r="57" spans="1:17" s="569" customFormat="1" ht="15.75" customHeight="1">
      <c r="A57" s="197" t="s">
        <v>55</v>
      </c>
      <c r="B57" s="476">
        <v>32222.649999999965</v>
      </c>
      <c r="C57" s="476">
        <v>1803.7499999999991</v>
      </c>
      <c r="D57" s="476">
        <v>3890.8999999999942</v>
      </c>
      <c r="E57" s="476">
        <v>905.39999999999907</v>
      </c>
      <c r="F57" s="476">
        <v>784.54999999999916</v>
      </c>
      <c r="G57" s="476">
        <v>338.04999999999978</v>
      </c>
      <c r="H57" s="476">
        <v>838.00000000000034</v>
      </c>
      <c r="I57" s="476">
        <v>619.00000000000068</v>
      </c>
      <c r="J57" s="476">
        <v>4043.0000000000023</v>
      </c>
      <c r="K57" s="476">
        <v>1129.9999999999986</v>
      </c>
      <c r="L57" s="476">
        <v>2248.9999999999964</v>
      </c>
      <c r="M57" s="476">
        <v>6239.0000000000064</v>
      </c>
      <c r="N57" s="476">
        <v>1112.0000000000002</v>
      </c>
      <c r="O57" s="476">
        <v>470.99999999999966</v>
      </c>
      <c r="P57" s="476">
        <v>4199.0000000000073</v>
      </c>
      <c r="Q57" s="476">
        <v>3599.9999999999977</v>
      </c>
    </row>
    <row r="58" spans="1:17" s="96" customFormat="1" ht="15.75" customHeight="1">
      <c r="A58" s="198" t="s">
        <v>54</v>
      </c>
      <c r="B58" s="476">
        <v>819</v>
      </c>
      <c r="C58" s="476">
        <v>53.000000000000007</v>
      </c>
      <c r="D58" s="476">
        <v>13.000000000000004</v>
      </c>
      <c r="E58" s="476">
        <v>0</v>
      </c>
      <c r="F58" s="476">
        <v>15</v>
      </c>
      <c r="G58" s="476">
        <v>187.00000000000003</v>
      </c>
      <c r="H58" s="476">
        <v>113.00000000000009</v>
      </c>
      <c r="I58" s="476">
        <v>70</v>
      </c>
      <c r="J58" s="476">
        <v>113</v>
      </c>
      <c r="K58" s="476">
        <v>30.000000000000004</v>
      </c>
      <c r="L58" s="476">
        <v>11</v>
      </c>
      <c r="M58" s="476">
        <v>65.000000000000014</v>
      </c>
      <c r="N58" s="476">
        <v>47</v>
      </c>
      <c r="O58" s="476">
        <v>9.0000000000000053</v>
      </c>
      <c r="P58" s="476">
        <v>47</v>
      </c>
      <c r="Q58" s="476">
        <v>46</v>
      </c>
    </row>
    <row r="59" spans="1:17" s="96" customFormat="1" ht="15.75" customHeight="1">
      <c r="A59" s="201" t="s">
        <v>156</v>
      </c>
      <c r="B59" s="475">
        <v>4314.9500000000016</v>
      </c>
      <c r="C59" s="475">
        <v>338.25000000000006</v>
      </c>
      <c r="D59" s="475">
        <v>410.10000000000019</v>
      </c>
      <c r="E59" s="475">
        <v>16.800000000000004</v>
      </c>
      <c r="F59" s="475">
        <v>139.80000000000001</v>
      </c>
      <c r="G59" s="475">
        <v>222.00000000000009</v>
      </c>
      <c r="H59" s="475">
        <v>215.00000000000011</v>
      </c>
      <c r="I59" s="475">
        <v>163</v>
      </c>
      <c r="J59" s="475">
        <v>641.00000000000011</v>
      </c>
      <c r="K59" s="475">
        <v>137</v>
      </c>
      <c r="L59" s="475">
        <v>293.00000000000006</v>
      </c>
      <c r="M59" s="475">
        <v>624</v>
      </c>
      <c r="N59" s="475">
        <v>217.00000000000009</v>
      </c>
      <c r="O59" s="475">
        <v>55</v>
      </c>
      <c r="P59" s="475">
        <v>373.00000000000017</v>
      </c>
      <c r="Q59" s="475">
        <v>470</v>
      </c>
    </row>
    <row r="60" spans="1:17" s="569" customFormat="1" ht="15.75" customHeight="1">
      <c r="A60" s="198" t="s">
        <v>55</v>
      </c>
      <c r="B60" s="476">
        <v>3770.1000000000004</v>
      </c>
      <c r="C60" s="476">
        <v>292.00000000000011</v>
      </c>
      <c r="D60" s="476">
        <v>394.50000000000006</v>
      </c>
      <c r="E60" s="476">
        <v>16.800000000000004</v>
      </c>
      <c r="F60" s="476">
        <v>127.80000000000001</v>
      </c>
      <c r="G60" s="476">
        <v>134.00000000000011</v>
      </c>
      <c r="H60" s="476">
        <v>152.00000000000011</v>
      </c>
      <c r="I60" s="476">
        <v>125</v>
      </c>
      <c r="J60" s="476">
        <v>540.99999999999989</v>
      </c>
      <c r="K60" s="476">
        <v>127.00000000000001</v>
      </c>
      <c r="L60" s="476">
        <v>272.99999999999983</v>
      </c>
      <c r="M60" s="476">
        <v>580</v>
      </c>
      <c r="N60" s="476">
        <v>195.00000000000003</v>
      </c>
      <c r="O60" s="476">
        <v>44.000000000000007</v>
      </c>
      <c r="P60" s="476">
        <v>339.99999999999977</v>
      </c>
      <c r="Q60" s="476">
        <v>428.00000000000006</v>
      </c>
    </row>
    <row r="61" spans="1:17" s="96" customFormat="1" ht="15.75" customHeight="1">
      <c r="A61" s="197" t="s">
        <v>54</v>
      </c>
      <c r="B61" s="476">
        <v>544.85000000000014</v>
      </c>
      <c r="C61" s="476">
        <v>46.250000000000007</v>
      </c>
      <c r="D61" s="476">
        <v>15.600000000000001</v>
      </c>
      <c r="E61" s="476">
        <v>0</v>
      </c>
      <c r="F61" s="476">
        <v>12</v>
      </c>
      <c r="G61" s="476">
        <v>88</v>
      </c>
      <c r="H61" s="476">
        <v>63.000000000000014</v>
      </c>
      <c r="I61" s="476">
        <v>38</v>
      </c>
      <c r="J61" s="476">
        <v>100</v>
      </c>
      <c r="K61" s="476">
        <v>10</v>
      </c>
      <c r="L61" s="476">
        <v>20.000000000000004</v>
      </c>
      <c r="M61" s="476">
        <v>44</v>
      </c>
      <c r="N61" s="476">
        <v>22</v>
      </c>
      <c r="O61" s="476">
        <v>11</v>
      </c>
      <c r="P61" s="476">
        <v>33</v>
      </c>
      <c r="Q61" s="476">
        <v>42</v>
      </c>
    </row>
    <row r="62" spans="1:17" s="96" customFormat="1" ht="15.75" customHeight="1">
      <c r="A62" s="205" t="s">
        <v>155</v>
      </c>
      <c r="B62" s="475">
        <v>10319.250000000007</v>
      </c>
      <c r="C62" s="475">
        <v>693.19999999999982</v>
      </c>
      <c r="D62" s="475">
        <v>950.54999999999961</v>
      </c>
      <c r="E62" s="475">
        <v>27.250000000000011</v>
      </c>
      <c r="F62" s="475">
        <v>589.2499999999992</v>
      </c>
      <c r="G62" s="475">
        <v>564.99999999999977</v>
      </c>
      <c r="H62" s="475">
        <v>521.00000000000045</v>
      </c>
      <c r="I62" s="475">
        <v>141.99999999999989</v>
      </c>
      <c r="J62" s="475">
        <v>1815.9999999999995</v>
      </c>
      <c r="K62" s="475">
        <v>315.00000000000006</v>
      </c>
      <c r="L62" s="475">
        <v>548.00000000000023</v>
      </c>
      <c r="M62" s="475">
        <v>1302.0000000000005</v>
      </c>
      <c r="N62" s="475">
        <v>387.00000000000006</v>
      </c>
      <c r="O62" s="475">
        <v>241.00000000000026</v>
      </c>
      <c r="P62" s="475">
        <v>1026</v>
      </c>
      <c r="Q62" s="475">
        <v>1196.0000000000009</v>
      </c>
    </row>
    <row r="63" spans="1:17" s="569" customFormat="1" ht="15.75" customHeight="1">
      <c r="A63" s="197" t="s">
        <v>55</v>
      </c>
      <c r="B63" s="476">
        <v>9170.0000000000127</v>
      </c>
      <c r="C63" s="476">
        <v>562.19999999999948</v>
      </c>
      <c r="D63" s="476">
        <v>921.55000000000041</v>
      </c>
      <c r="E63" s="476">
        <v>25</v>
      </c>
      <c r="F63" s="476">
        <v>589.24999999999955</v>
      </c>
      <c r="G63" s="476">
        <v>356.99999999999989</v>
      </c>
      <c r="H63" s="476">
        <v>343.00000000000006</v>
      </c>
      <c r="I63" s="476">
        <v>118</v>
      </c>
      <c r="J63" s="476">
        <v>1631.0000000000014</v>
      </c>
      <c r="K63" s="476">
        <v>302.99999999999989</v>
      </c>
      <c r="L63" s="476">
        <v>521.99999999999989</v>
      </c>
      <c r="M63" s="476">
        <v>1175.0000000000009</v>
      </c>
      <c r="N63" s="476">
        <v>360.00000000000028</v>
      </c>
      <c r="O63" s="476">
        <v>126.00000000000001</v>
      </c>
      <c r="P63" s="476">
        <v>986.99999999999898</v>
      </c>
      <c r="Q63" s="476">
        <v>1150</v>
      </c>
    </row>
    <row r="64" spans="1:17" s="96" customFormat="1" ht="15.75" customHeight="1">
      <c r="A64" s="198" t="s">
        <v>54</v>
      </c>
      <c r="B64" s="476">
        <v>1149.2499999999995</v>
      </c>
      <c r="C64" s="476">
        <v>131</v>
      </c>
      <c r="D64" s="476">
        <v>29.000000000000007</v>
      </c>
      <c r="E64" s="476">
        <v>2.2500000000000004</v>
      </c>
      <c r="F64" s="476">
        <v>0</v>
      </c>
      <c r="G64" s="476">
        <v>208.00000000000003</v>
      </c>
      <c r="H64" s="476">
        <v>178.00000000000006</v>
      </c>
      <c r="I64" s="476">
        <v>24.000000000000011</v>
      </c>
      <c r="J64" s="476">
        <v>185.00000000000023</v>
      </c>
      <c r="K64" s="476">
        <v>12.000000000000002</v>
      </c>
      <c r="L64" s="476">
        <v>26</v>
      </c>
      <c r="M64" s="476">
        <v>127</v>
      </c>
      <c r="N64" s="476">
        <v>27</v>
      </c>
      <c r="O64" s="476">
        <v>114.99999999999993</v>
      </c>
      <c r="P64" s="476">
        <v>39.000000000000028</v>
      </c>
      <c r="Q64" s="476">
        <v>46</v>
      </c>
    </row>
    <row r="65" spans="1:17" s="96" customFormat="1" ht="15.75" customHeight="1">
      <c r="A65" s="201" t="s">
        <v>26</v>
      </c>
      <c r="B65" s="475">
        <v>2103.8000000000006</v>
      </c>
      <c r="C65" s="475">
        <v>226.24999999999994</v>
      </c>
      <c r="D65" s="475">
        <v>252.04999999999998</v>
      </c>
      <c r="E65" s="475">
        <v>24.5</v>
      </c>
      <c r="F65" s="475">
        <v>58</v>
      </c>
      <c r="G65" s="475">
        <v>47</v>
      </c>
      <c r="H65" s="475">
        <v>99</v>
      </c>
      <c r="I65" s="475">
        <v>94</v>
      </c>
      <c r="J65" s="475">
        <v>247</v>
      </c>
      <c r="K65" s="475">
        <v>87</v>
      </c>
      <c r="L65" s="475">
        <v>99</v>
      </c>
      <c r="M65" s="475">
        <v>307</v>
      </c>
      <c r="N65" s="475">
        <v>78</v>
      </c>
      <c r="O65" s="475">
        <v>10</v>
      </c>
      <c r="P65" s="475">
        <v>231.00000000000009</v>
      </c>
      <c r="Q65" s="475">
        <v>244.00000000000009</v>
      </c>
    </row>
    <row r="66" spans="1:17" s="569" customFormat="1" ht="15.75" customHeight="1">
      <c r="A66" s="198" t="s">
        <v>55</v>
      </c>
      <c r="B66" s="476">
        <v>1394.7000000000003</v>
      </c>
      <c r="C66" s="476">
        <v>151.85000000000008</v>
      </c>
      <c r="D66" s="476">
        <v>190.35000000000002</v>
      </c>
      <c r="E66" s="476">
        <v>11.5</v>
      </c>
      <c r="F66" s="476">
        <v>34.000000000000014</v>
      </c>
      <c r="G66" s="476">
        <v>12</v>
      </c>
      <c r="H66" s="476">
        <v>52</v>
      </c>
      <c r="I66" s="476">
        <v>61</v>
      </c>
      <c r="J66" s="476">
        <v>158.00000000000003</v>
      </c>
      <c r="K66" s="476">
        <v>47</v>
      </c>
      <c r="L66" s="476">
        <v>70.000000000000014</v>
      </c>
      <c r="M66" s="476">
        <v>212.00000000000006</v>
      </c>
      <c r="N66" s="476">
        <v>63.000000000000014</v>
      </c>
      <c r="O66" s="476">
        <v>9</v>
      </c>
      <c r="P66" s="476">
        <v>143</v>
      </c>
      <c r="Q66" s="476">
        <v>180.00000000000003</v>
      </c>
    </row>
    <row r="67" spans="1:17" s="96" customFormat="1" ht="15.75" customHeight="1">
      <c r="A67" s="197" t="s">
        <v>54</v>
      </c>
      <c r="B67" s="476">
        <v>709.1</v>
      </c>
      <c r="C67" s="476">
        <v>74.400000000000006</v>
      </c>
      <c r="D67" s="476">
        <v>61.699999999999996</v>
      </c>
      <c r="E67" s="476">
        <v>13.000000000000002</v>
      </c>
      <c r="F67" s="476">
        <v>24</v>
      </c>
      <c r="G67" s="476">
        <v>35</v>
      </c>
      <c r="H67" s="476">
        <v>47</v>
      </c>
      <c r="I67" s="476">
        <v>33.000000000000007</v>
      </c>
      <c r="J67" s="476">
        <v>89.000000000000028</v>
      </c>
      <c r="K67" s="476">
        <v>40.000000000000007</v>
      </c>
      <c r="L67" s="476">
        <v>29</v>
      </c>
      <c r="M67" s="476">
        <v>95</v>
      </c>
      <c r="N67" s="476">
        <v>15</v>
      </c>
      <c r="O67" s="476">
        <v>1</v>
      </c>
      <c r="P67" s="476">
        <v>88</v>
      </c>
      <c r="Q67" s="476">
        <v>64</v>
      </c>
    </row>
    <row r="68" spans="1:17" s="96" customFormat="1" ht="15.75" customHeight="1">
      <c r="A68" s="205" t="s">
        <v>50</v>
      </c>
      <c r="B68" s="475">
        <v>7383.00000000001</v>
      </c>
      <c r="C68" s="475">
        <v>541.50000000000011</v>
      </c>
      <c r="D68" s="475">
        <v>579.15</v>
      </c>
      <c r="E68" s="475">
        <v>31.000000000000039</v>
      </c>
      <c r="F68" s="475">
        <v>280.20000000000027</v>
      </c>
      <c r="G68" s="475">
        <v>611.15000000000009</v>
      </c>
      <c r="H68" s="475">
        <v>584</v>
      </c>
      <c r="I68" s="475">
        <v>159.9999999999998</v>
      </c>
      <c r="J68" s="475">
        <v>1315</v>
      </c>
      <c r="K68" s="475">
        <v>278.00000000000023</v>
      </c>
      <c r="L68" s="475">
        <v>381.00000000000017</v>
      </c>
      <c r="M68" s="475">
        <v>785.99999999999989</v>
      </c>
      <c r="N68" s="475">
        <v>326</v>
      </c>
      <c r="O68" s="475">
        <v>289.0000000000004</v>
      </c>
      <c r="P68" s="475">
        <v>552.00000000000023</v>
      </c>
      <c r="Q68" s="475">
        <v>669</v>
      </c>
    </row>
    <row r="69" spans="1:17" s="96" customFormat="1" ht="15.75" customHeight="1">
      <c r="A69" s="197" t="s">
        <v>55</v>
      </c>
      <c r="B69" s="476">
        <v>5512.7499999999964</v>
      </c>
      <c r="C69" s="476">
        <v>413.5</v>
      </c>
      <c r="D69" s="476">
        <v>489.4500000000001</v>
      </c>
      <c r="E69" s="476">
        <v>28.000000000000018</v>
      </c>
      <c r="F69" s="476">
        <v>273.2</v>
      </c>
      <c r="G69" s="476">
        <v>254.6</v>
      </c>
      <c r="H69" s="476">
        <v>264</v>
      </c>
      <c r="I69" s="476">
        <v>107</v>
      </c>
      <c r="J69" s="476">
        <v>949.99999999999943</v>
      </c>
      <c r="K69" s="476">
        <v>259.00000000000017</v>
      </c>
      <c r="L69" s="476">
        <v>370</v>
      </c>
      <c r="M69" s="476">
        <v>592.99999999999989</v>
      </c>
      <c r="N69" s="476">
        <v>277</v>
      </c>
      <c r="O69" s="476">
        <v>99.000000000000014</v>
      </c>
      <c r="P69" s="476">
        <v>497.99999999999977</v>
      </c>
      <c r="Q69" s="476">
        <v>637</v>
      </c>
    </row>
    <row r="70" spans="1:17" s="96" customFormat="1" ht="15.75" customHeight="1">
      <c r="A70" s="198" t="s">
        <v>54</v>
      </c>
      <c r="B70" s="476">
        <v>1870.2499999999998</v>
      </c>
      <c r="C70" s="476">
        <v>128</v>
      </c>
      <c r="D70" s="476">
        <v>89.699999999999932</v>
      </c>
      <c r="E70" s="476">
        <v>3</v>
      </c>
      <c r="F70" s="476">
        <v>7.0000000000000062</v>
      </c>
      <c r="G70" s="476">
        <v>356.55</v>
      </c>
      <c r="H70" s="476">
        <v>320.00000000000011</v>
      </c>
      <c r="I70" s="476">
        <v>53.000000000000028</v>
      </c>
      <c r="J70" s="476">
        <v>364.99999999999977</v>
      </c>
      <c r="K70" s="476">
        <v>19</v>
      </c>
      <c r="L70" s="476">
        <v>11.000000000000002</v>
      </c>
      <c r="M70" s="476">
        <v>193.00000000000017</v>
      </c>
      <c r="N70" s="476">
        <v>49.000000000000028</v>
      </c>
      <c r="O70" s="476">
        <v>190.00000000000011</v>
      </c>
      <c r="P70" s="476">
        <v>54</v>
      </c>
      <c r="Q70" s="476">
        <v>32.000000000000014</v>
      </c>
    </row>
    <row r="71" spans="1:17" s="96" customFormat="1" ht="15.75" customHeight="1">
      <c r="A71" s="201" t="s">
        <v>28</v>
      </c>
      <c r="B71" s="475">
        <v>1925.85</v>
      </c>
      <c r="C71" s="475">
        <v>148.90000000000003</v>
      </c>
      <c r="D71" s="475">
        <v>144.74999999999997</v>
      </c>
      <c r="E71" s="475">
        <v>8.0000000000000018</v>
      </c>
      <c r="F71" s="475">
        <v>69.8</v>
      </c>
      <c r="G71" s="475">
        <v>170.4</v>
      </c>
      <c r="H71" s="475">
        <v>152.00000000000003</v>
      </c>
      <c r="I71" s="475">
        <v>26.000000000000007</v>
      </c>
      <c r="J71" s="475">
        <v>330.00000000000006</v>
      </c>
      <c r="K71" s="475">
        <v>75</v>
      </c>
      <c r="L71" s="475">
        <v>64</v>
      </c>
      <c r="M71" s="475">
        <v>227</v>
      </c>
      <c r="N71" s="475">
        <v>96.000000000000028</v>
      </c>
      <c r="O71" s="475">
        <v>61.000000000000028</v>
      </c>
      <c r="P71" s="475">
        <v>137</v>
      </c>
      <c r="Q71" s="475">
        <v>215.99999999999989</v>
      </c>
    </row>
    <row r="72" spans="1:17" s="569" customFormat="1" ht="15.75" customHeight="1">
      <c r="A72" s="198" t="s">
        <v>55</v>
      </c>
      <c r="B72" s="476">
        <v>1371.3499999999997</v>
      </c>
      <c r="C72" s="476">
        <v>103.9</v>
      </c>
      <c r="D72" s="476">
        <v>105.25000000000003</v>
      </c>
      <c r="E72" s="476">
        <v>6.0000000000000009</v>
      </c>
      <c r="F72" s="476">
        <v>69.800000000000026</v>
      </c>
      <c r="G72" s="476">
        <v>61.400000000000006</v>
      </c>
      <c r="H72" s="476">
        <v>68</v>
      </c>
      <c r="I72" s="476">
        <v>16</v>
      </c>
      <c r="J72" s="476">
        <v>228.00000000000003</v>
      </c>
      <c r="K72" s="476">
        <v>66</v>
      </c>
      <c r="L72" s="476">
        <v>61.000000000000007</v>
      </c>
      <c r="M72" s="476">
        <v>164</v>
      </c>
      <c r="N72" s="476">
        <v>83.000000000000014</v>
      </c>
      <c r="O72" s="476">
        <v>10.000000000000002</v>
      </c>
      <c r="P72" s="476">
        <v>120</v>
      </c>
      <c r="Q72" s="476">
        <v>209</v>
      </c>
    </row>
    <row r="73" spans="1:17" s="96" customFormat="1" ht="15.75" customHeight="1">
      <c r="A73" s="197" t="s">
        <v>54</v>
      </c>
      <c r="B73" s="476">
        <v>554.50000000000011</v>
      </c>
      <c r="C73" s="476">
        <v>45</v>
      </c>
      <c r="D73" s="476">
        <v>39.500000000000007</v>
      </c>
      <c r="E73" s="476">
        <v>2.0000000000000013</v>
      </c>
      <c r="F73" s="476">
        <v>0</v>
      </c>
      <c r="G73" s="476">
        <v>109</v>
      </c>
      <c r="H73" s="476">
        <v>84</v>
      </c>
      <c r="I73" s="476">
        <v>10.000000000000005</v>
      </c>
      <c r="J73" s="476">
        <v>102</v>
      </c>
      <c r="K73" s="476">
        <v>9.0000000000000036</v>
      </c>
      <c r="L73" s="476">
        <v>3.0000000000000004</v>
      </c>
      <c r="M73" s="476">
        <v>63</v>
      </c>
      <c r="N73" s="476">
        <v>13</v>
      </c>
      <c r="O73" s="476">
        <v>51.000000000000007</v>
      </c>
      <c r="P73" s="476">
        <v>17</v>
      </c>
      <c r="Q73" s="476">
        <v>7</v>
      </c>
    </row>
    <row r="74" spans="1:17" s="96" customFormat="1" ht="15.75" customHeight="1">
      <c r="A74" s="205" t="s">
        <v>29</v>
      </c>
      <c r="B74" s="475">
        <v>1245.5999999999999</v>
      </c>
      <c r="C74" s="475">
        <v>47</v>
      </c>
      <c r="D74" s="475">
        <v>93.2</v>
      </c>
      <c r="E74" s="475">
        <v>13</v>
      </c>
      <c r="F74" s="475">
        <v>81.400000000000006</v>
      </c>
      <c r="G74" s="475">
        <v>86.000000000000014</v>
      </c>
      <c r="H74" s="475">
        <v>90.000000000000014</v>
      </c>
      <c r="I74" s="475">
        <v>36</v>
      </c>
      <c r="J74" s="475">
        <v>219</v>
      </c>
      <c r="K74" s="475">
        <v>40.000000000000007</v>
      </c>
      <c r="L74" s="475">
        <v>72.000000000000014</v>
      </c>
      <c r="M74" s="475">
        <v>112.00000000000003</v>
      </c>
      <c r="N74" s="475">
        <v>75.000000000000014</v>
      </c>
      <c r="O74" s="475">
        <v>86</v>
      </c>
      <c r="P74" s="475">
        <v>97</v>
      </c>
      <c r="Q74" s="475">
        <v>98</v>
      </c>
    </row>
    <row r="75" spans="1:17" s="569" customFormat="1" ht="15.75" customHeight="1">
      <c r="A75" s="197" t="s">
        <v>55</v>
      </c>
      <c r="B75" s="476">
        <v>958.5999999999998</v>
      </c>
      <c r="C75" s="476">
        <v>35</v>
      </c>
      <c r="D75" s="476">
        <v>85.200000000000031</v>
      </c>
      <c r="E75" s="476">
        <v>13.000000000000005</v>
      </c>
      <c r="F75" s="476">
        <v>81.40000000000002</v>
      </c>
      <c r="G75" s="476">
        <v>39</v>
      </c>
      <c r="H75" s="476">
        <v>41</v>
      </c>
      <c r="I75" s="476">
        <v>21</v>
      </c>
      <c r="J75" s="476">
        <v>171</v>
      </c>
      <c r="K75" s="476">
        <v>38.000000000000007</v>
      </c>
      <c r="L75" s="476">
        <v>70</v>
      </c>
      <c r="M75" s="476">
        <v>93</v>
      </c>
      <c r="N75" s="476">
        <v>55</v>
      </c>
      <c r="O75" s="476">
        <v>44.000000000000007</v>
      </c>
      <c r="P75" s="476">
        <v>80</v>
      </c>
      <c r="Q75" s="476">
        <v>92</v>
      </c>
    </row>
    <row r="76" spans="1:17" s="96" customFormat="1" ht="15.75" customHeight="1">
      <c r="A76" s="198" t="s">
        <v>54</v>
      </c>
      <c r="B76" s="476">
        <v>287</v>
      </c>
      <c r="C76" s="476">
        <v>12.000000000000002</v>
      </c>
      <c r="D76" s="476">
        <v>8.0000000000000018</v>
      </c>
      <c r="E76" s="476">
        <v>0</v>
      </c>
      <c r="F76" s="476">
        <v>0</v>
      </c>
      <c r="G76" s="476">
        <v>47</v>
      </c>
      <c r="H76" s="476">
        <v>49.000000000000007</v>
      </c>
      <c r="I76" s="476">
        <v>15</v>
      </c>
      <c r="J76" s="476">
        <v>48</v>
      </c>
      <c r="K76" s="476">
        <v>2</v>
      </c>
      <c r="L76" s="476">
        <v>2.0000000000000009</v>
      </c>
      <c r="M76" s="476">
        <v>19</v>
      </c>
      <c r="N76" s="476">
        <v>20.000000000000007</v>
      </c>
      <c r="O76" s="476">
        <v>42.000000000000007</v>
      </c>
      <c r="P76" s="476">
        <v>17</v>
      </c>
      <c r="Q76" s="476">
        <v>6.0000000000000009</v>
      </c>
    </row>
    <row r="77" spans="1:17" s="96" customFormat="1" ht="15.75" customHeight="1">
      <c r="A77" s="201" t="s">
        <v>30</v>
      </c>
      <c r="B77" s="475">
        <v>1022.4000000000001</v>
      </c>
      <c r="C77" s="475">
        <v>47.15</v>
      </c>
      <c r="D77" s="475">
        <v>82.7</v>
      </c>
      <c r="E77" s="475">
        <v>7.0000000000000018</v>
      </c>
      <c r="F77" s="475">
        <v>60</v>
      </c>
      <c r="G77" s="475">
        <v>77.55</v>
      </c>
      <c r="H77" s="475">
        <v>82</v>
      </c>
      <c r="I77" s="475">
        <v>25.000000000000007</v>
      </c>
      <c r="J77" s="475">
        <v>197</v>
      </c>
      <c r="K77" s="475">
        <v>39</v>
      </c>
      <c r="L77" s="475">
        <v>64</v>
      </c>
      <c r="M77" s="475">
        <v>100.00000000000003</v>
      </c>
      <c r="N77" s="475">
        <v>32</v>
      </c>
      <c r="O77" s="475">
        <v>47.000000000000007</v>
      </c>
      <c r="P77" s="475">
        <v>79</v>
      </c>
      <c r="Q77" s="475">
        <v>83</v>
      </c>
    </row>
    <row r="78" spans="1:17" s="569" customFormat="1" ht="15.75" customHeight="1">
      <c r="A78" s="198" t="s">
        <v>55</v>
      </c>
      <c r="B78" s="476">
        <v>750.85</v>
      </c>
      <c r="C78" s="476">
        <v>34.149999999999991</v>
      </c>
      <c r="D78" s="476">
        <v>71.7</v>
      </c>
      <c r="E78" s="476">
        <v>7.0000000000000009</v>
      </c>
      <c r="F78" s="476">
        <v>60</v>
      </c>
      <c r="G78" s="476">
        <v>28</v>
      </c>
      <c r="H78" s="476">
        <v>36</v>
      </c>
      <c r="I78" s="476">
        <v>12</v>
      </c>
      <c r="J78" s="476">
        <v>146.00000000000003</v>
      </c>
      <c r="K78" s="476">
        <v>39</v>
      </c>
      <c r="L78" s="476">
        <v>64</v>
      </c>
      <c r="M78" s="476">
        <v>69.000000000000014</v>
      </c>
      <c r="N78" s="476">
        <v>26</v>
      </c>
      <c r="O78" s="476">
        <v>6.0000000000000018</v>
      </c>
      <c r="P78" s="476">
        <v>77</v>
      </c>
      <c r="Q78" s="476">
        <v>75.000000000000028</v>
      </c>
    </row>
    <row r="79" spans="1:17" s="96" customFormat="1" ht="15.75" customHeight="1">
      <c r="A79" s="197" t="s">
        <v>54</v>
      </c>
      <c r="B79" s="476">
        <v>271.55</v>
      </c>
      <c r="C79" s="476">
        <v>13.000000000000005</v>
      </c>
      <c r="D79" s="476">
        <v>11</v>
      </c>
      <c r="E79" s="476">
        <v>0</v>
      </c>
      <c r="F79" s="476">
        <v>0</v>
      </c>
      <c r="G79" s="476">
        <v>49.550000000000004</v>
      </c>
      <c r="H79" s="476">
        <v>46.000000000000007</v>
      </c>
      <c r="I79" s="476">
        <v>13</v>
      </c>
      <c r="J79" s="476">
        <v>51</v>
      </c>
      <c r="K79" s="476">
        <v>0</v>
      </c>
      <c r="L79" s="476">
        <v>0</v>
      </c>
      <c r="M79" s="476">
        <v>31</v>
      </c>
      <c r="N79" s="476">
        <v>6</v>
      </c>
      <c r="O79" s="476">
        <v>41.000000000000007</v>
      </c>
      <c r="P79" s="476">
        <v>2</v>
      </c>
      <c r="Q79" s="476">
        <v>8</v>
      </c>
    </row>
    <row r="80" spans="1:17" s="96" customFormat="1" ht="15.75" customHeight="1">
      <c r="A80" s="205" t="s">
        <v>31</v>
      </c>
      <c r="B80" s="475">
        <v>981.3499999999998</v>
      </c>
      <c r="C80" s="475">
        <v>77.749999999999986</v>
      </c>
      <c r="D80" s="475">
        <v>83.40000000000002</v>
      </c>
      <c r="E80" s="475">
        <v>0</v>
      </c>
      <c r="F80" s="475">
        <v>44.000000000000007</v>
      </c>
      <c r="G80" s="475">
        <v>82.2</v>
      </c>
      <c r="H80" s="475">
        <v>78.000000000000028</v>
      </c>
      <c r="I80" s="475">
        <v>7</v>
      </c>
      <c r="J80" s="475">
        <v>167.00000000000006</v>
      </c>
      <c r="K80" s="475">
        <v>40.000000000000014</v>
      </c>
      <c r="L80" s="475">
        <v>55.000000000000021</v>
      </c>
      <c r="M80" s="475">
        <v>106</v>
      </c>
      <c r="N80" s="475">
        <v>39</v>
      </c>
      <c r="O80" s="475">
        <v>24</v>
      </c>
      <c r="P80" s="475">
        <v>66.000000000000014</v>
      </c>
      <c r="Q80" s="475">
        <v>112.00000000000001</v>
      </c>
    </row>
    <row r="81" spans="1:17" s="569" customFormat="1" ht="15.75" customHeight="1">
      <c r="A81" s="197" t="s">
        <v>55</v>
      </c>
      <c r="B81" s="476">
        <v>801.35</v>
      </c>
      <c r="C81" s="476">
        <v>59.749999999999986</v>
      </c>
      <c r="D81" s="476">
        <v>72.400000000000006</v>
      </c>
      <c r="E81" s="476">
        <v>0</v>
      </c>
      <c r="F81" s="476">
        <v>44</v>
      </c>
      <c r="G81" s="476">
        <v>35.200000000000003</v>
      </c>
      <c r="H81" s="476">
        <v>46.000000000000007</v>
      </c>
      <c r="I81" s="476">
        <v>6.0000000000000018</v>
      </c>
      <c r="J81" s="476">
        <v>127</v>
      </c>
      <c r="K81" s="476">
        <v>39.000000000000014</v>
      </c>
      <c r="L81" s="476">
        <v>53</v>
      </c>
      <c r="M81" s="476">
        <v>86.000000000000014</v>
      </c>
      <c r="N81" s="476">
        <v>38</v>
      </c>
      <c r="O81" s="476">
        <v>17.000000000000007</v>
      </c>
      <c r="P81" s="476">
        <v>66</v>
      </c>
      <c r="Q81" s="476">
        <v>112.00000000000001</v>
      </c>
    </row>
    <row r="82" spans="1:17" s="96" customFormat="1" ht="15.75" customHeight="1">
      <c r="A82" s="198" t="s">
        <v>54</v>
      </c>
      <c r="B82" s="476">
        <v>180</v>
      </c>
      <c r="C82" s="476">
        <v>18</v>
      </c>
      <c r="D82" s="476">
        <v>11.000000000000004</v>
      </c>
      <c r="E82" s="476">
        <v>0</v>
      </c>
      <c r="F82" s="476">
        <v>0</v>
      </c>
      <c r="G82" s="476">
        <v>47.000000000000014</v>
      </c>
      <c r="H82" s="476">
        <v>32</v>
      </c>
      <c r="I82" s="476">
        <v>1.0000000000000004</v>
      </c>
      <c r="J82" s="476">
        <v>40.000000000000007</v>
      </c>
      <c r="K82" s="476">
        <v>1</v>
      </c>
      <c r="L82" s="476">
        <v>2</v>
      </c>
      <c r="M82" s="476">
        <v>20.000000000000004</v>
      </c>
      <c r="N82" s="476">
        <v>1.0000000000000002</v>
      </c>
      <c r="O82" s="476">
        <v>7.0000000000000018</v>
      </c>
      <c r="P82" s="476">
        <v>0</v>
      </c>
      <c r="Q82" s="476">
        <v>0</v>
      </c>
    </row>
    <row r="83" spans="1:17" s="96" customFormat="1" ht="15.75" customHeight="1">
      <c r="A83" s="201" t="s">
        <v>32</v>
      </c>
      <c r="B83" s="475">
        <v>1123.5999999999997</v>
      </c>
      <c r="C83" s="475">
        <v>117.19999999999999</v>
      </c>
      <c r="D83" s="475">
        <v>96.4</v>
      </c>
      <c r="E83" s="475">
        <v>0</v>
      </c>
      <c r="F83" s="475">
        <v>19.000000000000007</v>
      </c>
      <c r="G83" s="475">
        <v>82.000000000000014</v>
      </c>
      <c r="H83" s="475">
        <v>69</v>
      </c>
      <c r="I83" s="475">
        <v>26</v>
      </c>
      <c r="J83" s="475">
        <v>199</v>
      </c>
      <c r="K83" s="475">
        <v>40</v>
      </c>
      <c r="L83" s="475">
        <v>60</v>
      </c>
      <c r="M83" s="475">
        <v>135</v>
      </c>
      <c r="N83" s="475">
        <v>50.000000000000007</v>
      </c>
      <c r="O83" s="475">
        <v>27</v>
      </c>
      <c r="P83" s="475">
        <v>109</v>
      </c>
      <c r="Q83" s="475">
        <v>94.000000000000014</v>
      </c>
    </row>
    <row r="84" spans="1:17" s="96" customFormat="1" ht="15.75" customHeight="1">
      <c r="A84" s="198" t="s">
        <v>55</v>
      </c>
      <c r="B84" s="476">
        <v>905.60000000000014</v>
      </c>
      <c r="C84" s="476">
        <v>99.200000000000017</v>
      </c>
      <c r="D84" s="476">
        <v>94.4</v>
      </c>
      <c r="E84" s="476">
        <v>0</v>
      </c>
      <c r="F84" s="476">
        <v>12</v>
      </c>
      <c r="G84" s="476">
        <v>40.000000000000014</v>
      </c>
      <c r="H84" s="476">
        <v>32.000000000000007</v>
      </c>
      <c r="I84" s="476">
        <v>21</v>
      </c>
      <c r="J84" s="476">
        <v>153</v>
      </c>
      <c r="K84" s="476">
        <v>38</v>
      </c>
      <c r="L84" s="476">
        <v>59.000000000000007</v>
      </c>
      <c r="M84" s="476">
        <v>103</v>
      </c>
      <c r="N84" s="476">
        <v>46</v>
      </c>
      <c r="O84" s="476">
        <v>17.000000000000007</v>
      </c>
      <c r="P84" s="476">
        <v>102.00000000000001</v>
      </c>
      <c r="Q84" s="476">
        <v>89</v>
      </c>
    </row>
    <row r="85" spans="1:17" s="96" customFormat="1" ht="15.75" customHeight="1">
      <c r="A85" s="197" t="s">
        <v>54</v>
      </c>
      <c r="B85" s="476">
        <v>218.00000000000006</v>
      </c>
      <c r="C85" s="476">
        <v>18</v>
      </c>
      <c r="D85" s="476">
        <v>2.0000000000000009</v>
      </c>
      <c r="E85" s="476">
        <v>0</v>
      </c>
      <c r="F85" s="476">
        <v>7.0000000000000018</v>
      </c>
      <c r="G85" s="476">
        <v>42.000000000000014</v>
      </c>
      <c r="H85" s="476">
        <v>37</v>
      </c>
      <c r="I85" s="476">
        <v>5.0000000000000009</v>
      </c>
      <c r="J85" s="476">
        <v>46</v>
      </c>
      <c r="K85" s="476">
        <v>2.0000000000000004</v>
      </c>
      <c r="L85" s="476">
        <v>1</v>
      </c>
      <c r="M85" s="476">
        <v>32</v>
      </c>
      <c r="N85" s="476">
        <v>4.0000000000000009</v>
      </c>
      <c r="O85" s="476">
        <v>10.000000000000002</v>
      </c>
      <c r="P85" s="476">
        <v>7.0000000000000027</v>
      </c>
      <c r="Q85" s="476">
        <v>5.0000000000000009</v>
      </c>
    </row>
    <row r="86" spans="1:17" s="96" customFormat="1" ht="15.75" customHeight="1">
      <c r="A86" s="205" t="s">
        <v>33</v>
      </c>
      <c r="B86" s="475">
        <v>1084.1999999999996</v>
      </c>
      <c r="C86" s="475">
        <v>103.5</v>
      </c>
      <c r="D86" s="475">
        <v>78.700000000000031</v>
      </c>
      <c r="E86" s="475">
        <v>3.0000000000000009</v>
      </c>
      <c r="F86" s="475">
        <v>6.0000000000000018</v>
      </c>
      <c r="G86" s="475">
        <v>113.00000000000001</v>
      </c>
      <c r="H86" s="475">
        <v>113</v>
      </c>
      <c r="I86" s="475">
        <v>40.000000000000007</v>
      </c>
      <c r="J86" s="475">
        <v>203.00000000000003</v>
      </c>
      <c r="K86" s="475">
        <v>44.000000000000014</v>
      </c>
      <c r="L86" s="475">
        <v>66.000000000000014</v>
      </c>
      <c r="M86" s="475">
        <v>106</v>
      </c>
      <c r="N86" s="475">
        <v>34.000000000000007</v>
      </c>
      <c r="O86" s="475">
        <v>44</v>
      </c>
      <c r="P86" s="475">
        <v>64.000000000000014</v>
      </c>
      <c r="Q86" s="475">
        <v>66</v>
      </c>
    </row>
    <row r="87" spans="1:17" s="96" customFormat="1" ht="15.75" customHeight="1">
      <c r="A87" s="197" t="s">
        <v>55</v>
      </c>
      <c r="B87" s="476">
        <v>725.00000000000011</v>
      </c>
      <c r="C87" s="476">
        <v>81.500000000000014</v>
      </c>
      <c r="D87" s="476">
        <v>60.500000000000014</v>
      </c>
      <c r="E87" s="476">
        <v>2.0000000000000004</v>
      </c>
      <c r="F87" s="476">
        <v>6</v>
      </c>
      <c r="G87" s="476">
        <v>51</v>
      </c>
      <c r="H87" s="476">
        <v>41</v>
      </c>
      <c r="I87" s="476">
        <v>31</v>
      </c>
      <c r="J87" s="476">
        <v>125.00000000000003</v>
      </c>
      <c r="K87" s="476">
        <v>39.000000000000014</v>
      </c>
      <c r="L87" s="476">
        <v>63</v>
      </c>
      <c r="M87" s="476">
        <v>78.000000000000014</v>
      </c>
      <c r="N87" s="476">
        <v>29.000000000000004</v>
      </c>
      <c r="O87" s="476">
        <v>5</v>
      </c>
      <c r="P87" s="476">
        <v>53</v>
      </c>
      <c r="Q87" s="476">
        <v>60</v>
      </c>
    </row>
    <row r="88" spans="1:17" s="96" customFormat="1" ht="15.75" customHeight="1">
      <c r="A88" s="198" t="s">
        <v>54</v>
      </c>
      <c r="B88" s="476">
        <v>359.20000000000005</v>
      </c>
      <c r="C88" s="476">
        <v>22</v>
      </c>
      <c r="D88" s="476">
        <v>18.200000000000006</v>
      </c>
      <c r="E88" s="476">
        <v>1</v>
      </c>
      <c r="F88" s="476">
        <v>0</v>
      </c>
      <c r="G88" s="476">
        <v>62</v>
      </c>
      <c r="H88" s="476">
        <v>72</v>
      </c>
      <c r="I88" s="476">
        <v>9</v>
      </c>
      <c r="J88" s="476">
        <v>78</v>
      </c>
      <c r="K88" s="476">
        <v>5.0000000000000009</v>
      </c>
      <c r="L88" s="476">
        <v>3.0000000000000004</v>
      </c>
      <c r="M88" s="476">
        <v>28</v>
      </c>
      <c r="N88" s="476">
        <v>5.0000000000000009</v>
      </c>
      <c r="O88" s="476">
        <v>39</v>
      </c>
      <c r="P88" s="476">
        <v>11</v>
      </c>
      <c r="Q88" s="476">
        <v>6.0000000000000027</v>
      </c>
    </row>
    <row r="89" spans="1:17" s="96" customFormat="1" ht="15.75" customHeight="1">
      <c r="A89" s="201" t="s">
        <v>49</v>
      </c>
      <c r="B89" s="475">
        <v>298.24999999999994</v>
      </c>
      <c r="C89" s="475">
        <v>28.500000000000004</v>
      </c>
      <c r="D89" s="475">
        <v>36.000000000000014</v>
      </c>
      <c r="E89" s="475">
        <v>0</v>
      </c>
      <c r="F89" s="475">
        <v>9.75</v>
      </c>
      <c r="G89" s="475">
        <v>10</v>
      </c>
      <c r="H89" s="475">
        <v>11</v>
      </c>
      <c r="I89" s="475">
        <v>4</v>
      </c>
      <c r="J89" s="475">
        <v>41</v>
      </c>
      <c r="K89" s="475">
        <v>9.0000000000000018</v>
      </c>
      <c r="L89" s="475">
        <v>21</v>
      </c>
      <c r="M89" s="475">
        <v>19</v>
      </c>
      <c r="N89" s="475">
        <v>21.000000000000004</v>
      </c>
      <c r="O89" s="475">
        <v>5</v>
      </c>
      <c r="P89" s="475">
        <v>55.000000000000014</v>
      </c>
      <c r="Q89" s="475">
        <v>28.000000000000004</v>
      </c>
    </row>
    <row r="90" spans="1:17" s="81" customFormat="1" ht="15.75" customHeight="1">
      <c r="A90" s="465" t="s">
        <v>55</v>
      </c>
      <c r="B90" s="533">
        <v>270.25</v>
      </c>
      <c r="C90" s="533">
        <v>26.500000000000004</v>
      </c>
      <c r="D90" s="533">
        <v>36</v>
      </c>
      <c r="E90" s="533">
        <v>0</v>
      </c>
      <c r="F90" s="533">
        <v>9.75</v>
      </c>
      <c r="G90" s="533">
        <v>3</v>
      </c>
      <c r="H90" s="533">
        <v>5</v>
      </c>
      <c r="I90" s="533">
        <v>4.0000000000000009</v>
      </c>
      <c r="J90" s="533">
        <v>38</v>
      </c>
      <c r="K90" s="533">
        <v>9</v>
      </c>
      <c r="L90" s="533">
        <v>21</v>
      </c>
      <c r="M90" s="533">
        <v>15</v>
      </c>
      <c r="N90" s="533">
        <v>21.000000000000004</v>
      </c>
      <c r="O90" s="533">
        <v>1.0000000000000002</v>
      </c>
      <c r="P90" s="533">
        <v>55</v>
      </c>
      <c r="Q90" s="533">
        <v>26</v>
      </c>
    </row>
    <row r="91" spans="1:17" s="569" customFormat="1" ht="15.75" customHeight="1">
      <c r="A91" s="466" t="s">
        <v>54</v>
      </c>
      <c r="B91" s="536">
        <v>28</v>
      </c>
      <c r="C91" s="536">
        <v>2</v>
      </c>
      <c r="D91" s="536">
        <v>0</v>
      </c>
      <c r="E91" s="536">
        <v>0</v>
      </c>
      <c r="F91" s="536">
        <v>0</v>
      </c>
      <c r="G91" s="536">
        <v>7</v>
      </c>
      <c r="H91" s="536">
        <v>6</v>
      </c>
      <c r="I91" s="536">
        <v>0</v>
      </c>
      <c r="J91" s="536">
        <v>3</v>
      </c>
      <c r="K91" s="536">
        <v>0</v>
      </c>
      <c r="L91" s="536">
        <v>0</v>
      </c>
      <c r="M91" s="536">
        <v>4</v>
      </c>
      <c r="N91" s="536">
        <v>0</v>
      </c>
      <c r="O91" s="536">
        <v>4</v>
      </c>
      <c r="P91" s="536">
        <v>0</v>
      </c>
      <c r="Q91" s="536">
        <v>2</v>
      </c>
    </row>
    <row r="92" spans="1:17" s="87" customFormat="1" ht="15.75" customHeight="1">
      <c r="A92" s="206" t="s">
        <v>36</v>
      </c>
      <c r="B92" s="534">
        <v>298.24999999999994</v>
      </c>
      <c r="C92" s="534">
        <v>28.500000000000004</v>
      </c>
      <c r="D92" s="534">
        <v>36.000000000000014</v>
      </c>
      <c r="E92" s="534">
        <v>0</v>
      </c>
      <c r="F92" s="534">
        <v>9.75</v>
      </c>
      <c r="G92" s="534">
        <v>10</v>
      </c>
      <c r="H92" s="534">
        <v>11</v>
      </c>
      <c r="I92" s="534">
        <v>4</v>
      </c>
      <c r="J92" s="534">
        <v>41</v>
      </c>
      <c r="K92" s="534">
        <v>9.0000000000000018</v>
      </c>
      <c r="L92" s="534">
        <v>21</v>
      </c>
      <c r="M92" s="534">
        <v>19</v>
      </c>
      <c r="N92" s="534">
        <v>21.000000000000004</v>
      </c>
      <c r="O92" s="534">
        <v>5</v>
      </c>
      <c r="P92" s="534">
        <v>55.000000000000014</v>
      </c>
      <c r="Q92" s="534">
        <v>28.000000000000004</v>
      </c>
    </row>
    <row r="93" spans="1:17" ht="15.75" customHeight="1">
      <c r="A93" s="204" t="s">
        <v>55</v>
      </c>
      <c r="B93" s="535">
        <v>270.25</v>
      </c>
      <c r="C93" s="535">
        <v>26.500000000000004</v>
      </c>
      <c r="D93" s="535">
        <v>36</v>
      </c>
      <c r="E93" s="535">
        <v>0</v>
      </c>
      <c r="F93" s="535">
        <v>9.75</v>
      </c>
      <c r="G93" s="535">
        <v>3</v>
      </c>
      <c r="H93" s="535">
        <v>5</v>
      </c>
      <c r="I93" s="535">
        <v>4.0000000000000009</v>
      </c>
      <c r="J93" s="535">
        <v>38</v>
      </c>
      <c r="K93" s="535">
        <v>9</v>
      </c>
      <c r="L93" s="535">
        <v>21</v>
      </c>
      <c r="M93" s="535">
        <v>15</v>
      </c>
      <c r="N93" s="535">
        <v>21.000000000000004</v>
      </c>
      <c r="O93" s="535">
        <v>1.0000000000000002</v>
      </c>
      <c r="P93" s="535">
        <v>55</v>
      </c>
      <c r="Q93" s="535">
        <v>26</v>
      </c>
    </row>
    <row r="94" spans="1:17" ht="15.75" customHeight="1">
      <c r="A94" s="204" t="s">
        <v>54</v>
      </c>
      <c r="B94" s="535">
        <v>28</v>
      </c>
      <c r="C94" s="535">
        <v>2</v>
      </c>
      <c r="D94" s="535">
        <v>0</v>
      </c>
      <c r="E94" s="535">
        <v>0</v>
      </c>
      <c r="F94" s="535">
        <v>0</v>
      </c>
      <c r="G94" s="535">
        <v>7</v>
      </c>
      <c r="H94" s="535">
        <v>6</v>
      </c>
      <c r="I94" s="535">
        <v>0</v>
      </c>
      <c r="J94" s="535">
        <v>3</v>
      </c>
      <c r="K94" s="535">
        <v>0</v>
      </c>
      <c r="L94" s="535">
        <v>0</v>
      </c>
      <c r="M94" s="535">
        <v>4</v>
      </c>
      <c r="N94" s="535">
        <v>0</v>
      </c>
      <c r="O94" s="535">
        <v>4</v>
      </c>
      <c r="P94" s="535">
        <v>0</v>
      </c>
      <c r="Q94" s="535">
        <v>2</v>
      </c>
    </row>
    <row r="95" spans="1:17" s="87" customFormat="1" ht="15.75" customHeight="1">
      <c r="A95" s="206" t="s">
        <v>414</v>
      </c>
      <c r="B95" s="534">
        <v>44</v>
      </c>
      <c r="C95" s="534">
        <v>3</v>
      </c>
      <c r="D95" s="534">
        <v>0</v>
      </c>
      <c r="E95" s="534">
        <v>0</v>
      </c>
      <c r="F95" s="534">
        <v>0</v>
      </c>
      <c r="G95" s="534">
        <v>11</v>
      </c>
      <c r="H95" s="534">
        <v>8</v>
      </c>
      <c r="I95" s="534">
        <v>2</v>
      </c>
      <c r="J95" s="534">
        <v>9</v>
      </c>
      <c r="K95" s="534">
        <v>0</v>
      </c>
      <c r="L95" s="534">
        <v>2</v>
      </c>
      <c r="M95" s="534">
        <v>4</v>
      </c>
      <c r="N95" s="534">
        <v>1</v>
      </c>
      <c r="O95" s="534">
        <v>1</v>
      </c>
      <c r="P95" s="534">
        <v>1</v>
      </c>
      <c r="Q95" s="534">
        <v>2</v>
      </c>
    </row>
    <row r="96" spans="1:17" ht="15.75" customHeight="1">
      <c r="A96" s="204" t="s">
        <v>54</v>
      </c>
      <c r="B96" s="535">
        <v>44</v>
      </c>
      <c r="C96" s="535">
        <v>3</v>
      </c>
      <c r="D96" s="535">
        <v>0</v>
      </c>
      <c r="E96" s="535">
        <v>0</v>
      </c>
      <c r="F96" s="535">
        <v>0</v>
      </c>
      <c r="G96" s="535">
        <v>11</v>
      </c>
      <c r="H96" s="535">
        <v>8</v>
      </c>
      <c r="I96" s="535">
        <v>2</v>
      </c>
      <c r="J96" s="535">
        <v>9</v>
      </c>
      <c r="K96" s="535">
        <v>0</v>
      </c>
      <c r="L96" s="535">
        <v>2</v>
      </c>
      <c r="M96" s="535">
        <v>4</v>
      </c>
      <c r="N96" s="535">
        <v>1</v>
      </c>
      <c r="O96" s="535">
        <v>1</v>
      </c>
      <c r="P96" s="535">
        <v>1</v>
      </c>
      <c r="Q96" s="535">
        <v>2</v>
      </c>
    </row>
    <row r="97" spans="1:17" ht="15.95" customHeight="1"/>
    <row r="98" spans="1:17" ht="15.95" customHeight="1">
      <c r="A98" s="754" t="s">
        <v>602</v>
      </c>
      <c r="B98" s="754"/>
      <c r="C98" s="754"/>
      <c r="D98" s="754"/>
      <c r="E98" s="754"/>
      <c r="F98" s="754"/>
      <c r="G98" s="754"/>
      <c r="H98" s="138"/>
      <c r="I98" s="138"/>
      <c r="J98" s="138"/>
      <c r="Q98" s="90"/>
    </row>
    <row r="99" spans="1:17" ht="77.25" customHeight="1">
      <c r="A99" s="753" t="s">
        <v>839</v>
      </c>
      <c r="B99" s="753"/>
      <c r="C99" s="753"/>
      <c r="D99" s="753"/>
      <c r="E99" s="753"/>
      <c r="F99" s="753"/>
      <c r="G99" s="753"/>
      <c r="H99" s="753"/>
      <c r="I99" s="753"/>
      <c r="J99" s="753"/>
      <c r="K99" s="753"/>
      <c r="L99" s="753"/>
      <c r="M99" s="753"/>
      <c r="N99" s="753"/>
      <c r="O99" s="753"/>
      <c r="P99" s="753"/>
      <c r="Q99" s="753"/>
    </row>
  </sheetData>
  <mergeCells count="4">
    <mergeCell ref="A99:Q99"/>
    <mergeCell ref="A98:G98"/>
    <mergeCell ref="A6:Q6"/>
    <mergeCell ref="A5:Q5"/>
  </mergeCells>
  <hyperlinks>
    <hyperlink ref="R6" location="INDICE!A32" display="INDICE"/>
  </hyperlinks>
  <printOptions horizontalCentered="1"/>
  <pageMargins left="0.19685039370078741" right="0.19685039370078741" top="1.1023622047244095" bottom="0.51181102362204722" header="0.11811023622047245" footer="0.23622047244094491"/>
  <pageSetup paperSize="9" scale="66" firstPageNumber="46" orientation="landscape" useFirstPageNumber="1" r:id="rId1"/>
  <headerFooter scaleWithDoc="0">
    <oddHeader>&amp;C&amp;G</oddHeader>
    <oddFooter>&amp;C&amp;12&amp;P</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A1:M42"/>
  <sheetViews>
    <sheetView showGridLines="0" zoomScale="90" zoomScaleNormal="90" zoomScalePageLayoutView="80" workbookViewId="0">
      <selection activeCell="H9" activeCellId="1" sqref="C9 H9"/>
    </sheetView>
  </sheetViews>
  <sheetFormatPr baseColWidth="10" defaultColWidth="9.140625" defaultRowHeight="12.75"/>
  <cols>
    <col min="1" max="1" width="30.7109375" style="89" customWidth="1"/>
    <col min="2" max="2" width="13.140625" style="89" customWidth="1"/>
    <col min="3" max="12" width="22.28515625" style="89" customWidth="1"/>
    <col min="13" max="13" width="9.7109375" style="86" customWidth="1"/>
    <col min="14" max="16384" width="9.140625" style="86"/>
  </cols>
  <sheetData>
    <row r="1" spans="1:13" ht="15.95" customHeight="1"/>
    <row r="2" spans="1:13" ht="15.95" customHeight="1"/>
    <row r="3" spans="1:13" ht="15.95" customHeight="1"/>
    <row r="4" spans="1:13" ht="15.95" customHeight="1"/>
    <row r="5" spans="1:13" ht="15.95" customHeight="1">
      <c r="A5" s="756" t="s">
        <v>772</v>
      </c>
      <c r="B5" s="756"/>
      <c r="C5" s="756"/>
      <c r="D5" s="756"/>
      <c r="E5" s="756"/>
      <c r="F5" s="756"/>
      <c r="G5" s="756"/>
      <c r="H5" s="756"/>
      <c r="I5" s="756"/>
      <c r="J5" s="756"/>
      <c r="K5" s="756"/>
      <c r="L5" s="756"/>
    </row>
    <row r="6" spans="1:13" ht="36" customHeight="1">
      <c r="A6" s="758" t="s">
        <v>869</v>
      </c>
      <c r="B6" s="758"/>
      <c r="C6" s="758"/>
      <c r="D6" s="758"/>
      <c r="E6" s="758"/>
      <c r="F6" s="758"/>
      <c r="G6" s="758"/>
      <c r="H6" s="758"/>
      <c r="I6" s="758"/>
      <c r="J6" s="758"/>
      <c r="K6" s="758"/>
      <c r="L6" s="758"/>
      <c r="M6" s="65" t="s">
        <v>225</v>
      </c>
    </row>
    <row r="7" spans="1:13" s="104" customFormat="1" ht="24.75" customHeight="1">
      <c r="A7" s="759" t="s">
        <v>281</v>
      </c>
      <c r="B7" s="759" t="s">
        <v>289</v>
      </c>
      <c r="C7" s="761" t="s">
        <v>295</v>
      </c>
      <c r="D7" s="762"/>
      <c r="E7" s="762"/>
      <c r="F7" s="762"/>
      <c r="G7" s="763"/>
      <c r="H7" s="761" t="s">
        <v>294</v>
      </c>
      <c r="I7" s="762"/>
      <c r="J7" s="762"/>
      <c r="K7" s="762"/>
      <c r="L7" s="763"/>
    </row>
    <row r="8" spans="1:13" s="104" customFormat="1" ht="36" customHeight="1">
      <c r="A8" s="760"/>
      <c r="B8" s="760"/>
      <c r="C8" s="434" t="s">
        <v>45</v>
      </c>
      <c r="D8" s="434" t="s">
        <v>419</v>
      </c>
      <c r="E8" s="434" t="s">
        <v>420</v>
      </c>
      <c r="F8" s="434" t="s">
        <v>421</v>
      </c>
      <c r="G8" s="434" t="s">
        <v>60</v>
      </c>
      <c r="H8" s="434" t="s">
        <v>45</v>
      </c>
      <c r="I8" s="434" t="s">
        <v>419</v>
      </c>
      <c r="J8" s="434" t="s">
        <v>420</v>
      </c>
      <c r="K8" s="434" t="s">
        <v>421</v>
      </c>
      <c r="L8" s="434" t="s">
        <v>59</v>
      </c>
    </row>
    <row r="9" spans="1:13" s="88" customFormat="1" ht="15.75" customHeight="1">
      <c r="A9" s="196" t="s">
        <v>467</v>
      </c>
      <c r="B9" s="580">
        <v>33924.800000000105</v>
      </c>
      <c r="C9" s="580">
        <v>23450.199999999932</v>
      </c>
      <c r="D9" s="580">
        <v>19384.000000000011</v>
      </c>
      <c r="E9" s="580">
        <v>773.99999999999955</v>
      </c>
      <c r="F9" s="580">
        <v>1296.9999999999995</v>
      </c>
      <c r="G9" s="580">
        <v>1995.199999999998</v>
      </c>
      <c r="H9" s="580">
        <v>10474.599999999977</v>
      </c>
      <c r="I9" s="580">
        <v>10250.000000000002</v>
      </c>
      <c r="J9" s="580">
        <v>116.99999999999991</v>
      </c>
      <c r="K9" s="580">
        <v>46.000000000000092</v>
      </c>
      <c r="L9" s="580">
        <v>61.600000000000023</v>
      </c>
    </row>
    <row r="10" spans="1:13" s="88" customFormat="1" ht="15.75" customHeight="1">
      <c r="A10" s="191" t="s">
        <v>282</v>
      </c>
      <c r="B10" s="580">
        <v>17085.350000000009</v>
      </c>
      <c r="C10" s="580">
        <v>12156.850000000004</v>
      </c>
      <c r="D10" s="580">
        <v>9963.9999999999964</v>
      </c>
      <c r="E10" s="580">
        <v>395.24999999999994</v>
      </c>
      <c r="F10" s="580">
        <v>627.00000000000068</v>
      </c>
      <c r="G10" s="580">
        <v>1170.6000000000017</v>
      </c>
      <c r="H10" s="580">
        <v>4928.5000000000055</v>
      </c>
      <c r="I10" s="580">
        <v>4829.0000000000091</v>
      </c>
      <c r="J10" s="580">
        <v>28.500000000000025</v>
      </c>
      <c r="K10" s="580">
        <v>31</v>
      </c>
      <c r="L10" s="580">
        <v>40</v>
      </c>
    </row>
    <row r="11" spans="1:13" ht="15.75" customHeight="1">
      <c r="A11" s="193" t="s">
        <v>169</v>
      </c>
      <c r="B11" s="581">
        <v>2161.8000000000015</v>
      </c>
      <c r="C11" s="581">
        <v>1474.5</v>
      </c>
      <c r="D11" s="581">
        <v>1181.9999999999995</v>
      </c>
      <c r="E11" s="581">
        <v>76.5</v>
      </c>
      <c r="F11" s="581">
        <v>88.000000000000014</v>
      </c>
      <c r="G11" s="581">
        <v>128</v>
      </c>
      <c r="H11" s="581">
        <v>687.30000000000018</v>
      </c>
      <c r="I11" s="581">
        <v>667.00000000000068</v>
      </c>
      <c r="J11" s="581">
        <v>3.0000000000000004</v>
      </c>
      <c r="K11" s="581">
        <v>10.500000000000004</v>
      </c>
      <c r="L11" s="581">
        <v>6.8000000000000034</v>
      </c>
    </row>
    <row r="12" spans="1:13" ht="15.75" customHeight="1">
      <c r="A12" s="193" t="s">
        <v>168</v>
      </c>
      <c r="B12" s="581">
        <v>361</v>
      </c>
      <c r="C12" s="581">
        <v>227.50000000000003</v>
      </c>
      <c r="D12" s="581">
        <v>213.00000000000003</v>
      </c>
      <c r="E12" s="581">
        <v>4.5</v>
      </c>
      <c r="F12" s="581">
        <v>2</v>
      </c>
      <c r="G12" s="581">
        <v>8</v>
      </c>
      <c r="H12" s="581">
        <v>133.49999999999991</v>
      </c>
      <c r="I12" s="581">
        <v>132</v>
      </c>
      <c r="J12" s="581">
        <v>0</v>
      </c>
      <c r="K12" s="581">
        <v>0.5</v>
      </c>
      <c r="L12" s="581">
        <v>1</v>
      </c>
    </row>
    <row r="13" spans="1:13" ht="15.75" customHeight="1">
      <c r="A13" s="193" t="s">
        <v>167</v>
      </c>
      <c r="B13" s="581">
        <v>541.54999999999995</v>
      </c>
      <c r="C13" s="581">
        <v>328.80000000000013</v>
      </c>
      <c r="D13" s="581">
        <v>285.00000000000006</v>
      </c>
      <c r="E13" s="581">
        <v>24</v>
      </c>
      <c r="F13" s="581">
        <v>8</v>
      </c>
      <c r="G13" s="581">
        <v>11.8</v>
      </c>
      <c r="H13" s="581">
        <v>212.75000000000009</v>
      </c>
      <c r="I13" s="581">
        <v>212</v>
      </c>
      <c r="J13" s="581">
        <v>0.75000000000000044</v>
      </c>
      <c r="K13" s="581">
        <v>0</v>
      </c>
      <c r="L13" s="581">
        <v>0</v>
      </c>
    </row>
    <row r="14" spans="1:13" ht="15.75" customHeight="1">
      <c r="A14" s="193" t="s">
        <v>166</v>
      </c>
      <c r="B14" s="581">
        <v>307.19999999999982</v>
      </c>
      <c r="C14" s="581">
        <v>184.79999999999993</v>
      </c>
      <c r="D14" s="581">
        <v>174</v>
      </c>
      <c r="E14" s="581">
        <v>3</v>
      </c>
      <c r="F14" s="581">
        <v>5</v>
      </c>
      <c r="G14" s="581">
        <v>2.8000000000000003</v>
      </c>
      <c r="H14" s="581">
        <v>122.4</v>
      </c>
      <c r="I14" s="581">
        <v>122.00000000000001</v>
      </c>
      <c r="J14" s="581">
        <v>0</v>
      </c>
      <c r="K14" s="581">
        <v>0</v>
      </c>
      <c r="L14" s="581">
        <v>0.4</v>
      </c>
    </row>
    <row r="15" spans="1:13" ht="15.75" customHeight="1">
      <c r="A15" s="193" t="s">
        <v>165</v>
      </c>
      <c r="B15" s="581">
        <v>703.89999999999986</v>
      </c>
      <c r="C15" s="581">
        <v>394.75000000000017</v>
      </c>
      <c r="D15" s="581">
        <v>331.00000000000011</v>
      </c>
      <c r="E15" s="581">
        <v>11.25</v>
      </c>
      <c r="F15" s="581">
        <v>10.500000000000002</v>
      </c>
      <c r="G15" s="581">
        <v>42</v>
      </c>
      <c r="H15" s="581">
        <v>309.14999999999992</v>
      </c>
      <c r="I15" s="581">
        <v>298.00000000000017</v>
      </c>
      <c r="J15" s="581">
        <v>5.2500000000000018</v>
      </c>
      <c r="K15" s="581">
        <v>4.5000000000000009</v>
      </c>
      <c r="L15" s="581">
        <v>1.4</v>
      </c>
    </row>
    <row r="16" spans="1:13" ht="15.75" customHeight="1">
      <c r="A16" s="193" t="s">
        <v>164</v>
      </c>
      <c r="B16" s="581">
        <v>961.35000000000025</v>
      </c>
      <c r="C16" s="581">
        <v>565.25000000000023</v>
      </c>
      <c r="D16" s="581">
        <v>462.00000000000011</v>
      </c>
      <c r="E16" s="581">
        <v>38.25</v>
      </c>
      <c r="F16" s="581">
        <v>26.000000000000004</v>
      </c>
      <c r="G16" s="581">
        <v>39</v>
      </c>
      <c r="H16" s="581">
        <v>396.10000000000008</v>
      </c>
      <c r="I16" s="581">
        <v>382.99999999999977</v>
      </c>
      <c r="J16" s="581">
        <v>9</v>
      </c>
      <c r="K16" s="581">
        <v>3.5000000000000013</v>
      </c>
      <c r="L16" s="581">
        <v>0.60000000000000009</v>
      </c>
    </row>
    <row r="17" spans="1:12" ht="15.75" customHeight="1">
      <c r="A17" s="193" t="s">
        <v>163</v>
      </c>
      <c r="B17" s="581">
        <v>706.94999999999959</v>
      </c>
      <c r="C17" s="581">
        <v>413.9500000000001</v>
      </c>
      <c r="D17" s="581">
        <v>350</v>
      </c>
      <c r="E17" s="581">
        <v>12.75</v>
      </c>
      <c r="F17" s="581">
        <v>35</v>
      </c>
      <c r="G17" s="581">
        <v>16.2</v>
      </c>
      <c r="H17" s="581">
        <v>293.00000000000011</v>
      </c>
      <c r="I17" s="581">
        <v>292.00000000000017</v>
      </c>
      <c r="J17" s="581">
        <v>0</v>
      </c>
      <c r="K17" s="581">
        <v>1</v>
      </c>
      <c r="L17" s="581">
        <v>0</v>
      </c>
    </row>
    <row r="18" spans="1:12" ht="15.75" customHeight="1">
      <c r="A18" s="193" t="s">
        <v>162</v>
      </c>
      <c r="B18" s="581">
        <v>1374.5500000000009</v>
      </c>
      <c r="C18" s="581">
        <v>1030.3499999999997</v>
      </c>
      <c r="D18" s="581">
        <v>857</v>
      </c>
      <c r="E18" s="581">
        <v>29.25</v>
      </c>
      <c r="F18" s="581">
        <v>52.500000000000007</v>
      </c>
      <c r="G18" s="581">
        <v>91.600000000000009</v>
      </c>
      <c r="H18" s="581">
        <v>344.1999999999997</v>
      </c>
      <c r="I18" s="581">
        <v>343.99999999999983</v>
      </c>
      <c r="J18" s="581">
        <v>0</v>
      </c>
      <c r="K18" s="581">
        <v>0</v>
      </c>
      <c r="L18" s="581">
        <v>0.20000000000000007</v>
      </c>
    </row>
    <row r="19" spans="1:12" ht="15.75" customHeight="1">
      <c r="A19" s="193" t="s">
        <v>161</v>
      </c>
      <c r="B19" s="581">
        <v>8130.8999999999942</v>
      </c>
      <c r="C19" s="581">
        <v>6269.1999999999962</v>
      </c>
      <c r="D19" s="581">
        <v>5065.0000000000009</v>
      </c>
      <c r="E19" s="581">
        <v>166.5</v>
      </c>
      <c r="F19" s="581">
        <v>354.49999999999989</v>
      </c>
      <c r="G19" s="581">
        <v>683.2000000000005</v>
      </c>
      <c r="H19" s="581">
        <v>1861.6999999999996</v>
      </c>
      <c r="I19" s="581">
        <v>1831.9999999999977</v>
      </c>
      <c r="J19" s="581">
        <v>6.0000000000000036</v>
      </c>
      <c r="K19" s="581">
        <v>4.5</v>
      </c>
      <c r="L19" s="581">
        <v>19.2</v>
      </c>
    </row>
    <row r="20" spans="1:12" ht="15.75" customHeight="1">
      <c r="A20" s="193" t="s">
        <v>160</v>
      </c>
      <c r="B20" s="581">
        <v>888.49999999999943</v>
      </c>
      <c r="C20" s="581">
        <v>543.84999999999991</v>
      </c>
      <c r="D20" s="581">
        <v>432.00000000000028</v>
      </c>
      <c r="E20" s="581">
        <v>18.75</v>
      </c>
      <c r="F20" s="581">
        <v>10.5</v>
      </c>
      <c r="G20" s="581">
        <v>82.6</v>
      </c>
      <c r="H20" s="581">
        <v>344.65000000000009</v>
      </c>
      <c r="I20" s="581">
        <v>336</v>
      </c>
      <c r="J20" s="581">
        <v>2.2500000000000009</v>
      </c>
      <c r="K20" s="581">
        <v>1.0000000000000004</v>
      </c>
      <c r="L20" s="581">
        <v>5.4</v>
      </c>
    </row>
    <row r="21" spans="1:12" s="88" customFormat="1" ht="15.75" customHeight="1">
      <c r="A21" s="193" t="s">
        <v>159</v>
      </c>
      <c r="B21" s="581">
        <v>947.64999999999986</v>
      </c>
      <c r="C21" s="581">
        <v>723.90000000000055</v>
      </c>
      <c r="D21" s="581">
        <v>613.00000000000011</v>
      </c>
      <c r="E21" s="581">
        <v>10.5</v>
      </c>
      <c r="F21" s="581">
        <v>35.000000000000021</v>
      </c>
      <c r="G21" s="581">
        <v>65.400000000000006</v>
      </c>
      <c r="H21" s="581">
        <v>223.74999999999989</v>
      </c>
      <c r="I21" s="581">
        <v>211</v>
      </c>
      <c r="J21" s="581">
        <v>2.2499999999999996</v>
      </c>
      <c r="K21" s="581">
        <v>5.5</v>
      </c>
      <c r="L21" s="581">
        <v>5.0000000000000009</v>
      </c>
    </row>
    <row r="22" spans="1:12" s="88" customFormat="1" ht="15.75" customHeight="1">
      <c r="A22" s="191" t="s">
        <v>283</v>
      </c>
      <c r="B22" s="580">
        <v>14698.20000000001</v>
      </c>
      <c r="C22" s="580">
        <v>10105.199999999997</v>
      </c>
      <c r="D22" s="580">
        <v>8288.0000000000109</v>
      </c>
      <c r="E22" s="580">
        <v>371.99999999999989</v>
      </c>
      <c r="F22" s="580">
        <v>653.99999999999989</v>
      </c>
      <c r="G22" s="580">
        <v>791.1999999999997</v>
      </c>
      <c r="H22" s="580">
        <v>4592.9999999999882</v>
      </c>
      <c r="I22" s="580">
        <v>4474</v>
      </c>
      <c r="J22" s="580">
        <v>86.999999999999872</v>
      </c>
      <c r="K22" s="580">
        <v>15.000000000000009</v>
      </c>
      <c r="L22" s="580">
        <v>17</v>
      </c>
    </row>
    <row r="23" spans="1:12" ht="15.75" customHeight="1">
      <c r="A23" s="193" t="s">
        <v>51</v>
      </c>
      <c r="B23" s="581">
        <v>1307.7999999999997</v>
      </c>
      <c r="C23" s="581">
        <v>943.85</v>
      </c>
      <c r="D23" s="581">
        <v>792.99999999999989</v>
      </c>
      <c r="E23" s="581">
        <v>23.250000000000011</v>
      </c>
      <c r="F23" s="581">
        <v>15</v>
      </c>
      <c r="G23" s="581">
        <v>112.6</v>
      </c>
      <c r="H23" s="581">
        <v>363.95</v>
      </c>
      <c r="I23" s="581">
        <v>355.00000000000006</v>
      </c>
      <c r="J23" s="581">
        <v>2.2500000000000013</v>
      </c>
      <c r="K23" s="581">
        <v>1.5</v>
      </c>
      <c r="L23" s="581">
        <v>5.2</v>
      </c>
    </row>
    <row r="24" spans="1:12" ht="15.75" customHeight="1">
      <c r="A24" s="193" t="s">
        <v>158</v>
      </c>
      <c r="B24" s="581">
        <v>839.74999999999943</v>
      </c>
      <c r="C24" s="581">
        <v>530.29999999999973</v>
      </c>
      <c r="D24" s="581">
        <v>478.00000000000011</v>
      </c>
      <c r="E24" s="581">
        <v>7.5</v>
      </c>
      <c r="F24" s="581">
        <v>20.000000000000004</v>
      </c>
      <c r="G24" s="581">
        <v>24.8</v>
      </c>
      <c r="H24" s="581">
        <v>309.45</v>
      </c>
      <c r="I24" s="581">
        <v>305</v>
      </c>
      <c r="J24" s="581">
        <v>2.2499999999999996</v>
      </c>
      <c r="K24" s="581">
        <v>0</v>
      </c>
      <c r="L24" s="581">
        <v>2.2000000000000002</v>
      </c>
    </row>
    <row r="25" spans="1:12" ht="15.75" customHeight="1">
      <c r="A25" s="193" t="s">
        <v>157</v>
      </c>
      <c r="B25" s="581">
        <v>7990.65</v>
      </c>
      <c r="C25" s="581">
        <v>5760.6500000000005</v>
      </c>
      <c r="D25" s="581">
        <v>4515.9999999999991</v>
      </c>
      <c r="E25" s="581">
        <v>261.74999999999994</v>
      </c>
      <c r="F25" s="581">
        <v>551.50000000000023</v>
      </c>
      <c r="G25" s="581">
        <v>431.4</v>
      </c>
      <c r="H25" s="581">
        <v>2230.0000000000005</v>
      </c>
      <c r="I25" s="581">
        <v>2174.9999999999977</v>
      </c>
      <c r="J25" s="581">
        <v>36.000000000000021</v>
      </c>
      <c r="K25" s="581">
        <v>12</v>
      </c>
      <c r="L25" s="581">
        <v>7</v>
      </c>
    </row>
    <row r="26" spans="1:12" ht="15.75" customHeight="1">
      <c r="A26" s="193" t="s">
        <v>156</v>
      </c>
      <c r="B26" s="581">
        <v>1126.9500000000003</v>
      </c>
      <c r="C26" s="581">
        <v>748.3499999999998</v>
      </c>
      <c r="D26" s="581">
        <v>599</v>
      </c>
      <c r="E26" s="581">
        <v>36.749999999999986</v>
      </c>
      <c r="F26" s="581">
        <v>22</v>
      </c>
      <c r="G26" s="581">
        <v>90.6</v>
      </c>
      <c r="H26" s="581">
        <v>378.60000000000014</v>
      </c>
      <c r="I26" s="581">
        <v>377.00000000000006</v>
      </c>
      <c r="J26" s="581">
        <v>0</v>
      </c>
      <c r="K26" s="581">
        <v>0</v>
      </c>
      <c r="L26" s="581">
        <v>1.6000000000000003</v>
      </c>
    </row>
    <row r="27" spans="1:12" ht="15.75" customHeight="1">
      <c r="A27" s="193" t="s">
        <v>155</v>
      </c>
      <c r="B27" s="581">
        <v>2825.2500000000018</v>
      </c>
      <c r="C27" s="581">
        <v>1643.7500000000005</v>
      </c>
      <c r="D27" s="581">
        <v>1485.9999999999993</v>
      </c>
      <c r="E27" s="581">
        <v>41.250000000000007</v>
      </c>
      <c r="F27" s="581">
        <v>35.5</v>
      </c>
      <c r="G27" s="581">
        <v>81.000000000000014</v>
      </c>
      <c r="H27" s="581">
        <v>1181.4999999999995</v>
      </c>
      <c r="I27" s="581">
        <v>1134.0000000000005</v>
      </c>
      <c r="J27" s="581">
        <v>45.000000000000021</v>
      </c>
      <c r="K27" s="581">
        <v>1.5</v>
      </c>
      <c r="L27" s="581">
        <v>1.0000000000000002</v>
      </c>
    </row>
    <row r="28" spans="1:12" s="88" customFormat="1" ht="15.75" customHeight="1">
      <c r="A28" s="193" t="s">
        <v>26</v>
      </c>
      <c r="B28" s="581">
        <v>607.80000000000018</v>
      </c>
      <c r="C28" s="581">
        <v>478.29999999999995</v>
      </c>
      <c r="D28" s="581">
        <v>416</v>
      </c>
      <c r="E28" s="581">
        <v>1.5</v>
      </c>
      <c r="F28" s="581">
        <v>10</v>
      </c>
      <c r="G28" s="581">
        <v>50.800000000000011</v>
      </c>
      <c r="H28" s="581">
        <v>129.5</v>
      </c>
      <c r="I28" s="581">
        <v>128.00000000000006</v>
      </c>
      <c r="J28" s="581">
        <v>1.5</v>
      </c>
      <c r="K28" s="581">
        <v>0</v>
      </c>
      <c r="L28" s="581">
        <v>0</v>
      </c>
    </row>
    <row r="29" spans="1:12" s="88" customFormat="1" ht="15.75" customHeight="1">
      <c r="A29" s="191" t="s">
        <v>50</v>
      </c>
      <c r="B29" s="580">
        <v>2043.0000000000009</v>
      </c>
      <c r="C29" s="580">
        <v>1120.6500000000001</v>
      </c>
      <c r="D29" s="580">
        <v>1064.9999999999995</v>
      </c>
      <c r="E29" s="580">
        <v>6.7499999999999982</v>
      </c>
      <c r="F29" s="580">
        <v>15.500000000000005</v>
      </c>
      <c r="G29" s="580">
        <v>33.4</v>
      </c>
      <c r="H29" s="580">
        <v>922.35000000000014</v>
      </c>
      <c r="I29" s="580">
        <v>917</v>
      </c>
      <c r="J29" s="580">
        <v>0.74999999999999922</v>
      </c>
      <c r="K29" s="580">
        <v>0</v>
      </c>
      <c r="L29" s="580">
        <v>4.5999999999999996</v>
      </c>
    </row>
    <row r="30" spans="1:12" ht="15.75" customHeight="1">
      <c r="A30" s="193" t="s">
        <v>28</v>
      </c>
      <c r="B30" s="581">
        <v>541.85000000000025</v>
      </c>
      <c r="C30" s="581">
        <v>293.64999999999998</v>
      </c>
      <c r="D30" s="581">
        <v>282.00000000000006</v>
      </c>
      <c r="E30" s="581">
        <v>2.2500000000000004</v>
      </c>
      <c r="F30" s="581">
        <v>3</v>
      </c>
      <c r="G30" s="581">
        <v>6.4</v>
      </c>
      <c r="H30" s="581">
        <v>248.2</v>
      </c>
      <c r="I30" s="581">
        <v>247.00000000000011</v>
      </c>
      <c r="J30" s="581">
        <v>0</v>
      </c>
      <c r="K30" s="581">
        <v>0</v>
      </c>
      <c r="L30" s="581">
        <v>1.2</v>
      </c>
    </row>
    <row r="31" spans="1:12" ht="15.75" customHeight="1">
      <c r="A31" s="193" t="s">
        <v>29</v>
      </c>
      <c r="B31" s="581">
        <v>320.60000000000008</v>
      </c>
      <c r="C31" s="581">
        <v>140.20000000000002</v>
      </c>
      <c r="D31" s="581">
        <v>131</v>
      </c>
      <c r="E31" s="581">
        <v>0</v>
      </c>
      <c r="F31" s="581">
        <v>3</v>
      </c>
      <c r="G31" s="581">
        <v>6.200000000000002</v>
      </c>
      <c r="H31" s="581">
        <v>180.4</v>
      </c>
      <c r="I31" s="581">
        <v>178.00000000000003</v>
      </c>
      <c r="J31" s="581">
        <v>0</v>
      </c>
      <c r="K31" s="581">
        <v>0</v>
      </c>
      <c r="L31" s="581">
        <v>2.4000000000000008</v>
      </c>
    </row>
    <row r="32" spans="1:12" ht="15.75" customHeight="1">
      <c r="A32" s="193" t="s">
        <v>30</v>
      </c>
      <c r="B32" s="581">
        <v>274.40000000000009</v>
      </c>
      <c r="C32" s="581">
        <v>129.85000000000002</v>
      </c>
      <c r="D32" s="581">
        <v>125</v>
      </c>
      <c r="E32" s="581">
        <v>0.75000000000000011</v>
      </c>
      <c r="F32" s="581">
        <v>0.5</v>
      </c>
      <c r="G32" s="581">
        <v>3.6</v>
      </c>
      <c r="H32" s="581">
        <v>144.54999999999995</v>
      </c>
      <c r="I32" s="581">
        <v>143</v>
      </c>
      <c r="J32" s="581">
        <v>0.74999999999999989</v>
      </c>
      <c r="K32" s="581">
        <v>0</v>
      </c>
      <c r="L32" s="581">
        <v>0.8</v>
      </c>
    </row>
    <row r="33" spans="1:12" ht="15.75" customHeight="1">
      <c r="A33" s="193" t="s">
        <v>31</v>
      </c>
      <c r="B33" s="581">
        <v>287.34999999999991</v>
      </c>
      <c r="C33" s="581">
        <v>161.15</v>
      </c>
      <c r="D33" s="581">
        <v>157</v>
      </c>
      <c r="E33" s="581">
        <v>0.75000000000000022</v>
      </c>
      <c r="F33" s="581">
        <v>3</v>
      </c>
      <c r="G33" s="581">
        <v>0.40000000000000008</v>
      </c>
      <c r="H33" s="581">
        <v>126.2</v>
      </c>
      <c r="I33" s="581">
        <v>126</v>
      </c>
      <c r="J33" s="581">
        <v>0</v>
      </c>
      <c r="K33" s="581">
        <v>0</v>
      </c>
      <c r="L33" s="581">
        <v>0.20000000000000004</v>
      </c>
    </row>
    <row r="34" spans="1:12" ht="15.75" customHeight="1">
      <c r="A34" s="193" t="s">
        <v>32</v>
      </c>
      <c r="B34" s="581">
        <v>314.60000000000002</v>
      </c>
      <c r="C34" s="581">
        <v>213.6</v>
      </c>
      <c r="D34" s="581">
        <v>199</v>
      </c>
      <c r="E34" s="581">
        <v>1.5000000000000002</v>
      </c>
      <c r="F34" s="581">
        <v>2.5</v>
      </c>
      <c r="G34" s="581">
        <v>10.600000000000001</v>
      </c>
      <c r="H34" s="581">
        <v>101</v>
      </c>
      <c r="I34" s="581">
        <v>101</v>
      </c>
      <c r="J34" s="581">
        <v>0</v>
      </c>
      <c r="K34" s="581">
        <v>0</v>
      </c>
      <c r="L34" s="581">
        <v>0</v>
      </c>
    </row>
    <row r="35" spans="1:12" s="88" customFormat="1" ht="15.75" customHeight="1">
      <c r="A35" s="193" t="s">
        <v>33</v>
      </c>
      <c r="B35" s="581">
        <v>304.2</v>
      </c>
      <c r="C35" s="581">
        <v>182.2</v>
      </c>
      <c r="D35" s="581">
        <v>171</v>
      </c>
      <c r="E35" s="581">
        <v>1.5</v>
      </c>
      <c r="F35" s="581">
        <v>3.5</v>
      </c>
      <c r="G35" s="581">
        <v>6.2</v>
      </c>
      <c r="H35" s="581">
        <v>122</v>
      </c>
      <c r="I35" s="581">
        <v>122</v>
      </c>
      <c r="J35" s="581">
        <v>0</v>
      </c>
      <c r="K35" s="581">
        <v>0</v>
      </c>
      <c r="L35" s="581">
        <v>0</v>
      </c>
    </row>
    <row r="36" spans="1:12" s="88" customFormat="1" ht="15.75" customHeight="1">
      <c r="A36" s="191" t="s">
        <v>49</v>
      </c>
      <c r="B36" s="580">
        <v>84.25</v>
      </c>
      <c r="C36" s="580">
        <v>64.5</v>
      </c>
      <c r="D36" s="580">
        <v>64</v>
      </c>
      <c r="E36" s="580">
        <v>0</v>
      </c>
      <c r="F36" s="580">
        <v>0.5</v>
      </c>
      <c r="G36" s="580">
        <v>0</v>
      </c>
      <c r="H36" s="580">
        <v>19.75</v>
      </c>
      <c r="I36" s="580">
        <v>19</v>
      </c>
      <c r="J36" s="580">
        <v>0.75</v>
      </c>
      <c r="K36" s="580">
        <v>0</v>
      </c>
      <c r="L36" s="580">
        <v>0</v>
      </c>
    </row>
    <row r="37" spans="1:12" ht="15.75" customHeight="1">
      <c r="A37" s="193" t="s">
        <v>36</v>
      </c>
      <c r="B37" s="581">
        <v>84.25</v>
      </c>
      <c r="C37" s="581">
        <v>64.5</v>
      </c>
      <c r="D37" s="581">
        <v>64</v>
      </c>
      <c r="E37" s="581">
        <v>0</v>
      </c>
      <c r="F37" s="581">
        <v>0.5</v>
      </c>
      <c r="G37" s="581">
        <v>0</v>
      </c>
      <c r="H37" s="581">
        <v>19.75</v>
      </c>
      <c r="I37" s="581">
        <v>19</v>
      </c>
      <c r="J37" s="581">
        <v>0.75</v>
      </c>
      <c r="K37" s="581">
        <v>0</v>
      </c>
      <c r="L37" s="581">
        <v>0</v>
      </c>
    </row>
    <row r="38" spans="1:12" s="88" customFormat="1" ht="15.75" customHeight="1">
      <c r="A38" s="196" t="s">
        <v>37</v>
      </c>
      <c r="B38" s="579">
        <v>14</v>
      </c>
      <c r="C38" s="579">
        <v>3</v>
      </c>
      <c r="D38" s="579">
        <v>3</v>
      </c>
      <c r="E38" s="579">
        <v>0</v>
      </c>
      <c r="F38" s="579">
        <v>0</v>
      </c>
      <c r="G38" s="579">
        <v>0</v>
      </c>
      <c r="H38" s="579">
        <v>11</v>
      </c>
      <c r="I38" s="579">
        <v>11</v>
      </c>
      <c r="J38" s="579">
        <v>0</v>
      </c>
      <c r="K38" s="579">
        <v>0</v>
      </c>
      <c r="L38" s="579">
        <v>0</v>
      </c>
    </row>
    <row r="39" spans="1:12" ht="15.75" customHeight="1">
      <c r="A39" s="193" t="s">
        <v>414</v>
      </c>
      <c r="B39" s="581">
        <v>14</v>
      </c>
      <c r="C39" s="581">
        <v>3</v>
      </c>
      <c r="D39" s="581">
        <v>3</v>
      </c>
      <c r="E39" s="581">
        <v>0</v>
      </c>
      <c r="F39" s="581">
        <v>0</v>
      </c>
      <c r="G39" s="581">
        <v>0</v>
      </c>
      <c r="H39" s="581">
        <v>11</v>
      </c>
      <c r="I39" s="581">
        <v>11</v>
      </c>
      <c r="J39" s="581">
        <v>0</v>
      </c>
      <c r="K39" s="581">
        <v>0</v>
      </c>
      <c r="L39" s="581">
        <v>0</v>
      </c>
    </row>
    <row r="40" spans="1:12" ht="12.75" customHeight="1">
      <c r="A40" s="100"/>
      <c r="B40" s="105"/>
      <c r="C40" s="105"/>
      <c r="D40" s="105"/>
      <c r="E40" s="105"/>
      <c r="F40" s="105"/>
      <c r="G40" s="105"/>
      <c r="H40" s="105"/>
      <c r="I40" s="105"/>
      <c r="J40" s="105"/>
      <c r="K40" s="105"/>
      <c r="L40" s="105"/>
    </row>
    <row r="41" spans="1:12" ht="39.75" customHeight="1">
      <c r="A41" s="753" t="s">
        <v>434</v>
      </c>
      <c r="B41" s="753"/>
      <c r="C41" s="753"/>
      <c r="D41" s="753"/>
      <c r="E41" s="753"/>
      <c r="F41" s="753"/>
      <c r="G41" s="753"/>
      <c r="H41" s="753"/>
      <c r="I41" s="753"/>
      <c r="J41" s="753"/>
      <c r="K41" s="753"/>
      <c r="L41" s="162"/>
    </row>
    <row r="42" spans="1:12" ht="12.75" customHeight="1">
      <c r="A42" s="757" t="s">
        <v>602</v>
      </c>
      <c r="B42" s="757"/>
      <c r="C42" s="757"/>
      <c r="D42" s="468"/>
      <c r="E42" s="468"/>
      <c r="F42" s="468"/>
      <c r="G42" s="469"/>
      <c r="H42" s="469"/>
      <c r="I42" s="469"/>
      <c r="J42" s="469"/>
      <c r="K42" s="470"/>
    </row>
  </sheetData>
  <mergeCells count="8">
    <mergeCell ref="A5:L5"/>
    <mergeCell ref="A42:C42"/>
    <mergeCell ref="A6:L6"/>
    <mergeCell ref="A7:A8"/>
    <mergeCell ref="B7:B8"/>
    <mergeCell ref="C7:G7"/>
    <mergeCell ref="H7:L7"/>
    <mergeCell ref="A41:K41"/>
  </mergeCells>
  <hyperlinks>
    <hyperlink ref="M6" location="INDICE!A33" display="INDICE"/>
  </hyperlinks>
  <printOptions horizontalCentered="1"/>
  <pageMargins left="0.19685039370078741" right="0.19685039370078741" top="1.1023622047244095" bottom="0.51181102362204722" header="0.11811023622047245" footer="0.23622047244094491"/>
  <pageSetup paperSize="9" scale="72" firstPageNumber="54" orientation="landscape" useFirstPageNumber="1" r:id="rId1"/>
  <headerFooter scaleWithDoc="0">
    <oddHeader>&amp;C&amp;G</oddHeader>
    <oddFooter>&amp;C&amp;12 54</odd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A1:G42"/>
  <sheetViews>
    <sheetView showGridLines="0" zoomScale="90" zoomScaleNormal="90" zoomScalePageLayoutView="90" workbookViewId="0">
      <selection activeCell="C9" sqref="C9:F9"/>
    </sheetView>
  </sheetViews>
  <sheetFormatPr baseColWidth="10" defaultColWidth="9.140625" defaultRowHeight="12.75"/>
  <cols>
    <col min="1" max="1" width="47" style="2" customWidth="1"/>
    <col min="2" max="2" width="22.140625" style="2" customWidth="1"/>
    <col min="3" max="3" width="19.28515625" style="2" customWidth="1"/>
    <col min="4" max="4" width="18" style="2" customWidth="1"/>
    <col min="5" max="5" width="17.42578125" style="2" customWidth="1"/>
    <col min="6" max="6" width="24.140625" style="2" customWidth="1"/>
    <col min="7" max="16384" width="9.140625" style="2"/>
  </cols>
  <sheetData>
    <row r="1" spans="1:7" ht="15.95" customHeight="1"/>
    <row r="2" spans="1:7" ht="15.95" customHeight="1"/>
    <row r="3" spans="1:7" ht="15.95" customHeight="1"/>
    <row r="4" spans="1:7" ht="8.25" customHeight="1"/>
    <row r="6" spans="1:7" s="10" customFormat="1" ht="42.75" customHeight="1">
      <c r="A6" s="755" t="s">
        <v>868</v>
      </c>
      <c r="B6" s="755"/>
      <c r="C6" s="755"/>
      <c r="D6" s="755"/>
      <c r="E6" s="755"/>
      <c r="F6" s="755"/>
      <c r="G6" s="65" t="s">
        <v>225</v>
      </c>
    </row>
    <row r="7" spans="1:7" s="11" customFormat="1" ht="24" customHeight="1">
      <c r="A7" s="764" t="s">
        <v>281</v>
      </c>
      <c r="B7" s="764" t="s">
        <v>57</v>
      </c>
      <c r="C7" s="766" t="s">
        <v>61</v>
      </c>
      <c r="D7" s="767"/>
      <c r="E7" s="767"/>
      <c r="F7" s="768"/>
    </row>
    <row r="8" spans="1:7" s="11" customFormat="1" ht="32.25" customHeight="1">
      <c r="A8" s="765"/>
      <c r="B8" s="765"/>
      <c r="C8" s="184" t="s">
        <v>419</v>
      </c>
      <c r="D8" s="184" t="s">
        <v>420</v>
      </c>
      <c r="E8" s="184" t="s">
        <v>421</v>
      </c>
      <c r="F8" s="184" t="s">
        <v>60</v>
      </c>
    </row>
    <row r="9" spans="1:7" s="3" customFormat="1" ht="15.75" customHeight="1">
      <c r="A9" s="196" t="s">
        <v>467</v>
      </c>
      <c r="B9" s="513">
        <v>5280.0000000000045</v>
      </c>
      <c r="C9" s="513">
        <v>4637.9999999999973</v>
      </c>
      <c r="D9" s="513">
        <v>104.99999999999983</v>
      </c>
      <c r="E9" s="513">
        <v>258.00000000000068</v>
      </c>
      <c r="F9" s="513">
        <v>279.00000000000023</v>
      </c>
    </row>
    <row r="10" spans="1:7" s="3" customFormat="1" ht="15.75" customHeight="1">
      <c r="A10" s="157" t="s">
        <v>282</v>
      </c>
      <c r="B10" s="513">
        <v>2483.0000000000005</v>
      </c>
      <c r="C10" s="513">
        <v>2112.9999999999982</v>
      </c>
      <c r="D10" s="513">
        <v>42.000000000000014</v>
      </c>
      <c r="E10" s="513">
        <v>142.00000000000009</v>
      </c>
      <c r="F10" s="513">
        <v>185.99999999999991</v>
      </c>
    </row>
    <row r="11" spans="1:7" ht="15.75" customHeight="1">
      <c r="A11" s="185" t="s">
        <v>169</v>
      </c>
      <c r="B11" s="514">
        <v>319.00000000000006</v>
      </c>
      <c r="C11" s="514">
        <v>281.99999999999989</v>
      </c>
      <c r="D11" s="514">
        <v>4</v>
      </c>
      <c r="E11" s="514">
        <v>18.000000000000004</v>
      </c>
      <c r="F11" s="514">
        <v>15</v>
      </c>
    </row>
    <row r="12" spans="1:7" ht="15.75" customHeight="1">
      <c r="A12" s="185" t="s">
        <v>168</v>
      </c>
      <c r="B12" s="514">
        <v>125</v>
      </c>
      <c r="C12" s="514">
        <v>124</v>
      </c>
      <c r="D12" s="514">
        <v>0</v>
      </c>
      <c r="E12" s="514">
        <v>1</v>
      </c>
      <c r="F12" s="514">
        <v>0</v>
      </c>
    </row>
    <row r="13" spans="1:7" ht="15.75" customHeight="1">
      <c r="A13" s="185" t="s">
        <v>167</v>
      </c>
      <c r="B13" s="514">
        <v>141</v>
      </c>
      <c r="C13" s="514">
        <v>130.00000000000006</v>
      </c>
      <c r="D13" s="514">
        <v>6.0000000000000018</v>
      </c>
      <c r="E13" s="514">
        <v>2</v>
      </c>
      <c r="F13" s="514">
        <v>3</v>
      </c>
    </row>
    <row r="14" spans="1:7" ht="15.75" customHeight="1">
      <c r="A14" s="185" t="s">
        <v>166</v>
      </c>
      <c r="B14" s="514">
        <v>89.000000000000028</v>
      </c>
      <c r="C14" s="514">
        <v>81</v>
      </c>
      <c r="D14" s="514">
        <v>0</v>
      </c>
      <c r="E14" s="514">
        <v>1</v>
      </c>
      <c r="F14" s="514">
        <v>7</v>
      </c>
    </row>
    <row r="15" spans="1:7" ht="15.75" customHeight="1">
      <c r="A15" s="185" t="s">
        <v>165</v>
      </c>
      <c r="B15" s="514">
        <v>88.000000000000043</v>
      </c>
      <c r="C15" s="514">
        <v>69.999999999999943</v>
      </c>
      <c r="D15" s="514">
        <v>1.0000000000000004</v>
      </c>
      <c r="E15" s="514">
        <v>2.0000000000000009</v>
      </c>
      <c r="F15" s="514">
        <v>15.000000000000002</v>
      </c>
    </row>
    <row r="16" spans="1:7" ht="15.75" customHeight="1">
      <c r="A16" s="185" t="s">
        <v>164</v>
      </c>
      <c r="B16" s="514">
        <v>239.00000000000009</v>
      </c>
      <c r="C16" s="514">
        <v>210.9999999999998</v>
      </c>
      <c r="D16" s="514">
        <v>1.0000000000000002</v>
      </c>
      <c r="E16" s="514">
        <v>19</v>
      </c>
      <c r="F16" s="514">
        <v>8.0000000000000018</v>
      </c>
    </row>
    <row r="17" spans="1:6" ht="15.75" customHeight="1">
      <c r="A17" s="185" t="s">
        <v>163</v>
      </c>
      <c r="B17" s="514">
        <v>136</v>
      </c>
      <c r="C17" s="514">
        <v>126.00000000000011</v>
      </c>
      <c r="D17" s="514">
        <v>1</v>
      </c>
      <c r="E17" s="514">
        <v>0</v>
      </c>
      <c r="F17" s="514">
        <v>9</v>
      </c>
    </row>
    <row r="18" spans="1:6" ht="15.75" customHeight="1">
      <c r="A18" s="185" t="s">
        <v>162</v>
      </c>
      <c r="B18" s="514">
        <v>267.00000000000017</v>
      </c>
      <c r="C18" s="514">
        <v>252.99999999999989</v>
      </c>
      <c r="D18" s="514">
        <v>4.0000000000000027</v>
      </c>
      <c r="E18" s="514">
        <v>3</v>
      </c>
      <c r="F18" s="514">
        <v>7.0000000000000009</v>
      </c>
    </row>
    <row r="19" spans="1:6" ht="15.75" customHeight="1">
      <c r="A19" s="185" t="s">
        <v>161</v>
      </c>
      <c r="B19" s="514">
        <v>802.99999999999989</v>
      </c>
      <c r="C19" s="514">
        <v>594.99999999999932</v>
      </c>
      <c r="D19" s="514">
        <v>24.000000000000011</v>
      </c>
      <c r="E19" s="514">
        <v>82.000000000000085</v>
      </c>
      <c r="F19" s="514">
        <v>102</v>
      </c>
    </row>
    <row r="20" spans="1:6" ht="15.75" customHeight="1">
      <c r="A20" s="185" t="s">
        <v>160</v>
      </c>
      <c r="B20" s="514">
        <v>161.00000000000003</v>
      </c>
      <c r="C20" s="514">
        <v>146.00000000000006</v>
      </c>
      <c r="D20" s="514">
        <v>0</v>
      </c>
      <c r="E20" s="514">
        <v>12</v>
      </c>
      <c r="F20" s="514">
        <v>3.0000000000000013</v>
      </c>
    </row>
    <row r="21" spans="1:6" ht="15.75" customHeight="1">
      <c r="A21" s="185" t="s">
        <v>159</v>
      </c>
      <c r="B21" s="514">
        <v>115.00000000000004</v>
      </c>
      <c r="C21" s="514">
        <v>95.000000000000028</v>
      </c>
      <c r="D21" s="514">
        <v>1</v>
      </c>
      <c r="E21" s="514">
        <v>2</v>
      </c>
      <c r="F21" s="514">
        <v>17.000000000000004</v>
      </c>
    </row>
    <row r="22" spans="1:6" s="3" customFormat="1" ht="15.75" customHeight="1">
      <c r="A22" s="157" t="s">
        <v>283</v>
      </c>
      <c r="B22" s="513">
        <v>2193.9999999999995</v>
      </c>
      <c r="C22" s="513">
        <v>1952.9999999999966</v>
      </c>
      <c r="D22" s="513">
        <v>59</v>
      </c>
      <c r="E22" s="513">
        <v>113.00000000000006</v>
      </c>
      <c r="F22" s="513">
        <v>69</v>
      </c>
    </row>
    <row r="23" spans="1:6" ht="15.75" customHeight="1">
      <c r="A23" s="185" t="s">
        <v>51</v>
      </c>
      <c r="B23" s="514">
        <v>216.00000000000017</v>
      </c>
      <c r="C23" s="514">
        <v>206</v>
      </c>
      <c r="D23" s="514">
        <v>2</v>
      </c>
      <c r="E23" s="514">
        <v>3</v>
      </c>
      <c r="F23" s="514">
        <v>5</v>
      </c>
    </row>
    <row r="24" spans="1:6" ht="15.75" customHeight="1">
      <c r="A24" s="185" t="s">
        <v>158</v>
      </c>
      <c r="B24" s="514">
        <v>192</v>
      </c>
      <c r="C24" s="514">
        <v>178.00000000000003</v>
      </c>
      <c r="D24" s="514">
        <v>3</v>
      </c>
      <c r="E24" s="514">
        <v>7</v>
      </c>
      <c r="F24" s="514">
        <v>4.0000000000000009</v>
      </c>
    </row>
    <row r="25" spans="1:6" ht="15.75" customHeight="1">
      <c r="A25" s="185" t="s">
        <v>157</v>
      </c>
      <c r="B25" s="514">
        <v>951.00000000000011</v>
      </c>
      <c r="C25" s="514">
        <v>772.99999999999864</v>
      </c>
      <c r="D25" s="514">
        <v>38</v>
      </c>
      <c r="E25" s="514">
        <v>94.000000000000057</v>
      </c>
      <c r="F25" s="514">
        <v>46.000000000000028</v>
      </c>
    </row>
    <row r="26" spans="1:6" ht="15.75" customHeight="1">
      <c r="A26" s="185" t="s">
        <v>156</v>
      </c>
      <c r="B26" s="514">
        <v>215.00000000000011</v>
      </c>
      <c r="C26" s="514">
        <v>207.00000000000006</v>
      </c>
      <c r="D26" s="514">
        <v>4</v>
      </c>
      <c r="E26" s="514">
        <v>2</v>
      </c>
      <c r="F26" s="514">
        <v>2</v>
      </c>
    </row>
    <row r="27" spans="1:6" ht="15.75" customHeight="1">
      <c r="A27" s="185" t="s">
        <v>155</v>
      </c>
      <c r="B27" s="514">
        <v>521.00000000000045</v>
      </c>
      <c r="C27" s="514">
        <v>496.99999999999994</v>
      </c>
      <c r="D27" s="514">
        <v>11.000000000000007</v>
      </c>
      <c r="E27" s="514">
        <v>3</v>
      </c>
      <c r="F27" s="514">
        <v>10</v>
      </c>
    </row>
    <row r="28" spans="1:6" ht="15.75" customHeight="1">
      <c r="A28" s="185" t="s">
        <v>26</v>
      </c>
      <c r="B28" s="514">
        <v>99</v>
      </c>
      <c r="C28" s="514">
        <v>91.999999999999943</v>
      </c>
      <c r="D28" s="514">
        <v>1</v>
      </c>
      <c r="E28" s="514">
        <v>4.0000000000000009</v>
      </c>
      <c r="F28" s="514">
        <v>2</v>
      </c>
    </row>
    <row r="29" spans="1:6" s="3" customFormat="1" ht="15.75" customHeight="1">
      <c r="A29" s="157" t="s">
        <v>50</v>
      </c>
      <c r="B29" s="513">
        <v>584</v>
      </c>
      <c r="C29" s="513">
        <v>552.99999999999977</v>
      </c>
      <c r="D29" s="513">
        <v>4</v>
      </c>
      <c r="E29" s="513">
        <v>3</v>
      </c>
      <c r="F29" s="513">
        <v>24.000000000000021</v>
      </c>
    </row>
    <row r="30" spans="1:6" ht="15.75" customHeight="1">
      <c r="A30" s="185" t="s">
        <v>28</v>
      </c>
      <c r="B30" s="514">
        <v>152.00000000000003</v>
      </c>
      <c r="C30" s="514">
        <v>146</v>
      </c>
      <c r="D30" s="514">
        <v>2</v>
      </c>
      <c r="E30" s="514">
        <v>0</v>
      </c>
      <c r="F30" s="514">
        <v>4.0000000000000009</v>
      </c>
    </row>
    <row r="31" spans="1:6" ht="15.75" customHeight="1">
      <c r="A31" s="185" t="s">
        <v>29</v>
      </c>
      <c r="B31" s="514">
        <v>90.000000000000014</v>
      </c>
      <c r="C31" s="514">
        <v>89.000000000000028</v>
      </c>
      <c r="D31" s="514">
        <v>1.0000000000000002</v>
      </c>
      <c r="E31" s="514">
        <v>0</v>
      </c>
      <c r="F31" s="514">
        <v>0</v>
      </c>
    </row>
    <row r="32" spans="1:6" ht="15.75" customHeight="1">
      <c r="A32" s="185" t="s">
        <v>30</v>
      </c>
      <c r="B32" s="514">
        <v>82</v>
      </c>
      <c r="C32" s="514">
        <v>72.000000000000014</v>
      </c>
      <c r="D32" s="514">
        <v>0</v>
      </c>
      <c r="E32" s="514">
        <v>1</v>
      </c>
      <c r="F32" s="514">
        <v>9.0000000000000036</v>
      </c>
    </row>
    <row r="33" spans="1:7" ht="15.75" customHeight="1">
      <c r="A33" s="185" t="s">
        <v>31</v>
      </c>
      <c r="B33" s="514">
        <v>78.000000000000028</v>
      </c>
      <c r="C33" s="514">
        <v>68.000000000000014</v>
      </c>
      <c r="D33" s="514">
        <v>0</v>
      </c>
      <c r="E33" s="514">
        <v>1</v>
      </c>
      <c r="F33" s="514">
        <v>9</v>
      </c>
    </row>
    <row r="34" spans="1:7" ht="15.75" customHeight="1">
      <c r="A34" s="185" t="s">
        <v>32</v>
      </c>
      <c r="B34" s="514">
        <v>69</v>
      </c>
      <c r="C34" s="514">
        <v>67.000000000000014</v>
      </c>
      <c r="D34" s="514">
        <v>0</v>
      </c>
      <c r="E34" s="514">
        <v>1</v>
      </c>
      <c r="F34" s="514">
        <v>1</v>
      </c>
    </row>
    <row r="35" spans="1:7" ht="15.75" customHeight="1">
      <c r="A35" s="185" t="s">
        <v>33</v>
      </c>
      <c r="B35" s="514">
        <v>113</v>
      </c>
      <c r="C35" s="514">
        <v>111</v>
      </c>
      <c r="D35" s="514">
        <v>1</v>
      </c>
      <c r="E35" s="514">
        <v>0</v>
      </c>
      <c r="F35" s="514">
        <v>1</v>
      </c>
    </row>
    <row r="36" spans="1:7" s="3" customFormat="1" ht="15.75" customHeight="1">
      <c r="A36" s="157" t="s">
        <v>49</v>
      </c>
      <c r="B36" s="513">
        <v>11</v>
      </c>
      <c r="C36" s="513">
        <v>11</v>
      </c>
      <c r="D36" s="513">
        <v>0</v>
      </c>
      <c r="E36" s="513">
        <v>0</v>
      </c>
      <c r="F36" s="513">
        <v>0</v>
      </c>
    </row>
    <row r="37" spans="1:7" ht="15.75" customHeight="1">
      <c r="A37" s="185" t="s">
        <v>36</v>
      </c>
      <c r="B37" s="514">
        <v>11</v>
      </c>
      <c r="C37" s="514">
        <v>11</v>
      </c>
      <c r="D37" s="514">
        <v>0</v>
      </c>
      <c r="E37" s="514">
        <v>0</v>
      </c>
      <c r="F37" s="514">
        <v>0</v>
      </c>
    </row>
    <row r="38" spans="1:7" s="3" customFormat="1" ht="15.75" customHeight="1">
      <c r="A38" s="157" t="s">
        <v>37</v>
      </c>
      <c r="B38" s="157">
        <v>8</v>
      </c>
      <c r="C38" s="157">
        <v>8</v>
      </c>
      <c r="D38" s="157">
        <v>0</v>
      </c>
      <c r="E38" s="157">
        <v>0</v>
      </c>
      <c r="F38" s="157">
        <v>0</v>
      </c>
    </row>
    <row r="39" spans="1:7" ht="15.75" customHeight="1">
      <c r="A39" s="185" t="s">
        <v>414</v>
      </c>
      <c r="B39" s="514">
        <v>8</v>
      </c>
      <c r="C39" s="514">
        <v>8</v>
      </c>
      <c r="D39" s="514">
        <v>0</v>
      </c>
      <c r="E39" s="514">
        <v>0</v>
      </c>
      <c r="F39" s="514">
        <v>0</v>
      </c>
    </row>
    <row r="40" spans="1:7" ht="6" customHeight="1">
      <c r="A40" s="78"/>
      <c r="B40" s="9"/>
      <c r="C40" s="9"/>
      <c r="D40" s="9"/>
      <c r="E40" s="9"/>
      <c r="F40" s="9"/>
    </row>
    <row r="41" spans="1:7" ht="37.5" customHeight="1">
      <c r="A41" s="769" t="s">
        <v>422</v>
      </c>
      <c r="B41" s="769"/>
      <c r="C41" s="769"/>
      <c r="D41" s="769"/>
      <c r="E41" s="769"/>
      <c r="F41" s="769"/>
    </row>
    <row r="42" spans="1:7" ht="12.75" customHeight="1">
      <c r="A42" s="754" t="s">
        <v>602</v>
      </c>
      <c r="B42" s="754"/>
      <c r="C42" s="754"/>
      <c r="D42" s="303"/>
      <c r="E42" s="303"/>
      <c r="F42" s="303"/>
      <c r="G42" s="138"/>
    </row>
  </sheetData>
  <mergeCells count="6">
    <mergeCell ref="A42:C42"/>
    <mergeCell ref="A6:F6"/>
    <mergeCell ref="A7:A8"/>
    <mergeCell ref="B7:B8"/>
    <mergeCell ref="C7:F7"/>
    <mergeCell ref="A41:F41"/>
  </mergeCells>
  <hyperlinks>
    <hyperlink ref="G6" location="INDICE!A34" display="INDICE"/>
  </hyperlinks>
  <printOptions horizontalCentered="1"/>
  <pageMargins left="0.19685039370078741" right="0.19685039370078741" top="1.1023622047244095" bottom="0.51181102362204722" header="0.11811023622047245" footer="0.23622047244094491"/>
  <pageSetup paperSize="9" scale="88" firstPageNumber="55" orientation="landscape" useFirstPageNumber="1" r:id="rId1"/>
  <headerFooter scaleWithDoc="0">
    <oddHeader>&amp;C&amp;G</oddHeader>
    <oddFooter>&amp;C&amp;12 55</oddFoot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A1:G42"/>
  <sheetViews>
    <sheetView showGridLines="0" zoomScale="90" zoomScaleNormal="90" zoomScalePageLayoutView="80" workbookViewId="0">
      <selection activeCell="C9" sqref="C9:F9"/>
    </sheetView>
  </sheetViews>
  <sheetFormatPr baseColWidth="10" defaultColWidth="9.140625" defaultRowHeight="12.75"/>
  <cols>
    <col min="1" max="1" width="42" style="85" customWidth="1"/>
    <col min="2" max="2" width="21.85546875" style="85" customWidth="1"/>
    <col min="3" max="3" width="20" style="85" customWidth="1"/>
    <col min="4" max="4" width="20.140625" style="85" customWidth="1"/>
    <col min="5" max="5" width="21.28515625" style="85" customWidth="1"/>
    <col min="6" max="6" width="24.5703125" style="85" customWidth="1"/>
    <col min="7" max="7" width="9.85546875" style="85" customWidth="1"/>
    <col min="8" max="16384" width="9.140625" style="85"/>
  </cols>
  <sheetData>
    <row r="1" spans="1:7" ht="15.95" customHeight="1"/>
    <row r="2" spans="1:7" ht="15.95" customHeight="1"/>
    <row r="3" spans="1:7" ht="15.95" customHeight="1"/>
    <row r="5" spans="1:7" ht="7.5" customHeight="1"/>
    <row r="6" spans="1:7" ht="45.75" customHeight="1">
      <c r="A6" s="755" t="s">
        <v>867</v>
      </c>
      <c r="B6" s="755"/>
      <c r="C6" s="755"/>
      <c r="D6" s="755"/>
      <c r="E6" s="755"/>
      <c r="F6" s="755"/>
      <c r="G6" s="65" t="s">
        <v>225</v>
      </c>
    </row>
    <row r="7" spans="1:7" ht="19.5" customHeight="1">
      <c r="A7" s="759" t="s">
        <v>281</v>
      </c>
      <c r="B7" s="759" t="s">
        <v>57</v>
      </c>
      <c r="C7" s="761" t="s">
        <v>61</v>
      </c>
      <c r="D7" s="762"/>
      <c r="E7" s="762"/>
      <c r="F7" s="763"/>
    </row>
    <row r="8" spans="1:7" ht="30.75" customHeight="1">
      <c r="A8" s="760"/>
      <c r="B8" s="760"/>
      <c r="C8" s="302" t="s">
        <v>419</v>
      </c>
      <c r="D8" s="302" t="s">
        <v>420</v>
      </c>
      <c r="E8" s="302" t="s">
        <v>421</v>
      </c>
      <c r="F8" s="302" t="s">
        <v>60</v>
      </c>
    </row>
    <row r="9" spans="1:7" s="88" customFormat="1" ht="15.75" customHeight="1">
      <c r="A9" s="196" t="s">
        <v>467</v>
      </c>
      <c r="B9" s="169">
        <v>27197.000000000073</v>
      </c>
      <c r="C9" s="169">
        <v>23718.999999999982</v>
      </c>
      <c r="D9" s="169">
        <v>2047.9999999999959</v>
      </c>
      <c r="E9" s="169">
        <v>376.99999999999972</v>
      </c>
      <c r="F9" s="169">
        <v>1052.9999999999986</v>
      </c>
    </row>
    <row r="10" spans="1:7" s="88" customFormat="1" ht="15.75" customHeight="1">
      <c r="A10" s="156" t="s">
        <v>282</v>
      </c>
      <c r="B10" s="169">
        <v>13837.000000000015</v>
      </c>
      <c r="C10" s="169">
        <v>11842.999999999995</v>
      </c>
      <c r="D10" s="169">
        <v>1201.9999999999993</v>
      </c>
      <c r="E10" s="169">
        <v>189.99999999999969</v>
      </c>
      <c r="F10" s="169">
        <v>602.00000000000045</v>
      </c>
    </row>
    <row r="11" spans="1:7" s="86" customFormat="1" ht="15.75" customHeight="1">
      <c r="A11" s="177" t="s">
        <v>169</v>
      </c>
      <c r="B11" s="168">
        <v>1678</v>
      </c>
      <c r="C11" s="168">
        <v>1535.9999999999986</v>
      </c>
      <c r="D11" s="168">
        <v>54.000000000000014</v>
      </c>
      <c r="E11" s="168">
        <v>18.000000000000011</v>
      </c>
      <c r="F11" s="168">
        <v>70</v>
      </c>
    </row>
    <row r="12" spans="1:7" s="86" customFormat="1" ht="15.75" customHeight="1">
      <c r="A12" s="177" t="s">
        <v>168</v>
      </c>
      <c r="B12" s="168">
        <v>385.00000000000023</v>
      </c>
      <c r="C12" s="168">
        <v>374.00000000000017</v>
      </c>
      <c r="D12" s="168">
        <v>0</v>
      </c>
      <c r="E12" s="168">
        <v>5</v>
      </c>
      <c r="F12" s="168">
        <v>6</v>
      </c>
    </row>
    <row r="13" spans="1:7" s="86" customFormat="1" ht="15.75" customHeight="1">
      <c r="A13" s="177" t="s">
        <v>167</v>
      </c>
      <c r="B13" s="168">
        <v>371</v>
      </c>
      <c r="C13" s="168">
        <v>360.00000000000023</v>
      </c>
      <c r="D13" s="168">
        <v>6.0000000000000018</v>
      </c>
      <c r="E13" s="168">
        <v>1.0000000000000002</v>
      </c>
      <c r="F13" s="168">
        <v>4.0000000000000009</v>
      </c>
    </row>
    <row r="14" spans="1:7" s="86" customFormat="1" ht="15.75" customHeight="1">
      <c r="A14" s="177" t="s">
        <v>166</v>
      </c>
      <c r="B14" s="168">
        <v>395</v>
      </c>
      <c r="C14" s="168">
        <v>375.00000000000023</v>
      </c>
      <c r="D14" s="168">
        <v>0</v>
      </c>
      <c r="E14" s="168">
        <v>2</v>
      </c>
      <c r="F14" s="168">
        <v>18</v>
      </c>
    </row>
    <row r="15" spans="1:7" s="86" customFormat="1" ht="15.75" customHeight="1">
      <c r="A15" s="177" t="s">
        <v>165</v>
      </c>
      <c r="B15" s="168">
        <v>617.99999999999989</v>
      </c>
      <c r="C15" s="168">
        <v>564.00000000000023</v>
      </c>
      <c r="D15" s="168">
        <v>17</v>
      </c>
      <c r="E15" s="168">
        <v>7</v>
      </c>
      <c r="F15" s="168">
        <v>30</v>
      </c>
    </row>
    <row r="16" spans="1:7" s="86" customFormat="1" ht="15.75" customHeight="1">
      <c r="A16" s="177" t="s">
        <v>164</v>
      </c>
      <c r="B16" s="168">
        <v>809.00000000000034</v>
      </c>
      <c r="C16" s="168">
        <v>756.99999999999989</v>
      </c>
      <c r="D16" s="168">
        <v>14.000000000000002</v>
      </c>
      <c r="E16" s="168">
        <v>19.000000000000007</v>
      </c>
      <c r="F16" s="168">
        <v>19.000000000000004</v>
      </c>
    </row>
    <row r="17" spans="1:6" s="86" customFormat="1" ht="15.75" customHeight="1">
      <c r="A17" s="177" t="s">
        <v>163</v>
      </c>
      <c r="B17" s="168">
        <v>759.00000000000023</v>
      </c>
      <c r="C17" s="168">
        <v>724.99999999999989</v>
      </c>
      <c r="D17" s="168">
        <v>15.000000000000004</v>
      </c>
      <c r="E17" s="168">
        <v>7.0000000000000009</v>
      </c>
      <c r="F17" s="168">
        <v>12.000000000000002</v>
      </c>
    </row>
    <row r="18" spans="1:6" s="86" customFormat="1" ht="15.75" customHeight="1">
      <c r="A18" s="177" t="s">
        <v>162</v>
      </c>
      <c r="B18" s="168">
        <v>887.99999999999977</v>
      </c>
      <c r="C18" s="168">
        <v>847.00000000000023</v>
      </c>
      <c r="D18" s="168">
        <v>10</v>
      </c>
      <c r="E18" s="168">
        <v>2</v>
      </c>
      <c r="F18" s="168">
        <v>29.000000000000014</v>
      </c>
    </row>
    <row r="19" spans="1:6" s="86" customFormat="1" ht="15.75" customHeight="1">
      <c r="A19" s="177" t="s">
        <v>161</v>
      </c>
      <c r="B19" s="168">
        <v>6323.9999999999973</v>
      </c>
      <c r="C19" s="168">
        <v>4841.0000000000009</v>
      </c>
      <c r="D19" s="168">
        <v>1056.0000000000011</v>
      </c>
      <c r="E19" s="168">
        <v>97.000000000000085</v>
      </c>
      <c r="F19" s="168">
        <v>330.00000000000011</v>
      </c>
    </row>
    <row r="20" spans="1:6" s="86" customFormat="1" ht="15.75" customHeight="1">
      <c r="A20" s="177" t="s">
        <v>160</v>
      </c>
      <c r="B20" s="168">
        <v>842.99999999999966</v>
      </c>
      <c r="C20" s="168">
        <v>790.00000000000023</v>
      </c>
      <c r="D20" s="168">
        <v>23</v>
      </c>
      <c r="E20" s="168">
        <v>10.000000000000004</v>
      </c>
      <c r="F20" s="168">
        <v>20</v>
      </c>
    </row>
    <row r="21" spans="1:6" s="86" customFormat="1" ht="15.75" customHeight="1">
      <c r="A21" s="177" t="s">
        <v>159</v>
      </c>
      <c r="B21" s="168">
        <v>766.99999999999943</v>
      </c>
      <c r="C21" s="168">
        <v>674.00000000000034</v>
      </c>
      <c r="D21" s="168">
        <v>7</v>
      </c>
      <c r="E21" s="168">
        <v>22</v>
      </c>
      <c r="F21" s="168">
        <v>64</v>
      </c>
    </row>
    <row r="22" spans="1:6" s="88" customFormat="1" ht="15.75" customHeight="1">
      <c r="A22" s="156" t="s">
        <v>283</v>
      </c>
      <c r="B22" s="169">
        <v>11541.999999999998</v>
      </c>
      <c r="C22" s="169">
        <v>10120.999999999995</v>
      </c>
      <c r="D22" s="169">
        <v>832.99999999999829</v>
      </c>
      <c r="E22" s="169">
        <v>181.00000000000023</v>
      </c>
      <c r="F22" s="169">
        <v>407.00000000000057</v>
      </c>
    </row>
    <row r="23" spans="1:6" s="86" customFormat="1" ht="15.75" customHeight="1">
      <c r="A23" s="177" t="s">
        <v>51</v>
      </c>
      <c r="B23" s="168">
        <v>1166.0000000000002</v>
      </c>
      <c r="C23" s="168">
        <v>1057</v>
      </c>
      <c r="D23" s="168">
        <v>45</v>
      </c>
      <c r="E23" s="168">
        <v>12</v>
      </c>
      <c r="F23" s="168">
        <v>52</v>
      </c>
    </row>
    <row r="24" spans="1:6" s="86" customFormat="1" ht="15.75" customHeight="1">
      <c r="A24" s="177" t="s">
        <v>158</v>
      </c>
      <c r="B24" s="168">
        <v>729.00000000000045</v>
      </c>
      <c r="C24" s="168">
        <v>699.00000000000011</v>
      </c>
      <c r="D24" s="168">
        <v>6.0000000000000027</v>
      </c>
      <c r="E24" s="168">
        <v>7</v>
      </c>
      <c r="F24" s="168">
        <v>17</v>
      </c>
    </row>
    <row r="25" spans="1:6" s="86" customFormat="1" ht="15.75" customHeight="1">
      <c r="A25" s="177" t="s">
        <v>157</v>
      </c>
      <c r="B25" s="168">
        <v>6004.9999999999982</v>
      </c>
      <c r="C25" s="168">
        <v>4988.0000000000064</v>
      </c>
      <c r="D25" s="168">
        <v>647.99999999999943</v>
      </c>
      <c r="E25" s="168">
        <v>135.00000000000011</v>
      </c>
      <c r="F25" s="168">
        <v>234.00000000000014</v>
      </c>
    </row>
    <row r="26" spans="1:6" s="86" customFormat="1" ht="15.75" customHeight="1">
      <c r="A26" s="177" t="s">
        <v>156</v>
      </c>
      <c r="B26" s="168">
        <v>941.00000000000034</v>
      </c>
      <c r="C26" s="168">
        <v>804.00000000000023</v>
      </c>
      <c r="D26" s="168">
        <v>79.000000000000028</v>
      </c>
      <c r="E26" s="168">
        <v>8</v>
      </c>
      <c r="F26" s="168">
        <v>50</v>
      </c>
    </row>
    <row r="27" spans="1:6" s="86" customFormat="1" ht="15.75" customHeight="1">
      <c r="A27" s="177" t="s">
        <v>155</v>
      </c>
      <c r="B27" s="168">
        <v>2273.0000000000009</v>
      </c>
      <c r="C27" s="168">
        <v>2178.9999999999991</v>
      </c>
      <c r="D27" s="168">
        <v>50.000000000000028</v>
      </c>
      <c r="E27" s="168">
        <v>14.000000000000002</v>
      </c>
      <c r="F27" s="168">
        <v>30.000000000000004</v>
      </c>
    </row>
    <row r="28" spans="1:6" s="86" customFormat="1" ht="15.75" customHeight="1">
      <c r="A28" s="177" t="s">
        <v>26</v>
      </c>
      <c r="B28" s="168">
        <v>428.00000000000006</v>
      </c>
      <c r="C28" s="168">
        <v>394.00000000000023</v>
      </c>
      <c r="D28" s="168">
        <v>5</v>
      </c>
      <c r="E28" s="168">
        <v>5</v>
      </c>
      <c r="F28" s="168">
        <v>24</v>
      </c>
    </row>
    <row r="29" spans="1:6" s="88" customFormat="1" ht="15.75" customHeight="1">
      <c r="A29" s="156" t="s">
        <v>50</v>
      </c>
      <c r="B29" s="169">
        <v>1753.000000000003</v>
      </c>
      <c r="C29" s="169">
        <v>1689.9999999999991</v>
      </c>
      <c r="D29" s="169">
        <v>13</v>
      </c>
      <c r="E29" s="169">
        <v>6</v>
      </c>
      <c r="F29" s="169">
        <v>44.000000000000057</v>
      </c>
    </row>
    <row r="30" spans="1:6" s="86" customFormat="1" ht="15.75" customHeight="1">
      <c r="A30" s="177" t="s">
        <v>28</v>
      </c>
      <c r="B30" s="168">
        <v>431.00000000000011</v>
      </c>
      <c r="C30" s="168">
        <v>421.00000000000006</v>
      </c>
      <c r="D30" s="168">
        <v>1</v>
      </c>
      <c r="E30" s="168">
        <v>4</v>
      </c>
      <c r="F30" s="168">
        <v>5</v>
      </c>
    </row>
    <row r="31" spans="1:6" s="86" customFormat="1" ht="15.75" customHeight="1">
      <c r="A31" s="177" t="s">
        <v>29</v>
      </c>
      <c r="B31" s="168">
        <v>295.00000000000017</v>
      </c>
      <c r="C31" s="168">
        <v>273</v>
      </c>
      <c r="D31" s="168">
        <v>8.0000000000000018</v>
      </c>
      <c r="E31" s="168">
        <v>1.0000000000000002</v>
      </c>
      <c r="F31" s="168">
        <v>13</v>
      </c>
    </row>
    <row r="32" spans="1:6" s="86" customFormat="1" ht="15.75" customHeight="1">
      <c r="A32" s="177" t="s">
        <v>30</v>
      </c>
      <c r="B32" s="168">
        <v>261</v>
      </c>
      <c r="C32" s="168">
        <v>239</v>
      </c>
      <c r="D32" s="168">
        <v>3</v>
      </c>
      <c r="E32" s="168">
        <v>1.0000000000000007</v>
      </c>
      <c r="F32" s="168">
        <v>18.000000000000007</v>
      </c>
    </row>
    <row r="33" spans="1:7" s="86" customFormat="1" ht="15.75" customHeight="1">
      <c r="A33" s="177" t="s">
        <v>31</v>
      </c>
      <c r="B33" s="168">
        <v>214.00000000000003</v>
      </c>
      <c r="C33" s="168">
        <v>212</v>
      </c>
      <c r="D33" s="168">
        <v>0</v>
      </c>
      <c r="E33" s="168">
        <v>0</v>
      </c>
      <c r="F33" s="168">
        <v>2</v>
      </c>
    </row>
    <row r="34" spans="1:7" s="86" customFormat="1" ht="15.75" customHeight="1">
      <c r="A34" s="177" t="s">
        <v>32</v>
      </c>
      <c r="B34" s="168">
        <v>265</v>
      </c>
      <c r="C34" s="168">
        <v>263</v>
      </c>
      <c r="D34" s="168">
        <v>0</v>
      </c>
      <c r="E34" s="168">
        <v>0</v>
      </c>
      <c r="F34" s="168">
        <v>2</v>
      </c>
    </row>
    <row r="35" spans="1:7" s="86" customFormat="1" ht="15.75" customHeight="1">
      <c r="A35" s="177" t="s">
        <v>33</v>
      </c>
      <c r="B35" s="168">
        <v>287.00000000000011</v>
      </c>
      <c r="C35" s="168">
        <v>282.00000000000006</v>
      </c>
      <c r="D35" s="168">
        <v>1</v>
      </c>
      <c r="E35" s="168">
        <v>0</v>
      </c>
      <c r="F35" s="168">
        <v>4</v>
      </c>
    </row>
    <row r="36" spans="1:7" s="88" customFormat="1" ht="15.75" customHeight="1">
      <c r="A36" s="156" t="s">
        <v>49</v>
      </c>
      <c r="B36" s="169">
        <v>54.000000000000007</v>
      </c>
      <c r="C36" s="169">
        <v>54.000000000000007</v>
      </c>
      <c r="D36" s="169">
        <v>0</v>
      </c>
      <c r="E36" s="169">
        <v>0</v>
      </c>
      <c r="F36" s="169">
        <v>0</v>
      </c>
    </row>
    <row r="37" spans="1:7" s="86" customFormat="1" ht="15.75" customHeight="1">
      <c r="A37" s="177" t="s">
        <v>36</v>
      </c>
      <c r="B37" s="168">
        <v>54.000000000000007</v>
      </c>
      <c r="C37" s="168">
        <v>54.000000000000007</v>
      </c>
      <c r="D37" s="168">
        <v>0</v>
      </c>
      <c r="E37" s="168">
        <v>0</v>
      </c>
      <c r="F37" s="168">
        <v>0</v>
      </c>
    </row>
    <row r="38" spans="1:7" s="88" customFormat="1" ht="15.75" customHeight="1">
      <c r="A38" s="173" t="s">
        <v>37</v>
      </c>
      <c r="B38" s="174">
        <v>11</v>
      </c>
      <c r="C38" s="174">
        <v>11</v>
      </c>
      <c r="D38" s="174">
        <v>0</v>
      </c>
      <c r="E38" s="174">
        <v>0</v>
      </c>
      <c r="F38" s="174">
        <v>0</v>
      </c>
    </row>
    <row r="39" spans="1:7" s="86" customFormat="1" ht="15.75" customHeight="1">
      <c r="A39" s="177" t="s">
        <v>414</v>
      </c>
      <c r="B39" s="181">
        <v>11</v>
      </c>
      <c r="C39" s="181">
        <v>11</v>
      </c>
      <c r="D39" s="181">
        <v>0</v>
      </c>
      <c r="E39" s="181">
        <v>0</v>
      </c>
      <c r="F39" s="181">
        <v>0</v>
      </c>
    </row>
    <row r="40" spans="1:7" ht="11.25" customHeight="1">
      <c r="A40" s="106"/>
      <c r="B40" s="139"/>
      <c r="C40" s="139"/>
      <c r="D40" s="139"/>
      <c r="E40" s="139"/>
      <c r="F40" s="139"/>
    </row>
    <row r="41" spans="1:7" ht="49.5" customHeight="1">
      <c r="A41" s="770" t="s">
        <v>423</v>
      </c>
      <c r="B41" s="770"/>
      <c r="C41" s="770"/>
      <c r="D41" s="770"/>
      <c r="E41" s="770"/>
      <c r="F41" s="770"/>
    </row>
    <row r="42" spans="1:7" ht="12.75" customHeight="1">
      <c r="A42" s="754" t="s">
        <v>602</v>
      </c>
      <c r="B42" s="754"/>
      <c r="C42" s="303"/>
      <c r="D42" s="303"/>
      <c r="E42" s="303"/>
      <c r="F42" s="303"/>
      <c r="G42" s="138"/>
    </row>
  </sheetData>
  <mergeCells count="6">
    <mergeCell ref="A6:F6"/>
    <mergeCell ref="A7:A8"/>
    <mergeCell ref="A41:F41"/>
    <mergeCell ref="A42:B42"/>
    <mergeCell ref="B7:B8"/>
    <mergeCell ref="C7:F7"/>
  </mergeCells>
  <hyperlinks>
    <hyperlink ref="G6" location="INDICE!A37" display="INDICE"/>
  </hyperlinks>
  <printOptions horizontalCentered="1"/>
  <pageMargins left="0.19685039370078741" right="0.19685039370078741" top="1.1023622047244095" bottom="0.51181102362204722" header="0.11811023622047245" footer="0.23622047244094491"/>
  <pageSetup paperSize="9" scale="84" firstPageNumber="56" orientation="landscape" useFirstPageNumber="1" r:id="rId1"/>
  <headerFooter scaleWithDoc="0">
    <oddHeader>&amp;C&amp;G</oddHeader>
    <oddFooter>&amp;C&amp;12 56</oddFoot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A1:AP44"/>
  <sheetViews>
    <sheetView showGridLines="0" zoomScale="90" zoomScaleNormal="90" zoomScalePageLayoutView="70" workbookViewId="0">
      <selection activeCell="C10" sqref="C10:AO10"/>
    </sheetView>
  </sheetViews>
  <sheetFormatPr baseColWidth="10" defaultColWidth="9.140625" defaultRowHeight="12.75"/>
  <cols>
    <col min="1" max="1" width="38.140625" style="89" customWidth="1"/>
    <col min="2" max="6" width="10.5703125" style="90" customWidth="1"/>
    <col min="7" max="7" width="14.5703125" style="90" customWidth="1"/>
    <col min="8" max="8" width="11.42578125" style="90" bestFit="1" customWidth="1"/>
    <col min="9" max="9" width="11.28515625" style="90" bestFit="1" customWidth="1"/>
    <col min="10" max="10" width="14.28515625" style="90" bestFit="1" customWidth="1"/>
    <col min="11" max="11" width="11.5703125" style="90" customWidth="1"/>
    <col min="12" max="12" width="13" style="90" bestFit="1" customWidth="1"/>
    <col min="13" max="13" width="11.85546875" style="90" customWidth="1"/>
    <col min="14" max="14" width="12.7109375" style="90" bestFit="1" customWidth="1"/>
    <col min="15" max="15" width="12.28515625" style="90" bestFit="1" customWidth="1"/>
    <col min="16" max="16" width="11.5703125" style="90" customWidth="1"/>
    <col min="17" max="17" width="13" style="90" customWidth="1"/>
    <col min="18" max="18" width="11.140625" style="90" customWidth="1"/>
    <col min="19" max="23" width="12" style="85" customWidth="1"/>
    <col min="24" max="24" width="12.85546875" style="85" customWidth="1"/>
    <col min="25" max="29" width="12" style="85" customWidth="1"/>
    <col min="30" max="30" width="15.42578125" style="85" customWidth="1"/>
    <col min="31" max="31" width="13.140625" style="85" customWidth="1"/>
    <col min="32" max="34" width="12" style="85" customWidth="1"/>
    <col min="35" max="35" width="9.140625" style="85"/>
    <col min="36" max="36" width="12.140625" style="583" customWidth="1"/>
    <col min="37" max="37" width="13" style="583" customWidth="1"/>
    <col min="38" max="38" width="14.42578125" style="583" customWidth="1"/>
    <col min="39" max="39" width="12.140625" style="583" customWidth="1"/>
    <col min="40" max="40" width="14.42578125" style="583" customWidth="1"/>
    <col min="41" max="41" width="12.140625" style="583" customWidth="1"/>
    <col min="42" max="16384" width="9.140625" style="85"/>
  </cols>
  <sheetData>
    <row r="1" spans="1:42" ht="15.95" customHeight="1"/>
    <row r="2" spans="1:42" ht="15.95" customHeight="1"/>
    <row r="3" spans="1:42" ht="15.95" customHeight="1"/>
    <row r="4" spans="1:42" ht="6.75" customHeight="1"/>
    <row r="5" spans="1:42" ht="10.5" customHeight="1"/>
    <row r="6" spans="1:42" ht="56.25" customHeight="1">
      <c r="A6" s="758" t="s">
        <v>773</v>
      </c>
      <c r="B6" s="758"/>
      <c r="C6" s="758"/>
      <c r="D6" s="758"/>
      <c r="E6" s="758"/>
      <c r="F6" s="758"/>
      <c r="G6" s="758"/>
      <c r="H6" s="758"/>
      <c r="I6" s="758"/>
      <c r="J6" s="758"/>
      <c r="K6" s="758"/>
      <c r="L6" s="758"/>
      <c r="M6" s="758"/>
      <c r="N6" s="758"/>
      <c r="O6" s="758"/>
      <c r="P6" s="758"/>
      <c r="Q6" s="758"/>
      <c r="R6" s="758"/>
      <c r="S6" s="758"/>
      <c r="T6" s="758"/>
      <c r="U6" s="758"/>
      <c r="V6" s="758"/>
      <c r="W6" s="758"/>
      <c r="X6" s="758"/>
      <c r="Y6" s="758"/>
      <c r="Z6" s="758"/>
      <c r="AA6" s="758"/>
      <c r="AB6" s="758"/>
      <c r="AC6" s="758"/>
      <c r="AD6" s="758"/>
      <c r="AE6" s="758"/>
      <c r="AF6" s="758"/>
      <c r="AG6" s="758"/>
      <c r="AH6" s="758"/>
      <c r="AI6" s="758"/>
      <c r="AJ6" s="758"/>
      <c r="AK6" s="758"/>
      <c r="AL6" s="758"/>
      <c r="AM6" s="758"/>
      <c r="AN6" s="758"/>
      <c r="AO6" s="758"/>
      <c r="AP6" s="582" t="s">
        <v>225</v>
      </c>
    </row>
    <row r="7" spans="1:42" s="90" customFormat="1" ht="5.25" customHeight="1">
      <c r="A7" s="89"/>
      <c r="B7" s="107"/>
      <c r="C7" s="107"/>
      <c r="D7" s="107"/>
      <c r="E7" s="107"/>
      <c r="F7" s="107"/>
      <c r="G7" s="107"/>
      <c r="H7" s="107"/>
      <c r="I7" s="107"/>
      <c r="J7" s="107"/>
      <c r="K7" s="107"/>
      <c r="L7" s="107"/>
      <c r="M7" s="107"/>
      <c r="N7" s="107"/>
      <c r="O7" s="107"/>
      <c r="P7" s="107"/>
      <c r="Q7" s="107"/>
      <c r="R7" s="107"/>
      <c r="AJ7" s="584"/>
      <c r="AK7" s="584"/>
      <c r="AL7" s="584"/>
      <c r="AM7" s="584"/>
      <c r="AN7" s="584"/>
      <c r="AO7" s="584"/>
    </row>
    <row r="8" spans="1:42" s="87" customFormat="1" ht="30" customHeight="1">
      <c r="A8" s="771" t="s">
        <v>281</v>
      </c>
      <c r="B8" s="771" t="s">
        <v>296</v>
      </c>
      <c r="C8" s="774" t="s">
        <v>238</v>
      </c>
      <c r="D8" s="775"/>
      <c r="E8" s="775"/>
      <c r="F8" s="775"/>
      <c r="G8" s="775"/>
      <c r="H8" s="775"/>
      <c r="I8" s="775"/>
      <c r="J8" s="775"/>
      <c r="K8" s="775"/>
      <c r="L8" s="775"/>
      <c r="M8" s="775"/>
      <c r="N8" s="775"/>
      <c r="O8" s="775"/>
      <c r="P8" s="775"/>
      <c r="Q8" s="775"/>
      <c r="R8" s="775"/>
      <c r="S8" s="775"/>
      <c r="T8" s="775"/>
      <c r="U8" s="775"/>
      <c r="V8" s="775"/>
      <c r="W8" s="775"/>
      <c r="X8" s="775"/>
      <c r="Y8" s="775"/>
      <c r="Z8" s="775"/>
      <c r="AA8" s="775"/>
      <c r="AB8" s="775"/>
      <c r="AC8" s="775"/>
      <c r="AD8" s="775"/>
      <c r="AE8" s="775"/>
      <c r="AF8" s="775"/>
      <c r="AG8" s="775"/>
      <c r="AH8" s="775"/>
      <c r="AI8" s="775"/>
      <c r="AJ8" s="775"/>
      <c r="AK8" s="775"/>
      <c r="AL8" s="775"/>
      <c r="AM8" s="775"/>
      <c r="AN8" s="775"/>
      <c r="AO8" s="775"/>
    </row>
    <row r="9" spans="1:42" s="88" customFormat="1" ht="38.25">
      <c r="A9" s="772"/>
      <c r="B9" s="772"/>
      <c r="C9" s="435" t="s">
        <v>284</v>
      </c>
      <c r="D9" s="435" t="s">
        <v>297</v>
      </c>
      <c r="E9" s="435" t="s">
        <v>298</v>
      </c>
      <c r="F9" s="435" t="s">
        <v>299</v>
      </c>
      <c r="G9" s="435" t="s">
        <v>73</v>
      </c>
      <c r="H9" s="435" t="s">
        <v>72</v>
      </c>
      <c r="I9" s="435" t="s">
        <v>71</v>
      </c>
      <c r="J9" s="435" t="s">
        <v>70</v>
      </c>
      <c r="K9" s="435" t="s">
        <v>69</v>
      </c>
      <c r="L9" s="435" t="s">
        <v>68</v>
      </c>
      <c r="M9" s="435" t="s">
        <v>67</v>
      </c>
      <c r="N9" s="435" t="s">
        <v>66</v>
      </c>
      <c r="O9" s="435" t="s">
        <v>65</v>
      </c>
      <c r="P9" s="435" t="s">
        <v>64</v>
      </c>
      <c r="Q9" s="433" t="s">
        <v>63</v>
      </c>
      <c r="R9" s="435" t="s">
        <v>62</v>
      </c>
      <c r="S9" s="161" t="s">
        <v>86</v>
      </c>
      <c r="T9" s="161" t="s">
        <v>85</v>
      </c>
      <c r="U9" s="161" t="s">
        <v>84</v>
      </c>
      <c r="V9" s="161" t="s">
        <v>83</v>
      </c>
      <c r="W9" s="161" t="s">
        <v>82</v>
      </c>
      <c r="X9" s="161" t="s">
        <v>81</v>
      </c>
      <c r="Y9" s="161" t="s">
        <v>80</v>
      </c>
      <c r="Z9" s="161" t="s">
        <v>79</v>
      </c>
      <c r="AA9" s="161" t="s">
        <v>224</v>
      </c>
      <c r="AB9" s="435" t="s">
        <v>78</v>
      </c>
      <c r="AC9" s="435" t="s">
        <v>300</v>
      </c>
      <c r="AD9" s="435" t="s">
        <v>301</v>
      </c>
      <c r="AE9" s="435" t="s">
        <v>77</v>
      </c>
      <c r="AF9" s="435" t="s">
        <v>302</v>
      </c>
      <c r="AG9" s="435" t="s">
        <v>76</v>
      </c>
      <c r="AH9" s="437" t="s">
        <v>75</v>
      </c>
      <c r="AI9" s="437" t="s">
        <v>74</v>
      </c>
      <c r="AJ9" s="555" t="s">
        <v>606</v>
      </c>
      <c r="AK9" s="555" t="s">
        <v>607</v>
      </c>
      <c r="AL9" s="555" t="s">
        <v>608</v>
      </c>
      <c r="AM9" s="555" t="s">
        <v>609</v>
      </c>
      <c r="AN9" s="555" t="s">
        <v>610</v>
      </c>
      <c r="AO9" s="555" t="s">
        <v>611</v>
      </c>
    </row>
    <row r="10" spans="1:42" s="92" customFormat="1" ht="15.75" customHeight="1">
      <c r="A10" s="196" t="s">
        <v>467</v>
      </c>
      <c r="B10" s="194">
        <v>23450.199999999932</v>
      </c>
      <c r="C10" s="194">
        <v>8272.3999999999978</v>
      </c>
      <c r="D10" s="194">
        <v>1138.0500000000054</v>
      </c>
      <c r="E10" s="194">
        <v>229.64999999999989</v>
      </c>
      <c r="F10" s="194">
        <v>886.64999999999873</v>
      </c>
      <c r="G10" s="194">
        <v>1304.8000000000036</v>
      </c>
      <c r="H10" s="194">
        <v>478.95000000000033</v>
      </c>
      <c r="I10" s="194">
        <v>231.84999999999962</v>
      </c>
      <c r="J10" s="194">
        <v>725.20000000000107</v>
      </c>
      <c r="K10" s="194">
        <v>234.10000000000016</v>
      </c>
      <c r="L10" s="194">
        <v>339.15000000000043</v>
      </c>
      <c r="M10" s="194">
        <v>273.95000000000027</v>
      </c>
      <c r="N10" s="194">
        <v>95.950000000000287</v>
      </c>
      <c r="O10" s="194">
        <v>396.30000000000007</v>
      </c>
      <c r="P10" s="194">
        <v>217.5499999999997</v>
      </c>
      <c r="Q10" s="304">
        <v>128.69999999999987</v>
      </c>
      <c r="R10" s="194">
        <v>314.95000000000027</v>
      </c>
      <c r="S10" s="190">
        <v>70.149999999999892</v>
      </c>
      <c r="T10" s="190">
        <v>145.90000000000012</v>
      </c>
      <c r="U10" s="190">
        <v>319.84999999999928</v>
      </c>
      <c r="V10" s="190">
        <v>442.25000000000074</v>
      </c>
      <c r="W10" s="190">
        <v>57.650000000000169</v>
      </c>
      <c r="X10" s="190">
        <v>147.74999999999969</v>
      </c>
      <c r="Y10" s="190">
        <v>39.249999999999957</v>
      </c>
      <c r="Z10" s="190">
        <v>40.700000000000003</v>
      </c>
      <c r="AA10" s="190">
        <v>1847.5999999999954</v>
      </c>
      <c r="AB10" s="190">
        <v>243.6500000000002</v>
      </c>
      <c r="AC10" s="190">
        <v>1915.5500000000015</v>
      </c>
      <c r="AD10" s="190">
        <v>24.100000000000005</v>
      </c>
      <c r="AE10" s="190">
        <v>56.200000000000024</v>
      </c>
      <c r="AF10" s="190">
        <v>901.35000000000309</v>
      </c>
      <c r="AG10" s="190">
        <v>281.15000000000077</v>
      </c>
      <c r="AH10" s="190">
        <v>478.09999999999928</v>
      </c>
      <c r="AI10" s="190">
        <v>606.25000000000136</v>
      </c>
      <c r="AJ10" s="190">
        <v>30.100000000000012</v>
      </c>
      <c r="AK10" s="190">
        <v>57.949999999999903</v>
      </c>
      <c r="AL10" s="190">
        <v>39.650000000000013</v>
      </c>
      <c r="AM10" s="190">
        <v>123.90000000000025</v>
      </c>
      <c r="AN10" s="190">
        <v>146.00000000000028</v>
      </c>
      <c r="AO10" s="190">
        <v>166.94999999999993</v>
      </c>
    </row>
    <row r="11" spans="1:42" s="92" customFormat="1" ht="15.75" customHeight="1">
      <c r="A11" s="201" t="s">
        <v>282</v>
      </c>
      <c r="B11" s="194">
        <v>12156.850000000004</v>
      </c>
      <c r="C11" s="194">
        <v>3965.2499999999982</v>
      </c>
      <c r="D11" s="194">
        <v>539.59999999999866</v>
      </c>
      <c r="E11" s="194">
        <v>130.20000000000005</v>
      </c>
      <c r="F11" s="194">
        <v>466.59999999999968</v>
      </c>
      <c r="G11" s="194">
        <v>701.04999999999927</v>
      </c>
      <c r="H11" s="194">
        <v>210.95000000000016</v>
      </c>
      <c r="I11" s="194">
        <v>133.20000000000024</v>
      </c>
      <c r="J11" s="194">
        <v>429.55000000000013</v>
      </c>
      <c r="K11" s="194">
        <v>135.69999999999987</v>
      </c>
      <c r="L11" s="194">
        <v>190.99999999999983</v>
      </c>
      <c r="M11" s="194">
        <v>162.10000000000022</v>
      </c>
      <c r="N11" s="194">
        <v>54.850000000000016</v>
      </c>
      <c r="O11" s="194">
        <v>236</v>
      </c>
      <c r="P11" s="194">
        <v>109.30000000000014</v>
      </c>
      <c r="Q11" s="304">
        <v>67.849999999999937</v>
      </c>
      <c r="R11" s="194">
        <v>175.84999999999991</v>
      </c>
      <c r="S11" s="190">
        <v>49.7</v>
      </c>
      <c r="T11" s="190">
        <v>96.650000000000091</v>
      </c>
      <c r="U11" s="190">
        <v>190.60000000000011</v>
      </c>
      <c r="V11" s="190">
        <v>314.90000000000003</v>
      </c>
      <c r="W11" s="190">
        <v>27.249999999999936</v>
      </c>
      <c r="X11" s="190">
        <v>79.550000000000068</v>
      </c>
      <c r="Y11" s="190">
        <v>21.249999999999986</v>
      </c>
      <c r="Z11" s="190">
        <v>27.30000000000004</v>
      </c>
      <c r="AA11" s="190">
        <v>895.05000000000075</v>
      </c>
      <c r="AB11" s="190">
        <v>108.55000000000005</v>
      </c>
      <c r="AC11" s="190">
        <v>974.75</v>
      </c>
      <c r="AD11" s="190">
        <v>15</v>
      </c>
      <c r="AE11" s="190">
        <v>20.90000000000002</v>
      </c>
      <c r="AF11" s="190">
        <v>515.15000000000055</v>
      </c>
      <c r="AG11" s="190">
        <v>150.94999999999982</v>
      </c>
      <c r="AH11" s="190">
        <v>290.19999999999942</v>
      </c>
      <c r="AI11" s="190">
        <v>335.75000000000034</v>
      </c>
      <c r="AJ11" s="190">
        <v>14.500000000000004</v>
      </c>
      <c r="AK11" s="190">
        <v>30.250000000000032</v>
      </c>
      <c r="AL11" s="190">
        <v>32.950000000000053</v>
      </c>
      <c r="AM11" s="190">
        <v>75.700000000000017</v>
      </c>
      <c r="AN11" s="190">
        <v>95.850000000000136</v>
      </c>
      <c r="AO11" s="190">
        <v>85.050000000000125</v>
      </c>
    </row>
    <row r="12" spans="1:42" s="93" customFormat="1" ht="15.75" customHeight="1">
      <c r="A12" s="200" t="s">
        <v>169</v>
      </c>
      <c r="B12" s="192">
        <v>1474.5</v>
      </c>
      <c r="C12" s="192">
        <v>524.59999999999934</v>
      </c>
      <c r="D12" s="192">
        <v>61.4</v>
      </c>
      <c r="E12" s="192">
        <v>17.149999999999991</v>
      </c>
      <c r="F12" s="192">
        <v>58.050000000000004</v>
      </c>
      <c r="G12" s="192">
        <v>92.2</v>
      </c>
      <c r="H12" s="192">
        <v>26.6</v>
      </c>
      <c r="I12" s="192">
        <v>19.500000000000004</v>
      </c>
      <c r="J12" s="192">
        <v>45.9</v>
      </c>
      <c r="K12" s="192">
        <v>21.150000000000002</v>
      </c>
      <c r="L12" s="192">
        <v>19.8</v>
      </c>
      <c r="M12" s="192">
        <v>25.250000000000004</v>
      </c>
      <c r="N12" s="192">
        <v>7.0499999999999963</v>
      </c>
      <c r="O12" s="192">
        <v>17.600000000000005</v>
      </c>
      <c r="P12" s="192">
        <v>13.500000000000011</v>
      </c>
      <c r="Q12" s="471">
        <v>10.149999999999999</v>
      </c>
      <c r="R12" s="192">
        <v>25.2</v>
      </c>
      <c r="S12" s="172">
        <v>4.0000000000000018</v>
      </c>
      <c r="T12" s="172">
        <v>23.9</v>
      </c>
      <c r="U12" s="172">
        <v>27.8</v>
      </c>
      <c r="V12" s="172">
        <v>16.100000000000001</v>
      </c>
      <c r="W12" s="172">
        <v>9.050000000000006</v>
      </c>
      <c r="X12" s="172">
        <v>12.449999999999989</v>
      </c>
      <c r="Y12" s="172">
        <v>2.8000000000000012</v>
      </c>
      <c r="Z12" s="172">
        <v>4.1000000000000023</v>
      </c>
      <c r="AA12" s="172">
        <v>110.30000000000005</v>
      </c>
      <c r="AB12" s="172">
        <v>12</v>
      </c>
      <c r="AC12" s="172">
        <v>105.14999999999993</v>
      </c>
      <c r="AD12" s="172">
        <v>3</v>
      </c>
      <c r="AE12" s="172">
        <v>1.900000000000001</v>
      </c>
      <c r="AF12" s="172">
        <v>58.1</v>
      </c>
      <c r="AG12" s="172">
        <v>15.6</v>
      </c>
      <c r="AH12" s="172">
        <v>23.849999999999994</v>
      </c>
      <c r="AI12" s="172">
        <v>27.3</v>
      </c>
      <c r="AJ12" s="172">
        <v>3.6000000000000023</v>
      </c>
      <c r="AK12" s="172">
        <v>3.6000000000000028</v>
      </c>
      <c r="AL12" s="172">
        <v>1.6000000000000003</v>
      </c>
      <c r="AM12" s="172">
        <v>5.5000000000000018</v>
      </c>
      <c r="AN12" s="172">
        <v>10.9</v>
      </c>
      <c r="AO12" s="172">
        <v>6.8000000000000052</v>
      </c>
    </row>
    <row r="13" spans="1:42" s="93" customFormat="1" ht="15.75" customHeight="1">
      <c r="A13" s="199" t="s">
        <v>168</v>
      </c>
      <c r="B13" s="192">
        <v>227.50000000000003</v>
      </c>
      <c r="C13" s="192">
        <v>144.6</v>
      </c>
      <c r="D13" s="192">
        <v>10.649999999999999</v>
      </c>
      <c r="E13" s="192">
        <v>0</v>
      </c>
      <c r="F13" s="192">
        <v>2.95</v>
      </c>
      <c r="G13" s="192">
        <v>7.9499999999999993</v>
      </c>
      <c r="H13" s="192">
        <v>4.3499999999999996</v>
      </c>
      <c r="I13" s="192">
        <v>0</v>
      </c>
      <c r="J13" s="192">
        <v>3.4000000000000004</v>
      </c>
      <c r="K13" s="192">
        <v>0</v>
      </c>
      <c r="L13" s="192">
        <v>2.0000000000000004</v>
      </c>
      <c r="M13" s="192">
        <v>0</v>
      </c>
      <c r="N13" s="192">
        <v>0</v>
      </c>
      <c r="O13" s="192">
        <v>1.0000000000000002</v>
      </c>
      <c r="P13" s="192">
        <v>0</v>
      </c>
      <c r="Q13" s="471">
        <v>0</v>
      </c>
      <c r="R13" s="192">
        <v>1.0000000000000004</v>
      </c>
      <c r="S13" s="172">
        <v>0</v>
      </c>
      <c r="T13" s="172">
        <v>0.6</v>
      </c>
      <c r="U13" s="172">
        <v>0.6</v>
      </c>
      <c r="V13" s="172">
        <v>0.20000000000000004</v>
      </c>
      <c r="W13" s="172">
        <v>0</v>
      </c>
      <c r="X13" s="172">
        <v>1.2</v>
      </c>
      <c r="Y13" s="172">
        <v>0</v>
      </c>
      <c r="Z13" s="172">
        <v>0</v>
      </c>
      <c r="AA13" s="172">
        <v>5.7</v>
      </c>
      <c r="AB13" s="172">
        <v>1.6000000000000003</v>
      </c>
      <c r="AC13" s="172">
        <v>11.3</v>
      </c>
      <c r="AD13" s="172">
        <v>0</v>
      </c>
      <c r="AE13" s="172">
        <v>1.0000000000000002</v>
      </c>
      <c r="AF13" s="172">
        <v>14.000000000000002</v>
      </c>
      <c r="AG13" s="172">
        <v>1</v>
      </c>
      <c r="AH13" s="172">
        <v>1.2000000000000002</v>
      </c>
      <c r="AI13" s="172">
        <v>11.000000000000002</v>
      </c>
      <c r="AJ13" s="172">
        <v>0</v>
      </c>
      <c r="AK13" s="172">
        <v>0</v>
      </c>
      <c r="AL13" s="172">
        <v>0</v>
      </c>
      <c r="AM13" s="172">
        <v>0</v>
      </c>
      <c r="AN13" s="172">
        <v>0.20000000000000004</v>
      </c>
      <c r="AO13" s="172">
        <v>0</v>
      </c>
    </row>
    <row r="14" spans="1:42" s="93" customFormat="1" ht="15.75" customHeight="1">
      <c r="A14" s="200" t="s">
        <v>167</v>
      </c>
      <c r="B14" s="192">
        <v>328.80000000000018</v>
      </c>
      <c r="C14" s="192">
        <v>146.20000000000007</v>
      </c>
      <c r="D14" s="192">
        <v>21.35</v>
      </c>
      <c r="E14" s="192">
        <v>2.4</v>
      </c>
      <c r="F14" s="192">
        <v>13.3</v>
      </c>
      <c r="G14" s="192">
        <v>18.500000000000007</v>
      </c>
      <c r="H14" s="192">
        <v>7.85</v>
      </c>
      <c r="I14" s="192">
        <v>3.1</v>
      </c>
      <c r="J14" s="192">
        <v>10.15</v>
      </c>
      <c r="K14" s="192">
        <v>2.7</v>
      </c>
      <c r="L14" s="192">
        <v>2.6</v>
      </c>
      <c r="M14" s="192">
        <v>3.5500000000000007</v>
      </c>
      <c r="N14" s="192">
        <v>1.0000000000000002</v>
      </c>
      <c r="O14" s="192">
        <v>3.2</v>
      </c>
      <c r="P14" s="192">
        <v>1.2</v>
      </c>
      <c r="Q14" s="471">
        <v>0</v>
      </c>
      <c r="R14" s="192">
        <v>4.05</v>
      </c>
      <c r="S14" s="172">
        <v>4.2000000000000011</v>
      </c>
      <c r="T14" s="172">
        <v>0.4</v>
      </c>
      <c r="U14" s="172">
        <v>6.1500000000000012</v>
      </c>
      <c r="V14" s="172">
        <v>3.5</v>
      </c>
      <c r="W14" s="172">
        <v>0</v>
      </c>
      <c r="X14" s="172">
        <v>1.0000000000000002</v>
      </c>
      <c r="Y14" s="172">
        <v>0</v>
      </c>
      <c r="Z14" s="172">
        <v>0</v>
      </c>
      <c r="AA14" s="172">
        <v>16.049999999999997</v>
      </c>
      <c r="AB14" s="172">
        <v>1.0000000000000002</v>
      </c>
      <c r="AC14" s="172">
        <v>24.25</v>
      </c>
      <c r="AD14" s="172">
        <v>0</v>
      </c>
      <c r="AE14" s="172">
        <v>0</v>
      </c>
      <c r="AF14" s="172">
        <v>9.1999999999999993</v>
      </c>
      <c r="AG14" s="172">
        <v>2.2000000000000002</v>
      </c>
      <c r="AH14" s="172">
        <v>5.2</v>
      </c>
      <c r="AI14" s="172">
        <v>4.5</v>
      </c>
      <c r="AJ14" s="172">
        <v>0</v>
      </c>
      <c r="AK14" s="172">
        <v>1.0000000000000002</v>
      </c>
      <c r="AL14" s="172">
        <v>0</v>
      </c>
      <c r="AM14" s="172">
        <v>2.25</v>
      </c>
      <c r="AN14" s="172">
        <v>1.7500000000000004</v>
      </c>
      <c r="AO14" s="172">
        <v>5</v>
      </c>
    </row>
    <row r="15" spans="1:42" s="93" customFormat="1" ht="15.75" customHeight="1">
      <c r="A15" s="199" t="s">
        <v>166</v>
      </c>
      <c r="B15" s="192">
        <v>184.79999999999993</v>
      </c>
      <c r="C15" s="192">
        <v>102.94999999999999</v>
      </c>
      <c r="D15" s="192">
        <v>9.6000000000000014</v>
      </c>
      <c r="E15" s="192">
        <v>0.2</v>
      </c>
      <c r="F15" s="192">
        <v>4.2</v>
      </c>
      <c r="G15" s="192">
        <v>8.7000000000000028</v>
      </c>
      <c r="H15" s="192">
        <v>1.0000000000000002</v>
      </c>
      <c r="I15" s="192">
        <v>0</v>
      </c>
      <c r="J15" s="192">
        <v>6.7</v>
      </c>
      <c r="K15" s="192">
        <v>1.0000000000000002</v>
      </c>
      <c r="L15" s="192">
        <v>0</v>
      </c>
      <c r="M15" s="192">
        <v>0</v>
      </c>
      <c r="N15" s="192">
        <v>0</v>
      </c>
      <c r="O15" s="192">
        <v>1.0000000000000002</v>
      </c>
      <c r="P15" s="192">
        <v>0</v>
      </c>
      <c r="Q15" s="471">
        <v>0</v>
      </c>
      <c r="R15" s="192">
        <v>0</v>
      </c>
      <c r="S15" s="172">
        <v>1.0000000000000002</v>
      </c>
      <c r="T15" s="172">
        <v>0</v>
      </c>
      <c r="U15" s="172">
        <v>1.5</v>
      </c>
      <c r="V15" s="172">
        <v>2.4000000000000004</v>
      </c>
      <c r="W15" s="172">
        <v>0</v>
      </c>
      <c r="X15" s="172">
        <v>0</v>
      </c>
      <c r="Y15" s="172">
        <v>0</v>
      </c>
      <c r="Z15" s="172">
        <v>0</v>
      </c>
      <c r="AA15" s="172">
        <v>13.200000000000003</v>
      </c>
      <c r="AB15" s="172">
        <v>0</v>
      </c>
      <c r="AC15" s="172">
        <v>7.9</v>
      </c>
      <c r="AD15" s="172">
        <v>0</v>
      </c>
      <c r="AE15" s="172">
        <v>0</v>
      </c>
      <c r="AF15" s="172">
        <v>17.000000000000004</v>
      </c>
      <c r="AG15" s="172">
        <v>2.0000000000000004</v>
      </c>
      <c r="AH15" s="172">
        <v>3.7</v>
      </c>
      <c r="AI15" s="172">
        <v>0</v>
      </c>
      <c r="AJ15" s="172">
        <v>0</v>
      </c>
      <c r="AK15" s="172">
        <v>0.74999999999999978</v>
      </c>
      <c r="AL15" s="172">
        <v>0</v>
      </c>
      <c r="AM15" s="172">
        <v>0</v>
      </c>
      <c r="AN15" s="172">
        <v>0</v>
      </c>
      <c r="AO15" s="172">
        <v>0</v>
      </c>
    </row>
    <row r="16" spans="1:42" s="93" customFormat="1" ht="15.75" customHeight="1">
      <c r="A16" s="200" t="s">
        <v>165</v>
      </c>
      <c r="B16" s="192">
        <v>394.75000000000023</v>
      </c>
      <c r="C16" s="192">
        <v>160.14999999999998</v>
      </c>
      <c r="D16" s="192">
        <v>15.45</v>
      </c>
      <c r="E16" s="192">
        <v>11.55</v>
      </c>
      <c r="F16" s="192">
        <v>10.100000000000005</v>
      </c>
      <c r="G16" s="192">
        <v>20</v>
      </c>
      <c r="H16" s="192">
        <v>5.0000000000000009</v>
      </c>
      <c r="I16" s="192">
        <v>1.6000000000000005</v>
      </c>
      <c r="J16" s="192">
        <v>14.000000000000002</v>
      </c>
      <c r="K16" s="192">
        <v>2.6</v>
      </c>
      <c r="L16" s="192">
        <v>7.7000000000000028</v>
      </c>
      <c r="M16" s="192">
        <v>4.5999999999999996</v>
      </c>
      <c r="N16" s="192">
        <v>0.2</v>
      </c>
      <c r="O16" s="192">
        <v>0.4</v>
      </c>
      <c r="P16" s="192">
        <v>0.4</v>
      </c>
      <c r="Q16" s="471">
        <v>0.4</v>
      </c>
      <c r="R16" s="192">
        <v>3.3499999999999996</v>
      </c>
      <c r="S16" s="172">
        <v>2.2000000000000002</v>
      </c>
      <c r="T16" s="172">
        <v>0.2</v>
      </c>
      <c r="U16" s="172">
        <v>2.8000000000000003</v>
      </c>
      <c r="V16" s="172">
        <v>3</v>
      </c>
      <c r="W16" s="172">
        <v>0</v>
      </c>
      <c r="X16" s="172">
        <v>1.4000000000000001</v>
      </c>
      <c r="Y16" s="172">
        <v>0.2</v>
      </c>
      <c r="Z16" s="172">
        <v>0.2</v>
      </c>
      <c r="AA16" s="172">
        <v>20.000000000000007</v>
      </c>
      <c r="AB16" s="172">
        <v>2.6</v>
      </c>
      <c r="AC16" s="172">
        <v>29.299999999999997</v>
      </c>
      <c r="AD16" s="172">
        <v>0</v>
      </c>
      <c r="AE16" s="172">
        <v>1.0000000000000004</v>
      </c>
      <c r="AF16" s="172">
        <v>43.5</v>
      </c>
      <c r="AG16" s="172">
        <v>4.2</v>
      </c>
      <c r="AH16" s="172">
        <v>8.2500000000000018</v>
      </c>
      <c r="AI16" s="172">
        <v>7.2000000000000046</v>
      </c>
      <c r="AJ16" s="172">
        <v>1.0000000000000004</v>
      </c>
      <c r="AK16" s="172">
        <v>2.2000000000000002</v>
      </c>
      <c r="AL16" s="172">
        <v>0</v>
      </c>
      <c r="AM16" s="172">
        <v>0.2</v>
      </c>
      <c r="AN16" s="172">
        <v>2.8</v>
      </c>
      <c r="AO16" s="172">
        <v>5.0000000000000009</v>
      </c>
    </row>
    <row r="17" spans="1:41" s="93" customFormat="1" ht="15.75" customHeight="1">
      <c r="A17" s="199" t="s">
        <v>164</v>
      </c>
      <c r="B17" s="192">
        <v>565.25000000000023</v>
      </c>
      <c r="C17" s="192">
        <v>209.65000000000012</v>
      </c>
      <c r="D17" s="192">
        <v>33.200000000000017</v>
      </c>
      <c r="E17" s="192">
        <v>4.6499999999999995</v>
      </c>
      <c r="F17" s="192">
        <v>19.7</v>
      </c>
      <c r="G17" s="192">
        <v>35.70000000000001</v>
      </c>
      <c r="H17" s="192">
        <v>8.4</v>
      </c>
      <c r="I17" s="192">
        <v>5</v>
      </c>
      <c r="J17" s="192">
        <v>15.3</v>
      </c>
      <c r="K17" s="192">
        <v>3.7000000000000011</v>
      </c>
      <c r="L17" s="192">
        <v>6.0000000000000009</v>
      </c>
      <c r="M17" s="192">
        <v>5.9000000000000012</v>
      </c>
      <c r="N17" s="192">
        <v>0</v>
      </c>
      <c r="O17" s="192">
        <v>7.6999999999999993</v>
      </c>
      <c r="P17" s="192">
        <v>2.8000000000000007</v>
      </c>
      <c r="Q17" s="471">
        <v>2.9000000000000008</v>
      </c>
      <c r="R17" s="192">
        <v>6.05</v>
      </c>
      <c r="S17" s="172">
        <v>2.9499999999999993</v>
      </c>
      <c r="T17" s="172">
        <v>4.8499999999999996</v>
      </c>
      <c r="U17" s="172">
        <v>6.9500000000000037</v>
      </c>
      <c r="V17" s="172">
        <v>4.55</v>
      </c>
      <c r="W17" s="172">
        <v>0</v>
      </c>
      <c r="X17" s="172">
        <v>4.0500000000000007</v>
      </c>
      <c r="Y17" s="172">
        <v>0.40000000000000013</v>
      </c>
      <c r="Z17" s="172">
        <v>2.9000000000000012</v>
      </c>
      <c r="AA17" s="172">
        <v>34.1</v>
      </c>
      <c r="AB17" s="172">
        <v>8.85</v>
      </c>
      <c r="AC17" s="172">
        <v>46.650000000000006</v>
      </c>
      <c r="AD17" s="172">
        <v>1.0000000000000002</v>
      </c>
      <c r="AE17" s="172">
        <v>1.0000000000000002</v>
      </c>
      <c r="AF17" s="172">
        <v>29</v>
      </c>
      <c r="AG17" s="172">
        <v>4.1000000000000014</v>
      </c>
      <c r="AH17" s="172">
        <v>9.8000000000000007</v>
      </c>
      <c r="AI17" s="172">
        <v>19.049999999999997</v>
      </c>
      <c r="AJ17" s="172">
        <v>0.2</v>
      </c>
      <c r="AK17" s="172">
        <v>0.2</v>
      </c>
      <c r="AL17" s="172">
        <v>1.6</v>
      </c>
      <c r="AM17" s="172">
        <v>6.2500000000000018</v>
      </c>
      <c r="AN17" s="172">
        <v>4.4000000000000021</v>
      </c>
      <c r="AO17" s="172">
        <v>5.7499999999999956</v>
      </c>
    </row>
    <row r="18" spans="1:41" s="93" customFormat="1" ht="15.75" customHeight="1">
      <c r="A18" s="200" t="s">
        <v>163</v>
      </c>
      <c r="B18" s="192">
        <v>413.95000000000005</v>
      </c>
      <c r="C18" s="192">
        <v>137.94999999999999</v>
      </c>
      <c r="D18" s="192">
        <v>20.049999999999994</v>
      </c>
      <c r="E18" s="192">
        <v>4.0999999999999996</v>
      </c>
      <c r="F18" s="192">
        <v>19.100000000000001</v>
      </c>
      <c r="G18" s="192">
        <v>26.300000000000004</v>
      </c>
      <c r="H18" s="192">
        <v>6.650000000000003</v>
      </c>
      <c r="I18" s="192">
        <v>4.6000000000000005</v>
      </c>
      <c r="J18" s="192">
        <v>20.250000000000004</v>
      </c>
      <c r="K18" s="192">
        <v>4.5000000000000009</v>
      </c>
      <c r="L18" s="192">
        <v>5.2</v>
      </c>
      <c r="M18" s="192">
        <v>5.6000000000000005</v>
      </c>
      <c r="N18" s="192">
        <v>0</v>
      </c>
      <c r="O18" s="192">
        <v>5.3000000000000007</v>
      </c>
      <c r="P18" s="192">
        <v>6.1</v>
      </c>
      <c r="Q18" s="471">
        <v>1.2</v>
      </c>
      <c r="R18" s="192">
        <v>6.15</v>
      </c>
      <c r="S18" s="172">
        <v>3.0000000000000004</v>
      </c>
      <c r="T18" s="172">
        <v>4.95</v>
      </c>
      <c r="U18" s="172">
        <v>9.25</v>
      </c>
      <c r="V18" s="172">
        <v>3.2</v>
      </c>
      <c r="W18" s="172">
        <v>0</v>
      </c>
      <c r="X18" s="172">
        <v>2.7</v>
      </c>
      <c r="Y18" s="172">
        <v>1.0000000000000002</v>
      </c>
      <c r="Z18" s="172">
        <v>0.5</v>
      </c>
      <c r="AA18" s="172">
        <v>31</v>
      </c>
      <c r="AB18" s="172">
        <v>4</v>
      </c>
      <c r="AC18" s="172">
        <v>33.100000000000009</v>
      </c>
      <c r="AD18" s="172">
        <v>2.0000000000000004</v>
      </c>
      <c r="AE18" s="172">
        <v>1.0000000000000002</v>
      </c>
      <c r="AF18" s="172">
        <v>25.7</v>
      </c>
      <c r="AG18" s="172">
        <v>0.70000000000000007</v>
      </c>
      <c r="AH18" s="172">
        <v>9.1000000000000014</v>
      </c>
      <c r="AI18" s="172">
        <v>0</v>
      </c>
      <c r="AJ18" s="172">
        <v>0</v>
      </c>
      <c r="AK18" s="172">
        <v>1.5</v>
      </c>
      <c r="AL18" s="172">
        <v>0</v>
      </c>
      <c r="AM18" s="172">
        <v>2.2000000000000002</v>
      </c>
      <c r="AN18" s="172">
        <v>1.0000000000000002</v>
      </c>
      <c r="AO18" s="172">
        <v>5.0000000000000009</v>
      </c>
    </row>
    <row r="19" spans="1:41" s="93" customFormat="1" ht="15.75" customHeight="1">
      <c r="A19" s="199" t="s">
        <v>162</v>
      </c>
      <c r="B19" s="192">
        <v>1030.3499999999997</v>
      </c>
      <c r="C19" s="192">
        <v>315.69999999999987</v>
      </c>
      <c r="D19" s="192">
        <v>43.200000000000017</v>
      </c>
      <c r="E19" s="192">
        <v>6.2000000000000028</v>
      </c>
      <c r="F19" s="192">
        <v>50.9</v>
      </c>
      <c r="G19" s="192">
        <v>44.34999999999998</v>
      </c>
      <c r="H19" s="192">
        <v>11.5</v>
      </c>
      <c r="I19" s="192">
        <v>5.9000000000000021</v>
      </c>
      <c r="J19" s="192">
        <v>22.400000000000006</v>
      </c>
      <c r="K19" s="192">
        <v>5.150000000000003</v>
      </c>
      <c r="L19" s="192">
        <v>9.6</v>
      </c>
      <c r="M19" s="192">
        <v>9.1499999999999968</v>
      </c>
      <c r="N19" s="192">
        <v>1.4000000000000001</v>
      </c>
      <c r="O19" s="192">
        <v>4.5999999999999996</v>
      </c>
      <c r="P19" s="192">
        <v>4.6000000000000023</v>
      </c>
      <c r="Q19" s="471">
        <v>2.8000000000000016</v>
      </c>
      <c r="R19" s="192">
        <v>10.000000000000005</v>
      </c>
      <c r="S19" s="172">
        <v>1</v>
      </c>
      <c r="T19" s="172">
        <v>7.5000000000000027</v>
      </c>
      <c r="U19" s="172">
        <v>8.5499999999999972</v>
      </c>
      <c r="V19" s="172">
        <v>190.8</v>
      </c>
      <c r="W19" s="172">
        <v>1</v>
      </c>
      <c r="X19" s="172">
        <v>3.6000000000000019</v>
      </c>
      <c r="Y19" s="172">
        <v>1.4000000000000001</v>
      </c>
      <c r="Z19" s="172">
        <v>0</v>
      </c>
      <c r="AA19" s="172">
        <v>70.300000000000011</v>
      </c>
      <c r="AB19" s="172">
        <v>7.1</v>
      </c>
      <c r="AC19" s="172">
        <v>66.599999999999994</v>
      </c>
      <c r="AD19" s="172">
        <v>0</v>
      </c>
      <c r="AE19" s="172">
        <v>3.0000000000000013</v>
      </c>
      <c r="AF19" s="172">
        <v>40.050000000000004</v>
      </c>
      <c r="AG19" s="172">
        <v>10.900000000000002</v>
      </c>
      <c r="AH19" s="172">
        <v>25.250000000000018</v>
      </c>
      <c r="AI19" s="172">
        <v>33.150000000000006</v>
      </c>
      <c r="AJ19" s="172">
        <v>0.40000000000000008</v>
      </c>
      <c r="AK19" s="172">
        <v>0.40000000000000008</v>
      </c>
      <c r="AL19" s="172">
        <v>0</v>
      </c>
      <c r="AM19" s="172">
        <v>2.6</v>
      </c>
      <c r="AN19" s="172">
        <v>4.2000000000000011</v>
      </c>
      <c r="AO19" s="172">
        <v>5.1000000000000014</v>
      </c>
    </row>
    <row r="20" spans="1:41" s="93" customFormat="1" ht="15.75" customHeight="1">
      <c r="A20" s="200" t="s">
        <v>161</v>
      </c>
      <c r="B20" s="192">
        <v>6269.1999999999962</v>
      </c>
      <c r="C20" s="192">
        <v>1752.2500000000007</v>
      </c>
      <c r="D20" s="192">
        <v>250.85000000000005</v>
      </c>
      <c r="E20" s="192">
        <v>71.04999999999994</v>
      </c>
      <c r="F20" s="192">
        <v>237.94999999999993</v>
      </c>
      <c r="G20" s="192">
        <v>378.64999999999992</v>
      </c>
      <c r="H20" s="192">
        <v>118.14999999999989</v>
      </c>
      <c r="I20" s="192">
        <v>78.099999999999994</v>
      </c>
      <c r="J20" s="192">
        <v>248</v>
      </c>
      <c r="K20" s="192">
        <v>84</v>
      </c>
      <c r="L20" s="192">
        <v>120.25</v>
      </c>
      <c r="M20" s="192">
        <v>94.550000000000082</v>
      </c>
      <c r="N20" s="192">
        <v>41.4</v>
      </c>
      <c r="O20" s="192">
        <v>174.3000000000001</v>
      </c>
      <c r="P20" s="192">
        <v>69</v>
      </c>
      <c r="Q20" s="471">
        <v>47.10000000000003</v>
      </c>
      <c r="R20" s="192">
        <v>100.7</v>
      </c>
      <c r="S20" s="172">
        <v>26.950000000000006</v>
      </c>
      <c r="T20" s="172">
        <v>47.400000000000006</v>
      </c>
      <c r="U20" s="172">
        <v>110.04999999999995</v>
      </c>
      <c r="V20" s="172">
        <v>76.000000000000128</v>
      </c>
      <c r="W20" s="172">
        <v>17.000000000000021</v>
      </c>
      <c r="X20" s="172">
        <v>46.45000000000001</v>
      </c>
      <c r="Y20" s="172">
        <v>13.85000000000001</v>
      </c>
      <c r="Z20" s="172">
        <v>14</v>
      </c>
      <c r="AA20" s="172">
        <v>537.49999999999966</v>
      </c>
      <c r="AB20" s="172">
        <v>52.800000000000004</v>
      </c>
      <c r="AC20" s="172">
        <v>558.65000000000009</v>
      </c>
      <c r="AD20" s="172">
        <v>6</v>
      </c>
      <c r="AE20" s="172">
        <v>9</v>
      </c>
      <c r="AF20" s="172">
        <v>202.34999999999997</v>
      </c>
      <c r="AG20" s="172">
        <v>97.300000000000026</v>
      </c>
      <c r="AH20" s="172">
        <v>174.29999999999987</v>
      </c>
      <c r="AI20" s="172">
        <v>203.55000000000013</v>
      </c>
      <c r="AJ20" s="172">
        <v>8.9000000000000075</v>
      </c>
      <c r="AK20" s="172">
        <v>18.399999999999999</v>
      </c>
      <c r="AL20" s="172">
        <v>29.749999999999993</v>
      </c>
      <c r="AM20" s="172">
        <v>50.100000000000016</v>
      </c>
      <c r="AN20" s="172">
        <v>60.400000000000034</v>
      </c>
      <c r="AO20" s="172">
        <v>42.200000000000024</v>
      </c>
    </row>
    <row r="21" spans="1:41" s="93" customFormat="1" ht="15.75" customHeight="1">
      <c r="A21" s="199" t="s">
        <v>160</v>
      </c>
      <c r="B21" s="192">
        <v>543.84999999999991</v>
      </c>
      <c r="C21" s="192">
        <v>171.4</v>
      </c>
      <c r="D21" s="192">
        <v>36.050000000000004</v>
      </c>
      <c r="E21" s="192">
        <v>5.6000000000000023</v>
      </c>
      <c r="F21" s="192">
        <v>22.000000000000004</v>
      </c>
      <c r="G21" s="192">
        <v>36.6</v>
      </c>
      <c r="H21" s="192">
        <v>7.8000000000000007</v>
      </c>
      <c r="I21" s="192">
        <v>6.8000000000000016</v>
      </c>
      <c r="J21" s="192">
        <v>23.049999999999997</v>
      </c>
      <c r="K21" s="192">
        <v>6.2</v>
      </c>
      <c r="L21" s="192">
        <v>11.600000000000005</v>
      </c>
      <c r="M21" s="192">
        <v>8.4</v>
      </c>
      <c r="N21" s="192">
        <v>2.8</v>
      </c>
      <c r="O21" s="192">
        <v>9.5</v>
      </c>
      <c r="P21" s="192">
        <v>4.5999999999999996</v>
      </c>
      <c r="Q21" s="471">
        <v>1.4000000000000001</v>
      </c>
      <c r="R21" s="192">
        <v>8.3000000000000007</v>
      </c>
      <c r="S21" s="172">
        <v>2.4000000000000004</v>
      </c>
      <c r="T21" s="172">
        <v>3.7</v>
      </c>
      <c r="U21" s="172">
        <v>7.85</v>
      </c>
      <c r="V21" s="172">
        <v>5.8</v>
      </c>
      <c r="W21" s="172">
        <v>0.2</v>
      </c>
      <c r="X21" s="172">
        <v>2.6000000000000014</v>
      </c>
      <c r="Y21" s="172">
        <v>1.4000000000000004</v>
      </c>
      <c r="Z21" s="172">
        <v>0.6</v>
      </c>
      <c r="AA21" s="172">
        <v>28.350000000000009</v>
      </c>
      <c r="AB21" s="172">
        <v>6</v>
      </c>
      <c r="AC21" s="172">
        <v>43.1</v>
      </c>
      <c r="AD21" s="172">
        <v>2.0000000000000009</v>
      </c>
      <c r="AE21" s="172">
        <v>1.0000000000000002</v>
      </c>
      <c r="AF21" s="172">
        <v>39.950000000000031</v>
      </c>
      <c r="AG21" s="172">
        <v>6.25</v>
      </c>
      <c r="AH21" s="172">
        <v>11.950000000000001</v>
      </c>
      <c r="AI21" s="172">
        <v>3.0000000000000004</v>
      </c>
      <c r="AJ21" s="172">
        <v>0.2</v>
      </c>
      <c r="AK21" s="172">
        <v>1.0000000000000002</v>
      </c>
      <c r="AL21" s="172">
        <v>0</v>
      </c>
      <c r="AM21" s="172">
        <v>4.0000000000000009</v>
      </c>
      <c r="AN21" s="172">
        <v>5.4</v>
      </c>
      <c r="AO21" s="172">
        <v>5</v>
      </c>
    </row>
    <row r="22" spans="1:41" s="92" customFormat="1" ht="15.75" customHeight="1">
      <c r="A22" s="200" t="s">
        <v>159</v>
      </c>
      <c r="B22" s="192">
        <v>723.90000000000055</v>
      </c>
      <c r="C22" s="192">
        <v>299.8</v>
      </c>
      <c r="D22" s="192">
        <v>37.800000000000004</v>
      </c>
      <c r="E22" s="192">
        <v>7.3</v>
      </c>
      <c r="F22" s="192">
        <v>28.349999999999991</v>
      </c>
      <c r="G22" s="192">
        <v>32.1</v>
      </c>
      <c r="H22" s="192">
        <v>13.650000000000006</v>
      </c>
      <c r="I22" s="192">
        <v>8.6000000000000032</v>
      </c>
      <c r="J22" s="192">
        <v>20.400000000000002</v>
      </c>
      <c r="K22" s="192">
        <v>4.700000000000002</v>
      </c>
      <c r="L22" s="192">
        <v>6.2500000000000009</v>
      </c>
      <c r="M22" s="192">
        <v>5.0999999999999996</v>
      </c>
      <c r="N22" s="192">
        <v>1.0000000000000002</v>
      </c>
      <c r="O22" s="192">
        <v>11.4</v>
      </c>
      <c r="P22" s="192">
        <v>7.1000000000000005</v>
      </c>
      <c r="Q22" s="471">
        <v>1.9</v>
      </c>
      <c r="R22" s="192">
        <v>11.049999999999997</v>
      </c>
      <c r="S22" s="172">
        <v>2</v>
      </c>
      <c r="T22" s="172">
        <v>3.1499999999999995</v>
      </c>
      <c r="U22" s="172">
        <v>9.1</v>
      </c>
      <c r="V22" s="172">
        <v>9.35</v>
      </c>
      <c r="W22" s="172">
        <v>0</v>
      </c>
      <c r="X22" s="172">
        <v>4.1000000000000014</v>
      </c>
      <c r="Y22" s="172">
        <v>0.2</v>
      </c>
      <c r="Z22" s="172">
        <v>5</v>
      </c>
      <c r="AA22" s="172">
        <v>28.549999999999997</v>
      </c>
      <c r="AB22" s="172">
        <v>12.600000000000001</v>
      </c>
      <c r="AC22" s="172">
        <v>48.75</v>
      </c>
      <c r="AD22" s="172">
        <v>1</v>
      </c>
      <c r="AE22" s="172">
        <v>2</v>
      </c>
      <c r="AF22" s="172">
        <v>36.299999999999997</v>
      </c>
      <c r="AG22" s="172">
        <v>6.7</v>
      </c>
      <c r="AH22" s="172">
        <v>17.600000000000005</v>
      </c>
      <c r="AI22" s="172">
        <v>27.000000000000004</v>
      </c>
      <c r="AJ22" s="172">
        <v>0.2</v>
      </c>
      <c r="AK22" s="172">
        <v>1.2</v>
      </c>
      <c r="AL22" s="172">
        <v>0</v>
      </c>
      <c r="AM22" s="172">
        <v>2.6</v>
      </c>
      <c r="AN22" s="172">
        <v>4.8</v>
      </c>
      <c r="AO22" s="172">
        <v>5.2000000000000028</v>
      </c>
    </row>
    <row r="23" spans="1:41" s="92" customFormat="1" ht="15.75" customHeight="1">
      <c r="A23" s="201" t="s">
        <v>283</v>
      </c>
      <c r="B23" s="194">
        <v>10105.199999999997</v>
      </c>
      <c r="C23" s="194">
        <v>3734.1499999999996</v>
      </c>
      <c r="D23" s="194">
        <v>532.25000000000125</v>
      </c>
      <c r="E23" s="194">
        <v>98.850000000000009</v>
      </c>
      <c r="F23" s="194">
        <v>378.44999999999976</v>
      </c>
      <c r="G23" s="194">
        <v>555.25000000000091</v>
      </c>
      <c r="H23" s="194">
        <v>261.3</v>
      </c>
      <c r="I23" s="194">
        <v>96.249999999999986</v>
      </c>
      <c r="J23" s="194">
        <v>267.64999999999964</v>
      </c>
      <c r="K23" s="194">
        <v>94.999999999999929</v>
      </c>
      <c r="L23" s="194">
        <v>136.34999999999994</v>
      </c>
      <c r="M23" s="194">
        <v>105.04999999999995</v>
      </c>
      <c r="N23" s="194">
        <v>41.1</v>
      </c>
      <c r="O23" s="194">
        <v>154.09999999999982</v>
      </c>
      <c r="P23" s="194">
        <v>105.25000000000001</v>
      </c>
      <c r="Q23" s="304">
        <v>60.85</v>
      </c>
      <c r="R23" s="194">
        <v>133.19999999999999</v>
      </c>
      <c r="S23" s="190">
        <v>19.45000000000001</v>
      </c>
      <c r="T23" s="190">
        <v>49.249999999999993</v>
      </c>
      <c r="U23" s="190">
        <v>123.04999999999993</v>
      </c>
      <c r="V23" s="190">
        <v>114.04999999999968</v>
      </c>
      <c r="W23" s="190">
        <v>30.399999999999924</v>
      </c>
      <c r="X23" s="190">
        <v>67.199999999999932</v>
      </c>
      <c r="Y23" s="190">
        <v>17</v>
      </c>
      <c r="Z23" s="190">
        <v>13.400000000000007</v>
      </c>
      <c r="AA23" s="190">
        <v>898.35000000000241</v>
      </c>
      <c r="AB23" s="190">
        <v>129.40000000000003</v>
      </c>
      <c r="AC23" s="190">
        <v>863.79999999999711</v>
      </c>
      <c r="AD23" s="190">
        <v>7.1</v>
      </c>
      <c r="AE23" s="190">
        <v>31.300000000000058</v>
      </c>
      <c r="AF23" s="190">
        <v>242.59999999999965</v>
      </c>
      <c r="AG23" s="190">
        <v>125.99999999999986</v>
      </c>
      <c r="AH23" s="190">
        <v>174.85000000000002</v>
      </c>
      <c r="AI23" s="190">
        <v>226.90000000000043</v>
      </c>
      <c r="AJ23" s="190">
        <v>15.6</v>
      </c>
      <c r="AK23" s="190">
        <v>27.70000000000006</v>
      </c>
      <c r="AL23" s="190">
        <v>6.7000000000000082</v>
      </c>
      <c r="AM23" s="190">
        <v>45.60000000000003</v>
      </c>
      <c r="AN23" s="190">
        <v>47.949999999999775</v>
      </c>
      <c r="AO23" s="190">
        <v>72.499999999999929</v>
      </c>
    </row>
    <row r="24" spans="1:41" s="93" customFormat="1" ht="15.75" customHeight="1">
      <c r="A24" s="200" t="s">
        <v>51</v>
      </c>
      <c r="B24" s="192">
        <v>943.85</v>
      </c>
      <c r="C24" s="192">
        <v>386.5</v>
      </c>
      <c r="D24" s="192">
        <v>61.40000000000002</v>
      </c>
      <c r="E24" s="192">
        <v>9.0000000000000036</v>
      </c>
      <c r="F24" s="192">
        <v>50.45000000000001</v>
      </c>
      <c r="G24" s="192">
        <v>55.850000000000016</v>
      </c>
      <c r="H24" s="192">
        <v>21.000000000000007</v>
      </c>
      <c r="I24" s="192">
        <v>11.700000000000005</v>
      </c>
      <c r="J24" s="192">
        <v>21.500000000000004</v>
      </c>
      <c r="K24" s="192">
        <v>6.400000000000003</v>
      </c>
      <c r="L24" s="192">
        <v>8.4</v>
      </c>
      <c r="M24" s="192">
        <v>5.4000000000000012</v>
      </c>
      <c r="N24" s="192">
        <v>0</v>
      </c>
      <c r="O24" s="192">
        <v>5</v>
      </c>
      <c r="P24" s="192">
        <v>12.4</v>
      </c>
      <c r="Q24" s="471">
        <v>2</v>
      </c>
      <c r="R24" s="192">
        <v>9.9000000000000021</v>
      </c>
      <c r="S24" s="172">
        <v>1.2000000000000006</v>
      </c>
      <c r="T24" s="172">
        <v>4.4000000000000004</v>
      </c>
      <c r="U24" s="172">
        <v>7.9499999999999975</v>
      </c>
      <c r="V24" s="172">
        <v>5.8</v>
      </c>
      <c r="W24" s="172">
        <v>1.2000000000000002</v>
      </c>
      <c r="X24" s="172">
        <v>1.4</v>
      </c>
      <c r="Y24" s="172">
        <v>2.4000000000000012</v>
      </c>
      <c r="Z24" s="172">
        <v>2.2000000000000002</v>
      </c>
      <c r="AA24" s="172">
        <v>60.149999999999963</v>
      </c>
      <c r="AB24" s="172">
        <v>6.8000000000000025</v>
      </c>
      <c r="AC24" s="172">
        <v>84.9</v>
      </c>
      <c r="AD24" s="172">
        <v>2</v>
      </c>
      <c r="AE24" s="172">
        <v>2</v>
      </c>
      <c r="AF24" s="172">
        <v>30</v>
      </c>
      <c r="AG24" s="172">
        <v>17.100000000000001</v>
      </c>
      <c r="AH24" s="172">
        <v>14.250000000000004</v>
      </c>
      <c r="AI24" s="172">
        <v>19</v>
      </c>
      <c r="AJ24" s="172">
        <v>2.2000000000000002</v>
      </c>
      <c r="AK24" s="172">
        <v>1.4000000000000001</v>
      </c>
      <c r="AL24" s="172">
        <v>0</v>
      </c>
      <c r="AM24" s="172">
        <v>3</v>
      </c>
      <c r="AN24" s="172">
        <v>2.6</v>
      </c>
      <c r="AO24" s="172">
        <v>5</v>
      </c>
    </row>
    <row r="25" spans="1:41" s="93" customFormat="1" ht="15.75" customHeight="1">
      <c r="A25" s="199" t="s">
        <v>158</v>
      </c>
      <c r="B25" s="192">
        <v>530.29999999999973</v>
      </c>
      <c r="C25" s="192">
        <v>233.20000000000002</v>
      </c>
      <c r="D25" s="192">
        <v>24.500000000000011</v>
      </c>
      <c r="E25" s="192">
        <v>0.8</v>
      </c>
      <c r="F25" s="192">
        <v>17.949999999999996</v>
      </c>
      <c r="G25" s="192">
        <v>21.550000000000008</v>
      </c>
      <c r="H25" s="192">
        <v>14.549999999999994</v>
      </c>
      <c r="I25" s="192">
        <v>11.2</v>
      </c>
      <c r="J25" s="192">
        <v>16.350000000000005</v>
      </c>
      <c r="K25" s="192">
        <v>9.6999999999999993</v>
      </c>
      <c r="L25" s="192">
        <v>10.8</v>
      </c>
      <c r="M25" s="192">
        <v>2.0000000000000004</v>
      </c>
      <c r="N25" s="192">
        <v>8.0000000000000018</v>
      </c>
      <c r="O25" s="192">
        <v>9.4</v>
      </c>
      <c r="P25" s="192">
        <v>1</v>
      </c>
      <c r="Q25" s="471">
        <v>1.0000000000000002</v>
      </c>
      <c r="R25" s="192">
        <v>12</v>
      </c>
      <c r="S25" s="172">
        <v>1.0000000000000002</v>
      </c>
      <c r="T25" s="172">
        <v>0</v>
      </c>
      <c r="U25" s="172">
        <v>10.4</v>
      </c>
      <c r="V25" s="172">
        <v>10.1</v>
      </c>
      <c r="W25" s="172">
        <v>0</v>
      </c>
      <c r="X25" s="172">
        <v>1.6</v>
      </c>
      <c r="Y25" s="172">
        <v>0</v>
      </c>
      <c r="Z25" s="172">
        <v>0.40000000000000013</v>
      </c>
      <c r="AA25" s="172">
        <v>24.649999999999995</v>
      </c>
      <c r="AB25" s="172">
        <v>9.1000000000000032</v>
      </c>
      <c r="AC25" s="172">
        <v>32.25</v>
      </c>
      <c r="AD25" s="172">
        <v>0</v>
      </c>
      <c r="AE25" s="172">
        <v>8.0000000000000018</v>
      </c>
      <c r="AF25" s="172">
        <v>14.200000000000003</v>
      </c>
      <c r="AG25" s="172">
        <v>2.0000000000000004</v>
      </c>
      <c r="AH25" s="172">
        <v>13.000000000000004</v>
      </c>
      <c r="AI25" s="172">
        <v>3.2000000000000033</v>
      </c>
      <c r="AJ25" s="172">
        <v>0</v>
      </c>
      <c r="AK25" s="172">
        <v>0</v>
      </c>
      <c r="AL25" s="172">
        <v>0</v>
      </c>
      <c r="AM25" s="172">
        <v>1.2</v>
      </c>
      <c r="AN25" s="172">
        <v>1.2</v>
      </c>
      <c r="AO25" s="172">
        <v>4.0000000000000027</v>
      </c>
    </row>
    <row r="26" spans="1:41" s="93" customFormat="1" ht="15.75" customHeight="1">
      <c r="A26" s="200" t="s">
        <v>157</v>
      </c>
      <c r="B26" s="192">
        <v>5760.6500000000005</v>
      </c>
      <c r="C26" s="192">
        <v>1856.7499999999982</v>
      </c>
      <c r="D26" s="192">
        <v>300.00000000000011</v>
      </c>
      <c r="E26" s="192">
        <v>69.450000000000031</v>
      </c>
      <c r="F26" s="192">
        <v>219.85000000000005</v>
      </c>
      <c r="G26" s="192">
        <v>337.2</v>
      </c>
      <c r="H26" s="192">
        <v>158.65000000000003</v>
      </c>
      <c r="I26" s="192">
        <v>52.950000000000024</v>
      </c>
      <c r="J26" s="192">
        <v>166.1</v>
      </c>
      <c r="K26" s="192">
        <v>73.099999999999994</v>
      </c>
      <c r="L26" s="192">
        <v>86.999999999999886</v>
      </c>
      <c r="M26" s="192">
        <v>69.150000000000063</v>
      </c>
      <c r="N26" s="192">
        <v>22.700000000000017</v>
      </c>
      <c r="O26" s="192">
        <v>107.49999999999991</v>
      </c>
      <c r="P26" s="192">
        <v>50.350000000000009</v>
      </c>
      <c r="Q26" s="471">
        <v>39.649999999999991</v>
      </c>
      <c r="R26" s="192">
        <v>69.600000000000009</v>
      </c>
      <c r="S26" s="172">
        <v>5.6000000000000041</v>
      </c>
      <c r="T26" s="172">
        <v>32</v>
      </c>
      <c r="U26" s="172">
        <v>67.449999999999946</v>
      </c>
      <c r="V26" s="172">
        <v>66.899999999999935</v>
      </c>
      <c r="W26" s="172">
        <v>20.2</v>
      </c>
      <c r="X26" s="172">
        <v>45.4</v>
      </c>
      <c r="Y26" s="172">
        <v>8.2000000000000028</v>
      </c>
      <c r="Z26" s="172">
        <v>2.8000000000000007</v>
      </c>
      <c r="AA26" s="172">
        <v>644.89999999999895</v>
      </c>
      <c r="AB26" s="172">
        <v>84.94999999999996</v>
      </c>
      <c r="AC26" s="172">
        <v>542.04999999999984</v>
      </c>
      <c r="AD26" s="172">
        <v>5.1000000000000023</v>
      </c>
      <c r="AE26" s="172">
        <v>13.100000000000012</v>
      </c>
      <c r="AF26" s="172">
        <v>76.799999999999926</v>
      </c>
      <c r="AG26" s="172">
        <v>84.050000000000082</v>
      </c>
      <c r="AH26" s="172">
        <v>108.40000000000022</v>
      </c>
      <c r="AI26" s="172">
        <v>146.80000000000007</v>
      </c>
      <c r="AJ26" s="172">
        <v>9.3000000000000131</v>
      </c>
      <c r="AK26" s="172">
        <v>15.500000000000002</v>
      </c>
      <c r="AL26" s="172">
        <v>3.8</v>
      </c>
      <c r="AM26" s="172">
        <v>28.5</v>
      </c>
      <c r="AN26" s="172">
        <v>29.150000000000031</v>
      </c>
      <c r="AO26" s="172">
        <v>39.700000000000081</v>
      </c>
    </row>
    <row r="27" spans="1:41" s="93" customFormat="1" ht="15.75" customHeight="1">
      <c r="A27" s="199" t="s">
        <v>156</v>
      </c>
      <c r="B27" s="192">
        <v>748.3499999999998</v>
      </c>
      <c r="C27" s="192">
        <v>338.25000000000006</v>
      </c>
      <c r="D27" s="192">
        <v>55.050000000000011</v>
      </c>
      <c r="E27" s="192">
        <v>2.15</v>
      </c>
      <c r="F27" s="192">
        <v>31.249999999999996</v>
      </c>
      <c r="G27" s="192">
        <v>40</v>
      </c>
      <c r="H27" s="192">
        <v>15.200000000000001</v>
      </c>
      <c r="I27" s="192">
        <v>5.0000000000000027</v>
      </c>
      <c r="J27" s="192">
        <v>18.749999999999993</v>
      </c>
      <c r="K27" s="192">
        <v>0.90000000000000013</v>
      </c>
      <c r="L27" s="192">
        <v>5.2499999999999973</v>
      </c>
      <c r="M27" s="192">
        <v>4.75</v>
      </c>
      <c r="N27" s="192">
        <v>0.2</v>
      </c>
      <c r="O27" s="192">
        <v>4.4000000000000021</v>
      </c>
      <c r="P27" s="192">
        <v>9.3000000000000025</v>
      </c>
      <c r="Q27" s="471">
        <v>0.60000000000000031</v>
      </c>
      <c r="R27" s="192">
        <v>4.7</v>
      </c>
      <c r="S27" s="172">
        <v>0.20000000000000012</v>
      </c>
      <c r="T27" s="172">
        <v>2.600000000000001</v>
      </c>
      <c r="U27" s="172">
        <v>10.000000000000007</v>
      </c>
      <c r="V27" s="172">
        <v>6.3499999999999979</v>
      </c>
      <c r="W27" s="172">
        <v>0</v>
      </c>
      <c r="X27" s="172">
        <v>1.9</v>
      </c>
      <c r="Y27" s="172">
        <v>1.2000000000000006</v>
      </c>
      <c r="Z27" s="172">
        <v>0.8</v>
      </c>
      <c r="AA27" s="172">
        <v>52.050000000000004</v>
      </c>
      <c r="AB27" s="172">
        <v>8.5499999999999972</v>
      </c>
      <c r="AC27" s="172">
        <v>79.249999999999943</v>
      </c>
      <c r="AD27" s="172">
        <v>0</v>
      </c>
      <c r="AE27" s="172">
        <v>2</v>
      </c>
      <c r="AF27" s="172">
        <v>18</v>
      </c>
      <c r="AG27" s="172">
        <v>7.0499999999999989</v>
      </c>
      <c r="AH27" s="172">
        <v>6.3</v>
      </c>
      <c r="AI27" s="172">
        <v>2.95</v>
      </c>
      <c r="AJ27" s="172">
        <v>0.2</v>
      </c>
      <c r="AK27" s="172">
        <v>1.2</v>
      </c>
      <c r="AL27" s="172">
        <v>0</v>
      </c>
      <c r="AM27" s="172">
        <v>2.6</v>
      </c>
      <c r="AN27" s="172">
        <v>3.0000000000000013</v>
      </c>
      <c r="AO27" s="172">
        <v>6.4</v>
      </c>
    </row>
    <row r="28" spans="1:41" s="93" customFormat="1" ht="15.75" customHeight="1">
      <c r="A28" s="200" t="s">
        <v>155</v>
      </c>
      <c r="B28" s="192">
        <v>1643.7500000000005</v>
      </c>
      <c r="C28" s="192">
        <v>693.19999999999982</v>
      </c>
      <c r="D28" s="192">
        <v>64.700000000000017</v>
      </c>
      <c r="E28" s="192">
        <v>15.249999999999998</v>
      </c>
      <c r="F28" s="192">
        <v>40.549999999999997</v>
      </c>
      <c r="G28" s="192">
        <v>75.650000000000006</v>
      </c>
      <c r="H28" s="192">
        <v>42.4</v>
      </c>
      <c r="I28" s="192">
        <v>10.200000000000006</v>
      </c>
      <c r="J28" s="192">
        <v>28.650000000000038</v>
      </c>
      <c r="K28" s="192">
        <v>2.9</v>
      </c>
      <c r="L28" s="192">
        <v>14.9</v>
      </c>
      <c r="M28" s="192">
        <v>14.949999999999989</v>
      </c>
      <c r="N28" s="192">
        <v>7.2</v>
      </c>
      <c r="O28" s="192">
        <v>25.2</v>
      </c>
      <c r="P28" s="192">
        <v>29.7</v>
      </c>
      <c r="Q28" s="471">
        <v>16.800000000000015</v>
      </c>
      <c r="R28" s="192">
        <v>33.400000000000006</v>
      </c>
      <c r="S28" s="172">
        <v>8.3000000000000043</v>
      </c>
      <c r="T28" s="172">
        <v>10.250000000000002</v>
      </c>
      <c r="U28" s="172">
        <v>19.850000000000009</v>
      </c>
      <c r="V28" s="172">
        <v>17.100000000000001</v>
      </c>
      <c r="W28" s="172">
        <v>9.0000000000000089</v>
      </c>
      <c r="X28" s="172">
        <v>13.300000000000006</v>
      </c>
      <c r="Y28" s="172">
        <v>4.5999999999999996</v>
      </c>
      <c r="Z28" s="172">
        <v>5.4</v>
      </c>
      <c r="AA28" s="172">
        <v>88.3</v>
      </c>
      <c r="AB28" s="172">
        <v>16.400000000000013</v>
      </c>
      <c r="AC28" s="172">
        <v>98.249999999999957</v>
      </c>
      <c r="AD28" s="172">
        <v>0</v>
      </c>
      <c r="AE28" s="172">
        <v>5.2</v>
      </c>
      <c r="AF28" s="172">
        <v>97</v>
      </c>
      <c r="AG28" s="172">
        <v>13.8</v>
      </c>
      <c r="AH28" s="172">
        <v>23.500000000000004</v>
      </c>
      <c r="AI28" s="172">
        <v>48.750000000000007</v>
      </c>
      <c r="AJ28" s="172">
        <v>3.7</v>
      </c>
      <c r="AK28" s="172">
        <v>9.4000000000000075</v>
      </c>
      <c r="AL28" s="172">
        <v>2.9</v>
      </c>
      <c r="AM28" s="172">
        <v>9.9</v>
      </c>
      <c r="AN28" s="172">
        <v>10.199999999999999</v>
      </c>
      <c r="AO28" s="172">
        <v>13.000000000000004</v>
      </c>
    </row>
    <row r="29" spans="1:41" s="92" customFormat="1" ht="15.75" customHeight="1">
      <c r="A29" s="199" t="s">
        <v>26</v>
      </c>
      <c r="B29" s="192">
        <v>478.29999999999995</v>
      </c>
      <c r="C29" s="192">
        <v>226.24999999999994</v>
      </c>
      <c r="D29" s="192">
        <v>26.600000000000005</v>
      </c>
      <c r="E29" s="192">
        <v>2.2000000000000002</v>
      </c>
      <c r="F29" s="192">
        <v>18.399999999999999</v>
      </c>
      <c r="G29" s="192">
        <v>25</v>
      </c>
      <c r="H29" s="192">
        <v>9.5000000000000018</v>
      </c>
      <c r="I29" s="192">
        <v>5.2000000000000011</v>
      </c>
      <c r="J29" s="192">
        <v>16.3</v>
      </c>
      <c r="K29" s="192">
        <v>2.0000000000000004</v>
      </c>
      <c r="L29" s="192">
        <v>10</v>
      </c>
      <c r="M29" s="192">
        <v>8.8000000000000007</v>
      </c>
      <c r="N29" s="192">
        <v>3</v>
      </c>
      <c r="O29" s="192">
        <v>2.6000000000000005</v>
      </c>
      <c r="P29" s="192">
        <v>2.5</v>
      </c>
      <c r="Q29" s="471">
        <v>0.80000000000000016</v>
      </c>
      <c r="R29" s="192">
        <v>3.6</v>
      </c>
      <c r="S29" s="172">
        <v>3.15</v>
      </c>
      <c r="T29" s="172">
        <v>0</v>
      </c>
      <c r="U29" s="172">
        <v>7.4000000000000021</v>
      </c>
      <c r="V29" s="172">
        <v>7.8000000000000007</v>
      </c>
      <c r="W29" s="172">
        <v>0</v>
      </c>
      <c r="X29" s="172">
        <v>3.5999999999999996</v>
      </c>
      <c r="Y29" s="172">
        <v>0.60000000000000009</v>
      </c>
      <c r="Z29" s="172">
        <v>1.8000000000000003</v>
      </c>
      <c r="AA29" s="172">
        <v>28.299999999999997</v>
      </c>
      <c r="AB29" s="172">
        <v>3.6000000000000005</v>
      </c>
      <c r="AC29" s="172">
        <v>27.1</v>
      </c>
      <c r="AD29" s="172">
        <v>0</v>
      </c>
      <c r="AE29" s="172">
        <v>1</v>
      </c>
      <c r="AF29" s="172">
        <v>6.6</v>
      </c>
      <c r="AG29" s="172">
        <v>2</v>
      </c>
      <c r="AH29" s="172">
        <v>9.4</v>
      </c>
      <c r="AI29" s="172">
        <v>6.200000000000002</v>
      </c>
      <c r="AJ29" s="172">
        <v>0.20000000000000004</v>
      </c>
      <c r="AK29" s="172">
        <v>0.20000000000000004</v>
      </c>
      <c r="AL29" s="172">
        <v>0</v>
      </c>
      <c r="AM29" s="172">
        <v>0.40000000000000008</v>
      </c>
      <c r="AN29" s="172">
        <v>1.8</v>
      </c>
      <c r="AO29" s="172">
        <v>4.4000000000000012</v>
      </c>
    </row>
    <row r="30" spans="1:41" s="92" customFormat="1" ht="15.75" customHeight="1">
      <c r="A30" s="205" t="s">
        <v>50</v>
      </c>
      <c r="B30" s="194">
        <v>1120.6500000000001</v>
      </c>
      <c r="C30" s="194">
        <v>541.50000000000011</v>
      </c>
      <c r="D30" s="194">
        <v>62.199999999999996</v>
      </c>
      <c r="E30" s="194">
        <v>0.60000000000000009</v>
      </c>
      <c r="F30" s="194">
        <v>37.6</v>
      </c>
      <c r="G30" s="194">
        <v>45.500000000000007</v>
      </c>
      <c r="H30" s="194">
        <v>6.7000000000000064</v>
      </c>
      <c r="I30" s="194">
        <v>2.4</v>
      </c>
      <c r="J30" s="194">
        <v>26</v>
      </c>
      <c r="K30" s="194">
        <v>3.4</v>
      </c>
      <c r="L30" s="194">
        <v>10.800000000000004</v>
      </c>
      <c r="M30" s="194">
        <v>6.8</v>
      </c>
      <c r="N30" s="194">
        <v>0</v>
      </c>
      <c r="O30" s="194">
        <v>6.2</v>
      </c>
      <c r="P30" s="194">
        <v>3</v>
      </c>
      <c r="Q30" s="304">
        <v>0</v>
      </c>
      <c r="R30" s="194">
        <v>5.9000000000000021</v>
      </c>
      <c r="S30" s="190">
        <v>1</v>
      </c>
      <c r="T30" s="190">
        <v>0</v>
      </c>
      <c r="U30" s="190">
        <v>6.2000000000000011</v>
      </c>
      <c r="V30" s="190">
        <v>11.300000000000011</v>
      </c>
      <c r="W30" s="190">
        <v>0</v>
      </c>
      <c r="X30" s="190">
        <v>0</v>
      </c>
      <c r="Y30" s="190">
        <v>1</v>
      </c>
      <c r="Z30" s="190">
        <v>0</v>
      </c>
      <c r="AA30" s="190">
        <v>49.200000000000031</v>
      </c>
      <c r="AB30" s="190">
        <v>3.7</v>
      </c>
      <c r="AC30" s="190">
        <v>72.000000000000014</v>
      </c>
      <c r="AD30" s="190">
        <v>2.0000000000000004</v>
      </c>
      <c r="AE30" s="190">
        <v>4</v>
      </c>
      <c r="AF30" s="190">
        <v>139.60000000000002</v>
      </c>
      <c r="AG30" s="190">
        <v>4.2</v>
      </c>
      <c r="AH30" s="190">
        <v>13.050000000000015</v>
      </c>
      <c r="AI30" s="190">
        <v>41.6</v>
      </c>
      <c r="AJ30" s="190">
        <v>0</v>
      </c>
      <c r="AK30" s="190">
        <v>0</v>
      </c>
      <c r="AL30" s="190">
        <v>0</v>
      </c>
      <c r="AM30" s="190">
        <v>2.6</v>
      </c>
      <c r="AN30" s="190">
        <v>2.2000000000000002</v>
      </c>
      <c r="AO30" s="190">
        <v>8.4</v>
      </c>
    </row>
    <row r="31" spans="1:41" s="93" customFormat="1" ht="15.75" customHeight="1">
      <c r="A31" s="199" t="s">
        <v>28</v>
      </c>
      <c r="B31" s="192">
        <v>293.64999999999998</v>
      </c>
      <c r="C31" s="192">
        <v>148.90000000000003</v>
      </c>
      <c r="D31" s="192">
        <v>11.6</v>
      </c>
      <c r="E31" s="192">
        <v>0.4</v>
      </c>
      <c r="F31" s="192">
        <v>10.700000000000003</v>
      </c>
      <c r="G31" s="192">
        <v>12.400000000000004</v>
      </c>
      <c r="H31" s="192">
        <v>0.2</v>
      </c>
      <c r="I31" s="192">
        <v>0</v>
      </c>
      <c r="J31" s="192">
        <v>3.2</v>
      </c>
      <c r="K31" s="192">
        <v>0</v>
      </c>
      <c r="L31" s="192">
        <v>0.2</v>
      </c>
      <c r="M31" s="192">
        <v>1.2000000000000002</v>
      </c>
      <c r="N31" s="192">
        <v>0</v>
      </c>
      <c r="O31" s="192">
        <v>2</v>
      </c>
      <c r="P31" s="192">
        <v>0</v>
      </c>
      <c r="Q31" s="471">
        <v>0</v>
      </c>
      <c r="R31" s="192">
        <v>0.4</v>
      </c>
      <c r="S31" s="172">
        <v>0</v>
      </c>
      <c r="T31" s="172">
        <v>0</v>
      </c>
      <c r="U31" s="172">
        <v>1.2000000000000002</v>
      </c>
      <c r="V31" s="172">
        <v>1.9</v>
      </c>
      <c r="W31" s="172">
        <v>0</v>
      </c>
      <c r="X31" s="172">
        <v>0</v>
      </c>
      <c r="Y31" s="172">
        <v>0</v>
      </c>
      <c r="Z31" s="172">
        <v>0</v>
      </c>
      <c r="AA31" s="172">
        <v>14.200000000000001</v>
      </c>
      <c r="AB31" s="172">
        <v>0</v>
      </c>
      <c r="AC31" s="172">
        <v>14.700000000000001</v>
      </c>
      <c r="AD31" s="172">
        <v>1</v>
      </c>
      <c r="AE31" s="172">
        <v>1</v>
      </c>
      <c r="AF31" s="172">
        <v>48.2</v>
      </c>
      <c r="AG31" s="172">
        <v>1.5</v>
      </c>
      <c r="AH31" s="172">
        <v>3.9499999999999997</v>
      </c>
      <c r="AI31" s="172">
        <v>14.6</v>
      </c>
      <c r="AJ31" s="172">
        <v>0</v>
      </c>
      <c r="AK31" s="172">
        <v>0</v>
      </c>
      <c r="AL31" s="172">
        <v>0</v>
      </c>
      <c r="AM31" s="172">
        <v>0.2</v>
      </c>
      <c r="AN31" s="172">
        <v>0</v>
      </c>
      <c r="AO31" s="172">
        <v>0</v>
      </c>
    </row>
    <row r="32" spans="1:41" s="93" customFormat="1" ht="15.75" customHeight="1">
      <c r="A32" s="200" t="s">
        <v>29</v>
      </c>
      <c r="B32" s="192">
        <v>140.20000000000002</v>
      </c>
      <c r="C32" s="192">
        <v>47</v>
      </c>
      <c r="D32" s="192">
        <v>18.100000000000001</v>
      </c>
      <c r="E32" s="192">
        <v>0</v>
      </c>
      <c r="F32" s="192">
        <v>6.6</v>
      </c>
      <c r="G32" s="192">
        <v>4.9000000000000012</v>
      </c>
      <c r="H32" s="192">
        <v>1.2</v>
      </c>
      <c r="I32" s="192">
        <v>0</v>
      </c>
      <c r="J32" s="192">
        <v>5.1000000000000005</v>
      </c>
      <c r="K32" s="192">
        <v>0</v>
      </c>
      <c r="L32" s="192">
        <v>2.4000000000000004</v>
      </c>
      <c r="M32" s="192">
        <v>1.2000000000000002</v>
      </c>
      <c r="N32" s="192">
        <v>0</v>
      </c>
      <c r="O32" s="192">
        <v>1</v>
      </c>
      <c r="P32" s="192">
        <v>0</v>
      </c>
      <c r="Q32" s="471">
        <v>0</v>
      </c>
      <c r="R32" s="192">
        <v>1.4000000000000001</v>
      </c>
      <c r="S32" s="172">
        <v>1</v>
      </c>
      <c r="T32" s="172">
        <v>0</v>
      </c>
      <c r="U32" s="172">
        <v>2.4000000000000004</v>
      </c>
      <c r="V32" s="172">
        <v>2.4000000000000004</v>
      </c>
      <c r="W32" s="172">
        <v>0</v>
      </c>
      <c r="X32" s="172">
        <v>0</v>
      </c>
      <c r="Y32" s="172">
        <v>0</v>
      </c>
      <c r="Z32" s="172">
        <v>0</v>
      </c>
      <c r="AA32" s="172">
        <v>8.1000000000000032</v>
      </c>
      <c r="AB32" s="172">
        <v>0</v>
      </c>
      <c r="AC32" s="172">
        <v>12.3</v>
      </c>
      <c r="AD32" s="172">
        <v>0</v>
      </c>
      <c r="AE32" s="172">
        <v>0</v>
      </c>
      <c r="AF32" s="172">
        <v>17.400000000000002</v>
      </c>
      <c r="AG32" s="172">
        <v>0</v>
      </c>
      <c r="AH32" s="172">
        <v>0.5</v>
      </c>
      <c r="AI32" s="172">
        <v>3.0000000000000013</v>
      </c>
      <c r="AJ32" s="172">
        <v>0</v>
      </c>
      <c r="AK32" s="172">
        <v>0</v>
      </c>
      <c r="AL32" s="172">
        <v>0</v>
      </c>
      <c r="AM32" s="172">
        <v>1</v>
      </c>
      <c r="AN32" s="172">
        <v>0</v>
      </c>
      <c r="AO32" s="172">
        <v>3.2</v>
      </c>
    </row>
    <row r="33" spans="1:41" s="93" customFormat="1" ht="15.75" customHeight="1">
      <c r="A33" s="199" t="s">
        <v>30</v>
      </c>
      <c r="B33" s="192">
        <v>129.85000000000002</v>
      </c>
      <c r="C33" s="192">
        <v>47.15</v>
      </c>
      <c r="D33" s="192">
        <v>6</v>
      </c>
      <c r="E33" s="192">
        <v>0</v>
      </c>
      <c r="F33" s="192">
        <v>4</v>
      </c>
      <c r="G33" s="192">
        <v>7.2000000000000011</v>
      </c>
      <c r="H33" s="192">
        <v>2.2000000000000002</v>
      </c>
      <c r="I33" s="192">
        <v>1.0000000000000002</v>
      </c>
      <c r="J33" s="192">
        <v>6.4</v>
      </c>
      <c r="K33" s="192">
        <v>1.0000000000000002</v>
      </c>
      <c r="L33" s="192">
        <v>1.0000000000000002</v>
      </c>
      <c r="M33" s="192">
        <v>2</v>
      </c>
      <c r="N33" s="192">
        <v>0</v>
      </c>
      <c r="O33" s="192">
        <v>2.0000000000000004</v>
      </c>
      <c r="P33" s="192">
        <v>2.0000000000000004</v>
      </c>
      <c r="Q33" s="471">
        <v>0</v>
      </c>
      <c r="R33" s="192">
        <v>1.2</v>
      </c>
      <c r="S33" s="172">
        <v>0</v>
      </c>
      <c r="T33" s="172">
        <v>0</v>
      </c>
      <c r="U33" s="172">
        <v>1.2</v>
      </c>
      <c r="V33" s="172">
        <v>1.2</v>
      </c>
      <c r="W33" s="172">
        <v>0</v>
      </c>
      <c r="X33" s="172">
        <v>0</v>
      </c>
      <c r="Y33" s="172">
        <v>1.0000000000000002</v>
      </c>
      <c r="Z33" s="172">
        <v>0</v>
      </c>
      <c r="AA33" s="172">
        <v>7.2000000000000011</v>
      </c>
      <c r="AB33" s="172">
        <v>3</v>
      </c>
      <c r="AC33" s="172">
        <v>8.6999999999999993</v>
      </c>
      <c r="AD33" s="172">
        <v>1.0000000000000002</v>
      </c>
      <c r="AE33" s="172">
        <v>1.0000000000000002</v>
      </c>
      <c r="AF33" s="172">
        <v>6</v>
      </c>
      <c r="AG33" s="172">
        <v>1.0000000000000002</v>
      </c>
      <c r="AH33" s="172">
        <v>1.2</v>
      </c>
      <c r="AI33" s="172">
        <v>13.000000000000002</v>
      </c>
      <c r="AJ33" s="172">
        <v>0</v>
      </c>
      <c r="AK33" s="172">
        <v>0</v>
      </c>
      <c r="AL33" s="172">
        <v>0</v>
      </c>
      <c r="AM33" s="172">
        <v>0.2</v>
      </c>
      <c r="AN33" s="172">
        <v>0</v>
      </c>
      <c r="AO33" s="172">
        <v>1.0000000000000002</v>
      </c>
    </row>
    <row r="34" spans="1:41" s="93" customFormat="1" ht="15.75" customHeight="1">
      <c r="A34" s="200" t="s">
        <v>31</v>
      </c>
      <c r="B34" s="192">
        <v>161.15</v>
      </c>
      <c r="C34" s="192">
        <v>77.749999999999986</v>
      </c>
      <c r="D34" s="192">
        <v>8</v>
      </c>
      <c r="E34" s="192">
        <v>0</v>
      </c>
      <c r="F34" s="192">
        <v>8</v>
      </c>
      <c r="G34" s="192">
        <v>7</v>
      </c>
      <c r="H34" s="192">
        <v>0</v>
      </c>
      <c r="I34" s="192">
        <v>0</v>
      </c>
      <c r="J34" s="192">
        <v>3.0000000000000004</v>
      </c>
      <c r="K34" s="192">
        <v>0</v>
      </c>
      <c r="L34" s="192">
        <v>2</v>
      </c>
      <c r="M34" s="192">
        <v>1</v>
      </c>
      <c r="N34" s="192">
        <v>0</v>
      </c>
      <c r="O34" s="192">
        <v>1</v>
      </c>
      <c r="P34" s="192">
        <v>0</v>
      </c>
      <c r="Q34" s="471">
        <v>0</v>
      </c>
      <c r="R34" s="192">
        <v>0</v>
      </c>
      <c r="S34" s="172">
        <v>0</v>
      </c>
      <c r="T34" s="172">
        <v>0</v>
      </c>
      <c r="U34" s="172">
        <v>0</v>
      </c>
      <c r="V34" s="172">
        <v>1.0000000000000002</v>
      </c>
      <c r="W34" s="172">
        <v>0</v>
      </c>
      <c r="X34" s="172">
        <v>0</v>
      </c>
      <c r="Y34" s="172">
        <v>0</v>
      </c>
      <c r="Z34" s="172">
        <v>0</v>
      </c>
      <c r="AA34" s="172">
        <v>7.5</v>
      </c>
      <c r="AB34" s="172">
        <v>0</v>
      </c>
      <c r="AC34" s="172">
        <v>12.5</v>
      </c>
      <c r="AD34" s="172">
        <v>0</v>
      </c>
      <c r="AE34" s="172">
        <v>1.0000000000000002</v>
      </c>
      <c r="AF34" s="172">
        <v>24.000000000000004</v>
      </c>
      <c r="AG34" s="172">
        <v>0</v>
      </c>
      <c r="AH34" s="172">
        <v>2.2000000000000002</v>
      </c>
      <c r="AI34" s="172">
        <v>3</v>
      </c>
      <c r="AJ34" s="172">
        <v>0</v>
      </c>
      <c r="AK34" s="172">
        <v>0</v>
      </c>
      <c r="AL34" s="172">
        <v>0</v>
      </c>
      <c r="AM34" s="172">
        <v>0</v>
      </c>
      <c r="AN34" s="172">
        <v>0</v>
      </c>
      <c r="AO34" s="172">
        <v>2.2000000000000002</v>
      </c>
    </row>
    <row r="35" spans="1:41" s="93" customFormat="1" ht="15.75" customHeight="1">
      <c r="A35" s="199" t="s">
        <v>32</v>
      </c>
      <c r="B35" s="192">
        <v>213.6</v>
      </c>
      <c r="C35" s="192">
        <v>117.19999999999999</v>
      </c>
      <c r="D35" s="192">
        <v>9.8000000000000007</v>
      </c>
      <c r="E35" s="192">
        <v>0</v>
      </c>
      <c r="F35" s="192">
        <v>4.4000000000000004</v>
      </c>
      <c r="G35" s="192">
        <v>8.4</v>
      </c>
      <c r="H35" s="192">
        <v>2.7</v>
      </c>
      <c r="I35" s="192">
        <v>1.4000000000000001</v>
      </c>
      <c r="J35" s="192">
        <v>6.1000000000000005</v>
      </c>
      <c r="K35" s="192">
        <v>1.2</v>
      </c>
      <c r="L35" s="192">
        <v>3</v>
      </c>
      <c r="M35" s="192">
        <v>1.2</v>
      </c>
      <c r="N35" s="192">
        <v>0</v>
      </c>
      <c r="O35" s="192">
        <v>0.2</v>
      </c>
      <c r="P35" s="192">
        <v>1</v>
      </c>
      <c r="Q35" s="471">
        <v>0</v>
      </c>
      <c r="R35" s="192">
        <v>2.4</v>
      </c>
      <c r="S35" s="172">
        <v>0</v>
      </c>
      <c r="T35" s="172">
        <v>0</v>
      </c>
      <c r="U35" s="172">
        <v>1.4</v>
      </c>
      <c r="V35" s="172">
        <v>3.5999999999999996</v>
      </c>
      <c r="W35" s="172">
        <v>0</v>
      </c>
      <c r="X35" s="172">
        <v>0</v>
      </c>
      <c r="Y35" s="172">
        <v>0</v>
      </c>
      <c r="Z35" s="172">
        <v>0</v>
      </c>
      <c r="AA35" s="172">
        <v>8.8000000000000025</v>
      </c>
      <c r="AB35" s="172">
        <v>0</v>
      </c>
      <c r="AC35" s="172">
        <v>14.200000000000005</v>
      </c>
      <c r="AD35" s="172">
        <v>0</v>
      </c>
      <c r="AE35" s="172">
        <v>0</v>
      </c>
      <c r="AF35" s="172">
        <v>14</v>
      </c>
      <c r="AG35" s="172">
        <v>0</v>
      </c>
      <c r="AH35" s="172">
        <v>3.2</v>
      </c>
      <c r="AI35" s="172">
        <v>5</v>
      </c>
      <c r="AJ35" s="172">
        <v>0</v>
      </c>
      <c r="AK35" s="172">
        <v>0</v>
      </c>
      <c r="AL35" s="172">
        <v>0</v>
      </c>
      <c r="AM35" s="172">
        <v>1.2</v>
      </c>
      <c r="AN35" s="172">
        <v>2.2000000000000002</v>
      </c>
      <c r="AO35" s="172">
        <v>1</v>
      </c>
    </row>
    <row r="36" spans="1:41" s="92" customFormat="1" ht="15.75" customHeight="1">
      <c r="A36" s="200" t="s">
        <v>33</v>
      </c>
      <c r="B36" s="192">
        <v>182.2</v>
      </c>
      <c r="C36" s="192">
        <v>103.5</v>
      </c>
      <c r="D36" s="192">
        <v>8.6999999999999993</v>
      </c>
      <c r="E36" s="192">
        <v>0.2</v>
      </c>
      <c r="F36" s="192">
        <v>3.9</v>
      </c>
      <c r="G36" s="192">
        <v>5.6</v>
      </c>
      <c r="H36" s="192">
        <v>0.40000000000000008</v>
      </c>
      <c r="I36" s="192">
        <v>0</v>
      </c>
      <c r="J36" s="192">
        <v>2.2000000000000002</v>
      </c>
      <c r="K36" s="192">
        <v>1.2</v>
      </c>
      <c r="L36" s="192">
        <v>2.2000000000000002</v>
      </c>
      <c r="M36" s="192">
        <v>0.2</v>
      </c>
      <c r="N36" s="192">
        <v>0</v>
      </c>
      <c r="O36" s="192">
        <v>0</v>
      </c>
      <c r="P36" s="192">
        <v>0</v>
      </c>
      <c r="Q36" s="471">
        <v>0</v>
      </c>
      <c r="R36" s="192">
        <v>0.5</v>
      </c>
      <c r="S36" s="190">
        <v>0</v>
      </c>
      <c r="T36" s="190">
        <v>0</v>
      </c>
      <c r="U36" s="190">
        <v>0</v>
      </c>
      <c r="V36" s="172">
        <v>1.2</v>
      </c>
      <c r="W36" s="172">
        <v>0</v>
      </c>
      <c r="X36" s="172">
        <v>0</v>
      </c>
      <c r="Y36" s="172">
        <v>0</v>
      </c>
      <c r="Z36" s="172">
        <v>0</v>
      </c>
      <c r="AA36" s="172">
        <v>3.4000000000000008</v>
      </c>
      <c r="AB36" s="172">
        <v>0.7</v>
      </c>
      <c r="AC36" s="172">
        <v>9.6000000000000014</v>
      </c>
      <c r="AD36" s="172">
        <v>0</v>
      </c>
      <c r="AE36" s="172">
        <v>1</v>
      </c>
      <c r="AF36" s="172">
        <v>30</v>
      </c>
      <c r="AG36" s="172">
        <v>1.7</v>
      </c>
      <c r="AH36" s="172">
        <v>2</v>
      </c>
      <c r="AI36" s="172">
        <v>3.0000000000000009</v>
      </c>
      <c r="AJ36" s="172">
        <v>0</v>
      </c>
      <c r="AK36" s="172">
        <v>0</v>
      </c>
      <c r="AL36" s="172">
        <v>0</v>
      </c>
      <c r="AM36" s="172">
        <v>0</v>
      </c>
      <c r="AN36" s="172">
        <v>0</v>
      </c>
      <c r="AO36" s="172">
        <v>1.0000000000000007</v>
      </c>
    </row>
    <row r="37" spans="1:41" s="92" customFormat="1" ht="15.75" customHeight="1">
      <c r="A37" s="201" t="s">
        <v>49</v>
      </c>
      <c r="B37" s="194">
        <v>64.5</v>
      </c>
      <c r="C37" s="194">
        <v>28.500000000000004</v>
      </c>
      <c r="D37" s="194">
        <v>4</v>
      </c>
      <c r="E37" s="194">
        <v>0</v>
      </c>
      <c r="F37" s="194">
        <v>4</v>
      </c>
      <c r="G37" s="194">
        <v>3</v>
      </c>
      <c r="H37" s="194">
        <v>0</v>
      </c>
      <c r="I37" s="194">
        <v>0</v>
      </c>
      <c r="J37" s="194">
        <v>2</v>
      </c>
      <c r="K37" s="194">
        <v>0</v>
      </c>
      <c r="L37" s="194">
        <v>1</v>
      </c>
      <c r="M37" s="194">
        <v>0</v>
      </c>
      <c r="N37" s="194">
        <v>0</v>
      </c>
      <c r="O37" s="194">
        <v>0</v>
      </c>
      <c r="P37" s="194">
        <v>0</v>
      </c>
      <c r="Q37" s="304">
        <v>0</v>
      </c>
      <c r="R37" s="194">
        <v>0</v>
      </c>
      <c r="S37" s="190">
        <v>0</v>
      </c>
      <c r="T37" s="190">
        <v>0</v>
      </c>
      <c r="U37" s="190">
        <v>0</v>
      </c>
      <c r="V37" s="190">
        <v>2</v>
      </c>
      <c r="W37" s="190">
        <v>0</v>
      </c>
      <c r="X37" s="190">
        <v>1</v>
      </c>
      <c r="Y37" s="190">
        <v>0</v>
      </c>
      <c r="Z37" s="190">
        <v>0</v>
      </c>
      <c r="AA37" s="190">
        <v>5.0000000000000009</v>
      </c>
      <c r="AB37" s="190">
        <v>2</v>
      </c>
      <c r="AC37" s="190">
        <v>5</v>
      </c>
      <c r="AD37" s="190">
        <v>0</v>
      </c>
      <c r="AE37" s="190">
        <v>0</v>
      </c>
      <c r="AF37" s="190">
        <v>4</v>
      </c>
      <c r="AG37" s="190">
        <v>0</v>
      </c>
      <c r="AH37" s="190">
        <v>0</v>
      </c>
      <c r="AI37" s="190">
        <v>2</v>
      </c>
      <c r="AJ37" s="190">
        <v>0</v>
      </c>
      <c r="AK37" s="190">
        <v>0</v>
      </c>
      <c r="AL37" s="190">
        <v>0</v>
      </c>
      <c r="AM37" s="190">
        <v>0</v>
      </c>
      <c r="AN37" s="190">
        <v>0</v>
      </c>
      <c r="AO37" s="190">
        <v>1</v>
      </c>
    </row>
    <row r="38" spans="1:41" s="93" customFormat="1" ht="15.75" customHeight="1">
      <c r="A38" s="200" t="s">
        <v>36</v>
      </c>
      <c r="B38" s="192">
        <v>64.5</v>
      </c>
      <c r="C38" s="192">
        <v>28.500000000000004</v>
      </c>
      <c r="D38" s="192">
        <v>4</v>
      </c>
      <c r="E38" s="192">
        <v>0</v>
      </c>
      <c r="F38" s="192">
        <v>4</v>
      </c>
      <c r="G38" s="192">
        <v>3</v>
      </c>
      <c r="H38" s="192">
        <v>0</v>
      </c>
      <c r="I38" s="192">
        <v>0</v>
      </c>
      <c r="J38" s="192">
        <v>2</v>
      </c>
      <c r="K38" s="192">
        <v>0</v>
      </c>
      <c r="L38" s="192">
        <v>1</v>
      </c>
      <c r="M38" s="192">
        <v>0</v>
      </c>
      <c r="N38" s="192">
        <v>0</v>
      </c>
      <c r="O38" s="192">
        <v>0</v>
      </c>
      <c r="P38" s="192">
        <v>0</v>
      </c>
      <c r="Q38" s="471">
        <v>0</v>
      </c>
      <c r="R38" s="192">
        <v>0</v>
      </c>
      <c r="S38" s="172">
        <v>0</v>
      </c>
      <c r="T38" s="172">
        <v>0</v>
      </c>
      <c r="U38" s="172">
        <v>0</v>
      </c>
      <c r="V38" s="172">
        <v>2</v>
      </c>
      <c r="W38" s="172">
        <v>0</v>
      </c>
      <c r="X38" s="172">
        <v>1</v>
      </c>
      <c r="Y38" s="172">
        <v>0</v>
      </c>
      <c r="Z38" s="172">
        <v>0</v>
      </c>
      <c r="AA38" s="172">
        <v>5.0000000000000009</v>
      </c>
      <c r="AB38" s="172">
        <v>2</v>
      </c>
      <c r="AC38" s="172">
        <v>5</v>
      </c>
      <c r="AD38" s="172">
        <v>0</v>
      </c>
      <c r="AE38" s="172">
        <v>0</v>
      </c>
      <c r="AF38" s="172">
        <v>4</v>
      </c>
      <c r="AG38" s="172">
        <v>0</v>
      </c>
      <c r="AH38" s="172">
        <v>0</v>
      </c>
      <c r="AI38" s="172">
        <v>2</v>
      </c>
      <c r="AJ38" s="172">
        <v>0</v>
      </c>
      <c r="AK38" s="172">
        <v>0</v>
      </c>
      <c r="AL38" s="172">
        <v>0</v>
      </c>
      <c r="AM38" s="172">
        <v>0</v>
      </c>
      <c r="AN38" s="172">
        <v>0</v>
      </c>
      <c r="AO38" s="172">
        <v>1</v>
      </c>
    </row>
    <row r="39" spans="1:41" s="92" customFormat="1" ht="15.75" customHeight="1">
      <c r="A39" s="203" t="s">
        <v>37</v>
      </c>
      <c r="B39" s="194">
        <v>3</v>
      </c>
      <c r="C39" s="194">
        <v>3</v>
      </c>
      <c r="D39" s="194">
        <v>0</v>
      </c>
      <c r="E39" s="194">
        <v>0</v>
      </c>
      <c r="F39" s="194">
        <v>0</v>
      </c>
      <c r="G39" s="194">
        <v>0</v>
      </c>
      <c r="H39" s="194">
        <v>0</v>
      </c>
      <c r="I39" s="194">
        <v>0</v>
      </c>
      <c r="J39" s="194">
        <v>0</v>
      </c>
      <c r="K39" s="194">
        <v>0</v>
      </c>
      <c r="L39" s="194">
        <v>0</v>
      </c>
      <c r="M39" s="194">
        <v>0</v>
      </c>
      <c r="N39" s="194">
        <v>0</v>
      </c>
      <c r="O39" s="194">
        <v>0</v>
      </c>
      <c r="P39" s="194">
        <v>0</v>
      </c>
      <c r="Q39" s="304">
        <v>0</v>
      </c>
      <c r="R39" s="194">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row>
    <row r="40" spans="1:41" s="93" customFormat="1" ht="15.75" customHeight="1">
      <c r="A40" s="200" t="s">
        <v>414</v>
      </c>
      <c r="B40" s="192">
        <v>3</v>
      </c>
      <c r="C40" s="192">
        <v>3</v>
      </c>
      <c r="D40" s="192">
        <v>0</v>
      </c>
      <c r="E40" s="192">
        <v>0</v>
      </c>
      <c r="F40" s="192">
        <v>0</v>
      </c>
      <c r="G40" s="192">
        <v>0</v>
      </c>
      <c r="H40" s="192">
        <v>0</v>
      </c>
      <c r="I40" s="192">
        <v>0</v>
      </c>
      <c r="J40" s="192">
        <v>0</v>
      </c>
      <c r="K40" s="192">
        <v>0</v>
      </c>
      <c r="L40" s="192">
        <v>0</v>
      </c>
      <c r="M40" s="192">
        <v>0</v>
      </c>
      <c r="N40" s="192">
        <v>0</v>
      </c>
      <c r="O40" s="192">
        <v>0</v>
      </c>
      <c r="P40" s="192">
        <v>0</v>
      </c>
      <c r="Q40" s="471">
        <v>0</v>
      </c>
      <c r="R40" s="192">
        <v>0</v>
      </c>
      <c r="S40" s="172">
        <v>0</v>
      </c>
      <c r="T40" s="172">
        <v>0</v>
      </c>
      <c r="U40" s="172">
        <v>0</v>
      </c>
      <c r="V40" s="172">
        <v>0</v>
      </c>
      <c r="W40" s="172">
        <v>0</v>
      </c>
      <c r="X40" s="172">
        <v>0</v>
      </c>
      <c r="Y40" s="172">
        <v>0</v>
      </c>
      <c r="Z40" s="172">
        <v>0</v>
      </c>
      <c r="AA40" s="172">
        <v>0</v>
      </c>
      <c r="AB40" s="172">
        <v>0</v>
      </c>
      <c r="AC40" s="172">
        <v>0</v>
      </c>
      <c r="AD40" s="172">
        <v>0</v>
      </c>
      <c r="AE40" s="172">
        <v>0</v>
      </c>
      <c r="AF40" s="172">
        <v>0</v>
      </c>
      <c r="AG40" s="172">
        <v>0</v>
      </c>
      <c r="AH40" s="172">
        <v>0</v>
      </c>
      <c r="AI40" s="172">
        <v>0</v>
      </c>
      <c r="AJ40" s="172">
        <v>0</v>
      </c>
      <c r="AK40" s="172">
        <v>0</v>
      </c>
      <c r="AL40" s="172">
        <v>0</v>
      </c>
      <c r="AM40" s="172">
        <v>0</v>
      </c>
      <c r="AN40" s="172">
        <v>0</v>
      </c>
      <c r="AO40" s="172">
        <v>0</v>
      </c>
    </row>
    <row r="41" spans="1:41" s="93" customFormat="1" ht="9.75" customHeight="1">
      <c r="A41" s="100"/>
      <c r="B41" s="109"/>
      <c r="C41" s="109"/>
      <c r="D41" s="109"/>
      <c r="E41" s="109"/>
      <c r="F41" s="109"/>
      <c r="G41" s="109"/>
      <c r="H41" s="109"/>
      <c r="I41" s="109"/>
      <c r="J41" s="109"/>
      <c r="K41" s="109"/>
      <c r="L41" s="109"/>
      <c r="M41" s="109"/>
      <c r="N41" s="109"/>
      <c r="O41" s="109"/>
      <c r="P41" s="109"/>
      <c r="Q41" s="109"/>
      <c r="R41" s="109"/>
      <c r="S41" s="108"/>
      <c r="AJ41" s="585"/>
      <c r="AK41" s="585"/>
      <c r="AL41" s="585"/>
      <c r="AM41" s="585"/>
      <c r="AN41" s="585"/>
      <c r="AO41" s="585"/>
    </row>
    <row r="42" spans="1:41" s="110" customFormat="1" ht="37.15" customHeight="1">
      <c r="A42" s="773" t="s">
        <v>303</v>
      </c>
      <c r="B42" s="773"/>
      <c r="C42" s="773"/>
      <c r="D42" s="773"/>
      <c r="E42" s="773"/>
      <c r="F42" s="773"/>
      <c r="G42" s="773"/>
      <c r="H42" s="773"/>
      <c r="I42" s="773"/>
      <c r="J42" s="773"/>
      <c r="K42" s="773"/>
      <c r="L42" s="773"/>
      <c r="M42" s="773"/>
      <c r="N42" s="773"/>
      <c r="O42" s="163"/>
      <c r="P42" s="163"/>
      <c r="Q42" s="163"/>
      <c r="R42" s="163"/>
    </row>
    <row r="43" spans="1:41" s="110" customFormat="1">
      <c r="A43" s="773" t="s">
        <v>774</v>
      </c>
      <c r="B43" s="773"/>
      <c r="C43" s="773"/>
      <c r="D43" s="773"/>
      <c r="E43" s="773"/>
      <c r="F43" s="773"/>
      <c r="G43" s="773"/>
      <c r="H43" s="773"/>
      <c r="I43" s="773"/>
      <c r="J43" s="773"/>
      <c r="K43" s="773"/>
      <c r="L43" s="773"/>
      <c r="M43" s="773"/>
      <c r="N43" s="773"/>
      <c r="O43" s="163"/>
      <c r="P43" s="163"/>
      <c r="Q43" s="163"/>
      <c r="R43" s="163"/>
    </row>
    <row r="44" spans="1:41" ht="12.75" customHeight="1">
      <c r="A44" s="757" t="s">
        <v>602</v>
      </c>
      <c r="B44" s="757"/>
      <c r="C44" s="757"/>
      <c r="D44" s="757"/>
      <c r="E44" s="468"/>
      <c r="F44" s="468"/>
      <c r="G44" s="284"/>
      <c r="H44" s="284"/>
      <c r="I44" s="284"/>
      <c r="J44" s="284"/>
      <c r="K44" s="284"/>
      <c r="L44" s="284"/>
      <c r="M44" s="284"/>
      <c r="N44" s="284"/>
    </row>
  </sheetData>
  <mergeCells count="7">
    <mergeCell ref="B8:B9"/>
    <mergeCell ref="A42:N42"/>
    <mergeCell ref="A44:D44"/>
    <mergeCell ref="A8:A9"/>
    <mergeCell ref="A6:AO6"/>
    <mergeCell ref="C8:AO8"/>
    <mergeCell ref="A43:N43"/>
  </mergeCells>
  <hyperlinks>
    <hyperlink ref="AP6" location="INDICE!A38" display="INDICE"/>
  </hyperlinks>
  <printOptions horizontalCentered="1"/>
  <pageMargins left="0.19685039370078741" right="0.19685039370078741" top="1.1023622047244095" bottom="0.51181102362204722" header="0.11811023622047245" footer="0.23622047244094491"/>
  <pageSetup paperSize="9" scale="60" firstPageNumber="57" orientation="landscape" useFirstPageNumber="1" r:id="rId1"/>
  <headerFooter scaleWithDoc="0">
    <oddHeader>&amp;C&amp;G</oddHeader>
    <oddFooter>&amp;C&amp;12 57</oddFooter>
  </headerFooter>
  <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zoomScaleNormal="100" zoomScalePageLayoutView="80" workbookViewId="0">
      <selection activeCell="C10" sqref="C10:M10"/>
    </sheetView>
  </sheetViews>
  <sheetFormatPr baseColWidth="10" defaultColWidth="14.28515625" defaultRowHeight="12.75"/>
  <cols>
    <col min="1" max="1" width="34.7109375" style="89" customWidth="1"/>
    <col min="2" max="2" width="12.42578125" style="89" customWidth="1"/>
    <col min="3" max="13" width="18.7109375" style="89" customWidth="1"/>
    <col min="14" max="14" width="13.140625" style="86" customWidth="1"/>
    <col min="15" max="16384" width="14.28515625" style="86"/>
  </cols>
  <sheetData>
    <row r="1" spans="1:14" ht="15.95" customHeight="1"/>
    <row r="2" spans="1:14" ht="15.95" customHeight="1"/>
    <row r="3" spans="1:14" ht="15.95" customHeight="1"/>
    <row r="5" spans="1:14" ht="9.75" customHeight="1"/>
    <row r="6" spans="1:14" s="102" customFormat="1" ht="42" customHeight="1">
      <c r="A6" s="758" t="s">
        <v>775</v>
      </c>
      <c r="B6" s="758"/>
      <c r="C6" s="758"/>
      <c r="D6" s="758"/>
      <c r="E6" s="758"/>
      <c r="F6" s="758"/>
      <c r="G6" s="758"/>
      <c r="H6" s="758"/>
      <c r="I6" s="758"/>
      <c r="J6" s="758"/>
      <c r="K6" s="758"/>
      <c r="L6" s="758"/>
      <c r="M6" s="758"/>
      <c r="N6" s="65" t="s">
        <v>225</v>
      </c>
    </row>
    <row r="7" spans="1:14" ht="3.75" customHeight="1">
      <c r="A7" s="86"/>
      <c r="B7" s="97"/>
      <c r="C7" s="97"/>
      <c r="D7" s="97"/>
      <c r="E7" s="97"/>
      <c r="F7" s="97"/>
      <c r="G7" s="97"/>
      <c r="H7" s="97"/>
      <c r="I7" s="97"/>
      <c r="J7" s="97"/>
      <c r="K7" s="97"/>
      <c r="L7" s="97"/>
      <c r="M7" s="97"/>
    </row>
    <row r="8" spans="1:14" s="111" customFormat="1" ht="24" customHeight="1">
      <c r="A8" s="771" t="s">
        <v>281</v>
      </c>
      <c r="B8" s="771" t="s">
        <v>45</v>
      </c>
      <c r="C8" s="777" t="s">
        <v>93</v>
      </c>
      <c r="D8" s="778"/>
      <c r="E8" s="778"/>
      <c r="F8" s="778"/>
      <c r="G8" s="778"/>
      <c r="H8" s="778"/>
      <c r="I8" s="778"/>
      <c r="J8" s="778"/>
      <c r="K8" s="778"/>
      <c r="L8" s="779"/>
      <c r="M8" s="771" t="s">
        <v>286</v>
      </c>
    </row>
    <row r="9" spans="1:14" s="111" customFormat="1" ht="36" customHeight="1">
      <c r="A9" s="772"/>
      <c r="B9" s="772"/>
      <c r="C9" s="544" t="s">
        <v>285</v>
      </c>
      <c r="D9" s="544" t="s">
        <v>304</v>
      </c>
      <c r="E9" s="544" t="s">
        <v>92</v>
      </c>
      <c r="F9" s="544" t="s">
        <v>91</v>
      </c>
      <c r="G9" s="544" t="s">
        <v>90</v>
      </c>
      <c r="H9" s="544" t="s">
        <v>89</v>
      </c>
      <c r="I9" s="544" t="s">
        <v>88</v>
      </c>
      <c r="J9" s="544" t="s">
        <v>305</v>
      </c>
      <c r="K9" s="544" t="s">
        <v>306</v>
      </c>
      <c r="L9" s="544" t="s">
        <v>87</v>
      </c>
      <c r="M9" s="772"/>
    </row>
    <row r="10" spans="1:14" s="119" customFormat="1" ht="15.75" customHeight="1">
      <c r="A10" s="196" t="s">
        <v>467</v>
      </c>
      <c r="B10" s="195">
        <v>5280.0000000000045</v>
      </c>
      <c r="C10" s="195">
        <v>3514.9999999999995</v>
      </c>
      <c r="D10" s="195">
        <v>94.000000000000185</v>
      </c>
      <c r="E10" s="195">
        <v>13.000000000000021</v>
      </c>
      <c r="F10" s="195">
        <v>39.999999999999929</v>
      </c>
      <c r="G10" s="195">
        <v>62</v>
      </c>
      <c r="H10" s="195">
        <v>20</v>
      </c>
      <c r="I10" s="195">
        <v>63</v>
      </c>
      <c r="J10" s="195">
        <v>33.000000000000014</v>
      </c>
      <c r="K10" s="195">
        <v>8.0000000000000053</v>
      </c>
      <c r="L10" s="195">
        <v>33</v>
      </c>
      <c r="M10" s="195">
        <v>1399.0000000000043</v>
      </c>
    </row>
    <row r="11" spans="1:14" s="119" customFormat="1" ht="15.75" customHeight="1">
      <c r="A11" s="191" t="s">
        <v>282</v>
      </c>
      <c r="B11" s="195">
        <v>2483.0000000000005</v>
      </c>
      <c r="C11" s="195">
        <v>1687</v>
      </c>
      <c r="D11" s="195">
        <v>64.999999999999943</v>
      </c>
      <c r="E11" s="195">
        <v>11.000000000000002</v>
      </c>
      <c r="F11" s="195">
        <v>29.000000000000025</v>
      </c>
      <c r="G11" s="195">
        <v>39.999999999999901</v>
      </c>
      <c r="H11" s="195">
        <v>15.000000000000016</v>
      </c>
      <c r="I11" s="195">
        <v>31.000000000000004</v>
      </c>
      <c r="J11" s="195">
        <v>21.000000000000007</v>
      </c>
      <c r="K11" s="195">
        <v>7.000000000000008</v>
      </c>
      <c r="L11" s="195">
        <v>20.000000000000071</v>
      </c>
      <c r="M11" s="195">
        <v>557</v>
      </c>
    </row>
    <row r="12" spans="1:14" s="98" customFormat="1" ht="15.75" customHeight="1">
      <c r="A12" s="193" t="s">
        <v>169</v>
      </c>
      <c r="B12" s="464">
        <v>319.00000000000006</v>
      </c>
      <c r="C12" s="464">
        <v>209</v>
      </c>
      <c r="D12" s="464">
        <v>6</v>
      </c>
      <c r="E12" s="464">
        <v>1</v>
      </c>
      <c r="F12" s="464">
        <v>2</v>
      </c>
      <c r="G12" s="464">
        <v>7</v>
      </c>
      <c r="H12" s="464">
        <v>2</v>
      </c>
      <c r="I12" s="464">
        <v>3</v>
      </c>
      <c r="J12" s="464">
        <v>2</v>
      </c>
      <c r="K12" s="464">
        <v>1</v>
      </c>
      <c r="L12" s="464">
        <v>2</v>
      </c>
      <c r="M12" s="464">
        <v>84</v>
      </c>
    </row>
    <row r="13" spans="1:14" s="98" customFormat="1" ht="15.75" customHeight="1">
      <c r="A13" s="193" t="s">
        <v>168</v>
      </c>
      <c r="B13" s="464">
        <v>125</v>
      </c>
      <c r="C13" s="464">
        <v>80.000000000000014</v>
      </c>
      <c r="D13" s="464">
        <v>0</v>
      </c>
      <c r="E13" s="464">
        <v>0</v>
      </c>
      <c r="F13" s="464">
        <v>0</v>
      </c>
      <c r="G13" s="464">
        <v>0</v>
      </c>
      <c r="H13" s="464">
        <v>0</v>
      </c>
      <c r="I13" s="464">
        <v>1</v>
      </c>
      <c r="J13" s="464">
        <v>0</v>
      </c>
      <c r="K13" s="464">
        <v>0</v>
      </c>
      <c r="L13" s="464">
        <v>0</v>
      </c>
      <c r="M13" s="464">
        <v>44</v>
      </c>
    </row>
    <row r="14" spans="1:14" s="98" customFormat="1" ht="15.75" customHeight="1">
      <c r="A14" s="193" t="s">
        <v>167</v>
      </c>
      <c r="B14" s="464">
        <v>141</v>
      </c>
      <c r="C14" s="464">
        <v>104.00000000000001</v>
      </c>
      <c r="D14" s="464">
        <v>0</v>
      </c>
      <c r="E14" s="464">
        <v>0</v>
      </c>
      <c r="F14" s="464">
        <v>1</v>
      </c>
      <c r="G14" s="464">
        <v>2.0000000000000004</v>
      </c>
      <c r="H14" s="464">
        <v>0</v>
      </c>
      <c r="I14" s="464">
        <v>0</v>
      </c>
      <c r="J14" s="464">
        <v>0</v>
      </c>
      <c r="K14" s="464">
        <v>0</v>
      </c>
      <c r="L14" s="464">
        <v>0</v>
      </c>
      <c r="M14" s="464">
        <v>34.000000000000007</v>
      </c>
    </row>
    <row r="15" spans="1:14" s="98" customFormat="1" ht="15.75" customHeight="1">
      <c r="A15" s="193" t="s">
        <v>166</v>
      </c>
      <c r="B15" s="464">
        <v>89.000000000000028</v>
      </c>
      <c r="C15" s="464">
        <v>65</v>
      </c>
      <c r="D15" s="464">
        <v>0</v>
      </c>
      <c r="E15" s="464">
        <v>0</v>
      </c>
      <c r="F15" s="464">
        <v>0</v>
      </c>
      <c r="G15" s="464">
        <v>0</v>
      </c>
      <c r="H15" s="464">
        <v>0</v>
      </c>
      <c r="I15" s="464">
        <v>0</v>
      </c>
      <c r="J15" s="464">
        <v>0</v>
      </c>
      <c r="K15" s="464">
        <v>0</v>
      </c>
      <c r="L15" s="464">
        <v>0</v>
      </c>
      <c r="M15" s="464">
        <v>24</v>
      </c>
    </row>
    <row r="16" spans="1:14" s="98" customFormat="1" ht="15.75" customHeight="1">
      <c r="A16" s="193" t="s">
        <v>165</v>
      </c>
      <c r="B16" s="464">
        <v>88.000000000000043</v>
      </c>
      <c r="C16" s="464">
        <v>69</v>
      </c>
      <c r="D16" s="464">
        <v>2.0000000000000009</v>
      </c>
      <c r="E16" s="464">
        <v>0</v>
      </c>
      <c r="F16" s="464">
        <v>0</v>
      </c>
      <c r="G16" s="464">
        <v>0</v>
      </c>
      <c r="H16" s="464">
        <v>0</v>
      </c>
      <c r="I16" s="464">
        <v>0</v>
      </c>
      <c r="J16" s="464">
        <v>0</v>
      </c>
      <c r="K16" s="464">
        <v>0</v>
      </c>
      <c r="L16" s="464">
        <v>0</v>
      </c>
      <c r="M16" s="464">
        <v>17</v>
      </c>
    </row>
    <row r="17" spans="1:13" s="98" customFormat="1" ht="15.75" customHeight="1">
      <c r="A17" s="193" t="s">
        <v>164</v>
      </c>
      <c r="B17" s="464">
        <v>239.00000000000009</v>
      </c>
      <c r="C17" s="464">
        <v>160.00000000000003</v>
      </c>
      <c r="D17" s="464">
        <v>11</v>
      </c>
      <c r="E17" s="464">
        <v>0</v>
      </c>
      <c r="F17" s="464">
        <v>0</v>
      </c>
      <c r="G17" s="464">
        <v>0</v>
      </c>
      <c r="H17" s="464">
        <v>0</v>
      </c>
      <c r="I17" s="464">
        <v>0</v>
      </c>
      <c r="J17" s="464">
        <v>0</v>
      </c>
      <c r="K17" s="464">
        <v>0</v>
      </c>
      <c r="L17" s="464">
        <v>0</v>
      </c>
      <c r="M17" s="464">
        <v>68.000000000000028</v>
      </c>
    </row>
    <row r="18" spans="1:13" s="98" customFormat="1" ht="15.75" customHeight="1">
      <c r="A18" s="193" t="s">
        <v>163</v>
      </c>
      <c r="B18" s="464">
        <v>136</v>
      </c>
      <c r="C18" s="464">
        <v>102.00000000000001</v>
      </c>
      <c r="D18" s="464">
        <v>1</v>
      </c>
      <c r="E18" s="464">
        <v>0</v>
      </c>
      <c r="F18" s="464">
        <v>0</v>
      </c>
      <c r="G18" s="464">
        <v>0</v>
      </c>
      <c r="H18" s="464">
        <v>1.0000000000000002</v>
      </c>
      <c r="I18" s="464">
        <v>0</v>
      </c>
      <c r="J18" s="464">
        <v>0</v>
      </c>
      <c r="K18" s="464">
        <v>0</v>
      </c>
      <c r="L18" s="464">
        <v>0</v>
      </c>
      <c r="M18" s="464">
        <v>32.000000000000007</v>
      </c>
    </row>
    <row r="19" spans="1:13" s="98" customFormat="1" ht="15.75" customHeight="1">
      <c r="A19" s="193" t="s">
        <v>162</v>
      </c>
      <c r="B19" s="464">
        <v>267.00000000000017</v>
      </c>
      <c r="C19" s="464">
        <v>152.99999999999991</v>
      </c>
      <c r="D19" s="464">
        <v>2</v>
      </c>
      <c r="E19" s="464">
        <v>0</v>
      </c>
      <c r="F19" s="464">
        <v>2</v>
      </c>
      <c r="G19" s="464">
        <v>2</v>
      </c>
      <c r="H19" s="464">
        <v>0</v>
      </c>
      <c r="I19" s="464">
        <v>2</v>
      </c>
      <c r="J19" s="464">
        <v>1</v>
      </c>
      <c r="K19" s="464">
        <v>1</v>
      </c>
      <c r="L19" s="464">
        <v>12</v>
      </c>
      <c r="M19" s="464">
        <v>92.000000000000043</v>
      </c>
    </row>
    <row r="20" spans="1:13" s="98" customFormat="1" ht="15.75" customHeight="1">
      <c r="A20" s="193" t="s">
        <v>161</v>
      </c>
      <c r="B20" s="464">
        <v>802.99999999999989</v>
      </c>
      <c r="C20" s="464">
        <v>581.99999999999943</v>
      </c>
      <c r="D20" s="464">
        <v>40</v>
      </c>
      <c r="E20" s="464">
        <v>9</v>
      </c>
      <c r="F20" s="464">
        <v>21</v>
      </c>
      <c r="G20" s="464">
        <v>28</v>
      </c>
      <c r="H20" s="464">
        <v>11</v>
      </c>
      <c r="I20" s="464">
        <v>23</v>
      </c>
      <c r="J20" s="464">
        <v>17.000000000000004</v>
      </c>
      <c r="K20" s="464">
        <v>1</v>
      </c>
      <c r="L20" s="464">
        <v>6.0000000000000018</v>
      </c>
      <c r="M20" s="464">
        <v>65.000000000000014</v>
      </c>
    </row>
    <row r="21" spans="1:13" s="98" customFormat="1" ht="15.75" customHeight="1">
      <c r="A21" s="193" t="s">
        <v>160</v>
      </c>
      <c r="B21" s="464">
        <v>161.00000000000003</v>
      </c>
      <c r="C21" s="464">
        <v>99.999999999999943</v>
      </c>
      <c r="D21" s="464">
        <v>1.0000000000000004</v>
      </c>
      <c r="E21" s="464">
        <v>0</v>
      </c>
      <c r="F21" s="464">
        <v>2.0000000000000004</v>
      </c>
      <c r="G21" s="464">
        <v>0</v>
      </c>
      <c r="H21" s="464">
        <v>0</v>
      </c>
      <c r="I21" s="464">
        <v>0</v>
      </c>
      <c r="J21" s="464">
        <v>0</v>
      </c>
      <c r="K21" s="464">
        <v>3.0000000000000018</v>
      </c>
      <c r="L21" s="464">
        <v>0</v>
      </c>
      <c r="M21" s="464">
        <v>55.000000000000007</v>
      </c>
    </row>
    <row r="22" spans="1:13" s="98" customFormat="1" ht="15.75" customHeight="1">
      <c r="A22" s="193" t="s">
        <v>159</v>
      </c>
      <c r="B22" s="464">
        <v>115.00000000000004</v>
      </c>
      <c r="C22" s="464">
        <v>63.000000000000007</v>
      </c>
      <c r="D22" s="464">
        <v>2</v>
      </c>
      <c r="E22" s="464">
        <v>1</v>
      </c>
      <c r="F22" s="464">
        <v>1</v>
      </c>
      <c r="G22" s="464">
        <v>1</v>
      </c>
      <c r="H22" s="464">
        <v>1</v>
      </c>
      <c r="I22" s="464">
        <v>2</v>
      </c>
      <c r="J22" s="464">
        <v>1</v>
      </c>
      <c r="K22" s="464">
        <v>1</v>
      </c>
      <c r="L22" s="464">
        <v>0</v>
      </c>
      <c r="M22" s="464">
        <v>42.000000000000036</v>
      </c>
    </row>
    <row r="23" spans="1:13" s="119" customFormat="1" ht="15.75" customHeight="1">
      <c r="A23" s="191" t="s">
        <v>283</v>
      </c>
      <c r="B23" s="195">
        <v>2193.9999999999995</v>
      </c>
      <c r="C23" s="195">
        <v>1438.9999999999991</v>
      </c>
      <c r="D23" s="195">
        <v>25.000000000000018</v>
      </c>
      <c r="E23" s="195">
        <v>1</v>
      </c>
      <c r="F23" s="195">
        <v>10.000000000000021</v>
      </c>
      <c r="G23" s="195">
        <v>18.000000000000028</v>
      </c>
      <c r="H23" s="195">
        <v>4.0000000000000169</v>
      </c>
      <c r="I23" s="195">
        <v>31</v>
      </c>
      <c r="J23" s="195">
        <v>12.000000000000002</v>
      </c>
      <c r="K23" s="195">
        <v>1</v>
      </c>
      <c r="L23" s="195">
        <v>12</v>
      </c>
      <c r="M23" s="195">
        <v>640.99999999999898</v>
      </c>
    </row>
    <row r="24" spans="1:13" s="98" customFormat="1" ht="15.75" customHeight="1">
      <c r="A24" s="193" t="s">
        <v>51</v>
      </c>
      <c r="B24" s="464">
        <v>216.00000000000017</v>
      </c>
      <c r="C24" s="464">
        <v>157.00000000000006</v>
      </c>
      <c r="D24" s="464">
        <v>1</v>
      </c>
      <c r="E24" s="464">
        <v>0</v>
      </c>
      <c r="F24" s="464">
        <v>0</v>
      </c>
      <c r="G24" s="464">
        <v>1</v>
      </c>
      <c r="H24" s="464">
        <v>0</v>
      </c>
      <c r="I24" s="464">
        <v>1</v>
      </c>
      <c r="J24" s="464">
        <v>0</v>
      </c>
      <c r="K24" s="464">
        <v>0</v>
      </c>
      <c r="L24" s="464">
        <v>0</v>
      </c>
      <c r="M24" s="464">
        <v>56</v>
      </c>
    </row>
    <row r="25" spans="1:13" s="98" customFormat="1" ht="15.75" customHeight="1">
      <c r="A25" s="193" t="s">
        <v>158</v>
      </c>
      <c r="B25" s="464">
        <v>192</v>
      </c>
      <c r="C25" s="464">
        <v>128</v>
      </c>
      <c r="D25" s="464">
        <v>0</v>
      </c>
      <c r="E25" s="464">
        <v>0</v>
      </c>
      <c r="F25" s="464">
        <v>0</v>
      </c>
      <c r="G25" s="464">
        <v>0</v>
      </c>
      <c r="H25" s="464">
        <v>0</v>
      </c>
      <c r="I25" s="464">
        <v>3</v>
      </c>
      <c r="J25" s="464">
        <v>0</v>
      </c>
      <c r="K25" s="464">
        <v>0</v>
      </c>
      <c r="L25" s="464">
        <v>2.0000000000000004</v>
      </c>
      <c r="M25" s="464">
        <v>59</v>
      </c>
    </row>
    <row r="26" spans="1:13" s="98" customFormat="1" ht="15.75" customHeight="1">
      <c r="A26" s="193" t="s">
        <v>157</v>
      </c>
      <c r="B26" s="464">
        <v>951.00000000000011</v>
      </c>
      <c r="C26" s="464">
        <v>646.00000000000057</v>
      </c>
      <c r="D26" s="464">
        <v>18</v>
      </c>
      <c r="E26" s="464">
        <v>1</v>
      </c>
      <c r="F26" s="464">
        <v>8.0000000000000107</v>
      </c>
      <c r="G26" s="464">
        <v>12.000000000000005</v>
      </c>
      <c r="H26" s="464">
        <v>4</v>
      </c>
      <c r="I26" s="464">
        <v>23</v>
      </c>
      <c r="J26" s="464">
        <v>11.000000000000011</v>
      </c>
      <c r="K26" s="464">
        <v>1</v>
      </c>
      <c r="L26" s="464">
        <v>7</v>
      </c>
      <c r="M26" s="464">
        <v>219.99999999999986</v>
      </c>
    </row>
    <row r="27" spans="1:13" s="98" customFormat="1" ht="15.75" customHeight="1">
      <c r="A27" s="193" t="s">
        <v>156</v>
      </c>
      <c r="B27" s="464">
        <v>215.00000000000011</v>
      </c>
      <c r="C27" s="464">
        <v>119</v>
      </c>
      <c r="D27" s="464">
        <v>1</v>
      </c>
      <c r="E27" s="464">
        <v>0</v>
      </c>
      <c r="F27" s="464">
        <v>0</v>
      </c>
      <c r="G27" s="464">
        <v>1</v>
      </c>
      <c r="H27" s="464">
        <v>0</v>
      </c>
      <c r="I27" s="464">
        <v>2</v>
      </c>
      <c r="J27" s="464">
        <v>0</v>
      </c>
      <c r="K27" s="464">
        <v>0</v>
      </c>
      <c r="L27" s="464">
        <v>3.000000000000004</v>
      </c>
      <c r="M27" s="464">
        <v>89</v>
      </c>
    </row>
    <row r="28" spans="1:13" s="98" customFormat="1" ht="15.75" customHeight="1">
      <c r="A28" s="193" t="s">
        <v>155</v>
      </c>
      <c r="B28" s="464">
        <v>521.00000000000045</v>
      </c>
      <c r="C28" s="464">
        <v>319</v>
      </c>
      <c r="D28" s="464">
        <v>5</v>
      </c>
      <c r="E28" s="464">
        <v>0</v>
      </c>
      <c r="F28" s="464">
        <v>1.0000000000000002</v>
      </c>
      <c r="G28" s="464">
        <v>1</v>
      </c>
      <c r="H28" s="464">
        <v>0</v>
      </c>
      <c r="I28" s="464">
        <v>1.0000000000000002</v>
      </c>
      <c r="J28" s="464">
        <v>1</v>
      </c>
      <c r="K28" s="464">
        <v>0</v>
      </c>
      <c r="L28" s="464">
        <v>0</v>
      </c>
      <c r="M28" s="464">
        <v>193.00000000000003</v>
      </c>
    </row>
    <row r="29" spans="1:13" s="98" customFormat="1" ht="15.75" customHeight="1">
      <c r="A29" s="193" t="s">
        <v>26</v>
      </c>
      <c r="B29" s="464">
        <v>99</v>
      </c>
      <c r="C29" s="464">
        <v>70</v>
      </c>
      <c r="D29" s="464">
        <v>0</v>
      </c>
      <c r="E29" s="464">
        <v>0</v>
      </c>
      <c r="F29" s="464">
        <v>1</v>
      </c>
      <c r="G29" s="464">
        <v>3.0000000000000009</v>
      </c>
      <c r="H29" s="464">
        <v>0</v>
      </c>
      <c r="I29" s="464">
        <v>1</v>
      </c>
      <c r="J29" s="464">
        <v>0</v>
      </c>
      <c r="K29" s="464">
        <v>0</v>
      </c>
      <c r="L29" s="464">
        <v>0</v>
      </c>
      <c r="M29" s="464">
        <v>24.000000000000004</v>
      </c>
    </row>
    <row r="30" spans="1:13" s="119" customFormat="1" ht="15.75" customHeight="1">
      <c r="A30" s="191" t="s">
        <v>50</v>
      </c>
      <c r="B30" s="195">
        <v>584</v>
      </c>
      <c r="C30" s="195">
        <v>380.00000000000011</v>
      </c>
      <c r="D30" s="195">
        <v>4</v>
      </c>
      <c r="E30" s="195">
        <v>1.0000000000000002</v>
      </c>
      <c r="F30" s="195">
        <v>0</v>
      </c>
      <c r="G30" s="195">
        <v>4</v>
      </c>
      <c r="H30" s="195">
        <v>1</v>
      </c>
      <c r="I30" s="195">
        <v>1</v>
      </c>
      <c r="J30" s="195">
        <v>0</v>
      </c>
      <c r="K30" s="195">
        <v>0</v>
      </c>
      <c r="L30" s="195">
        <v>1</v>
      </c>
      <c r="M30" s="195">
        <v>192</v>
      </c>
    </row>
    <row r="31" spans="1:13" s="98" customFormat="1" ht="15.75" customHeight="1">
      <c r="A31" s="193" t="s">
        <v>28</v>
      </c>
      <c r="B31" s="464">
        <v>152.00000000000003</v>
      </c>
      <c r="C31" s="464">
        <v>84</v>
      </c>
      <c r="D31" s="464">
        <v>1</v>
      </c>
      <c r="E31" s="464">
        <v>0</v>
      </c>
      <c r="F31" s="464">
        <v>0</v>
      </c>
      <c r="G31" s="464">
        <v>2.0000000000000004</v>
      </c>
      <c r="H31" s="464">
        <v>0</v>
      </c>
      <c r="I31" s="464">
        <v>1</v>
      </c>
      <c r="J31" s="464">
        <v>0</v>
      </c>
      <c r="K31" s="464">
        <v>0</v>
      </c>
      <c r="L31" s="464">
        <v>0</v>
      </c>
      <c r="M31" s="464">
        <v>64</v>
      </c>
    </row>
    <row r="32" spans="1:13" s="98" customFormat="1" ht="15.75" customHeight="1">
      <c r="A32" s="193" t="s">
        <v>29</v>
      </c>
      <c r="B32" s="464">
        <v>90.000000000000014</v>
      </c>
      <c r="C32" s="464">
        <v>69.000000000000014</v>
      </c>
      <c r="D32" s="464">
        <v>0</v>
      </c>
      <c r="E32" s="464">
        <v>0</v>
      </c>
      <c r="F32" s="464">
        <v>0</v>
      </c>
      <c r="G32" s="464">
        <v>0</v>
      </c>
      <c r="H32" s="464">
        <v>0</v>
      </c>
      <c r="I32" s="464">
        <v>0</v>
      </c>
      <c r="J32" s="464">
        <v>0</v>
      </c>
      <c r="K32" s="464">
        <v>0</v>
      </c>
      <c r="L32" s="464">
        <v>0</v>
      </c>
      <c r="M32" s="464">
        <v>21</v>
      </c>
    </row>
    <row r="33" spans="1:13" s="98" customFormat="1" ht="15.75" customHeight="1">
      <c r="A33" s="193" t="s">
        <v>30</v>
      </c>
      <c r="B33" s="464">
        <v>82</v>
      </c>
      <c r="C33" s="464">
        <v>53.000000000000007</v>
      </c>
      <c r="D33" s="464">
        <v>0</v>
      </c>
      <c r="E33" s="464">
        <v>0</v>
      </c>
      <c r="F33" s="464">
        <v>0</v>
      </c>
      <c r="G33" s="464">
        <v>1</v>
      </c>
      <c r="H33" s="464">
        <v>1</v>
      </c>
      <c r="I33" s="464">
        <v>0</v>
      </c>
      <c r="J33" s="464">
        <v>0</v>
      </c>
      <c r="K33" s="464">
        <v>0</v>
      </c>
      <c r="L33" s="464">
        <v>1</v>
      </c>
      <c r="M33" s="464">
        <v>26</v>
      </c>
    </row>
    <row r="34" spans="1:13" s="98" customFormat="1" ht="15.75" customHeight="1">
      <c r="A34" s="193" t="s">
        <v>31</v>
      </c>
      <c r="B34" s="464">
        <v>78.000000000000028</v>
      </c>
      <c r="C34" s="464">
        <v>59</v>
      </c>
      <c r="D34" s="464">
        <v>0</v>
      </c>
      <c r="E34" s="464">
        <v>0</v>
      </c>
      <c r="F34" s="464">
        <v>0</v>
      </c>
      <c r="G34" s="464">
        <v>0</v>
      </c>
      <c r="H34" s="464">
        <v>0</v>
      </c>
      <c r="I34" s="464">
        <v>0</v>
      </c>
      <c r="J34" s="464">
        <v>0</v>
      </c>
      <c r="K34" s="464">
        <v>0</v>
      </c>
      <c r="L34" s="464">
        <v>0</v>
      </c>
      <c r="M34" s="464">
        <v>19</v>
      </c>
    </row>
    <row r="35" spans="1:13" s="98" customFormat="1" ht="15.75" customHeight="1">
      <c r="A35" s="193" t="s">
        <v>32</v>
      </c>
      <c r="B35" s="464">
        <v>69</v>
      </c>
      <c r="C35" s="464">
        <v>52</v>
      </c>
      <c r="D35" s="464">
        <v>2</v>
      </c>
      <c r="E35" s="464">
        <v>0</v>
      </c>
      <c r="F35" s="464">
        <v>0</v>
      </c>
      <c r="G35" s="464">
        <v>0</v>
      </c>
      <c r="H35" s="464">
        <v>0</v>
      </c>
      <c r="I35" s="464">
        <v>0</v>
      </c>
      <c r="J35" s="464">
        <v>0</v>
      </c>
      <c r="K35" s="464">
        <v>0</v>
      </c>
      <c r="L35" s="464">
        <v>0</v>
      </c>
      <c r="M35" s="464">
        <v>15.000000000000004</v>
      </c>
    </row>
    <row r="36" spans="1:13" s="98" customFormat="1" ht="15.75" customHeight="1">
      <c r="A36" s="193" t="s">
        <v>33</v>
      </c>
      <c r="B36" s="464">
        <v>113</v>
      </c>
      <c r="C36" s="464">
        <v>63.000000000000028</v>
      </c>
      <c r="D36" s="464">
        <v>1</v>
      </c>
      <c r="E36" s="464">
        <v>1</v>
      </c>
      <c r="F36" s="464">
        <v>0</v>
      </c>
      <c r="G36" s="464">
        <v>1</v>
      </c>
      <c r="H36" s="464">
        <v>0</v>
      </c>
      <c r="I36" s="464">
        <v>0</v>
      </c>
      <c r="J36" s="464">
        <v>0</v>
      </c>
      <c r="K36" s="464">
        <v>0</v>
      </c>
      <c r="L36" s="464">
        <v>0</v>
      </c>
      <c r="M36" s="464">
        <v>47</v>
      </c>
    </row>
    <row r="37" spans="1:13" s="119" customFormat="1" ht="15.75" customHeight="1">
      <c r="A37" s="191" t="s">
        <v>49</v>
      </c>
      <c r="B37" s="195">
        <v>11</v>
      </c>
      <c r="C37" s="195">
        <v>6</v>
      </c>
      <c r="D37" s="195">
        <v>0</v>
      </c>
      <c r="E37" s="195">
        <v>0</v>
      </c>
      <c r="F37" s="195">
        <v>1</v>
      </c>
      <c r="G37" s="195">
        <v>0</v>
      </c>
      <c r="H37" s="195">
        <v>0</v>
      </c>
      <c r="I37" s="195">
        <v>0</v>
      </c>
      <c r="J37" s="195">
        <v>0</v>
      </c>
      <c r="K37" s="195">
        <v>0</v>
      </c>
      <c r="L37" s="195">
        <v>0</v>
      </c>
      <c r="M37" s="195">
        <v>4</v>
      </c>
    </row>
    <row r="38" spans="1:13" s="98" customFormat="1" ht="15.75" customHeight="1">
      <c r="A38" s="193" t="s">
        <v>36</v>
      </c>
      <c r="B38" s="464">
        <v>11</v>
      </c>
      <c r="C38" s="464">
        <v>6</v>
      </c>
      <c r="D38" s="464">
        <v>0</v>
      </c>
      <c r="E38" s="464">
        <v>0</v>
      </c>
      <c r="F38" s="464">
        <v>1</v>
      </c>
      <c r="G38" s="464">
        <v>0</v>
      </c>
      <c r="H38" s="464">
        <v>0</v>
      </c>
      <c r="I38" s="464">
        <v>0</v>
      </c>
      <c r="J38" s="464">
        <v>0</v>
      </c>
      <c r="K38" s="464">
        <v>0</v>
      </c>
      <c r="L38" s="464">
        <v>0</v>
      </c>
      <c r="M38" s="464">
        <v>4</v>
      </c>
    </row>
    <row r="39" spans="1:13" s="119" customFormat="1" ht="15.75" customHeight="1">
      <c r="A39" s="191" t="s">
        <v>37</v>
      </c>
      <c r="B39" s="196">
        <v>8</v>
      </c>
      <c r="C39" s="196">
        <v>3</v>
      </c>
      <c r="D39" s="196">
        <v>0</v>
      </c>
      <c r="E39" s="196">
        <v>0</v>
      </c>
      <c r="F39" s="196">
        <v>0</v>
      </c>
      <c r="G39" s="196">
        <v>0</v>
      </c>
      <c r="H39" s="196">
        <v>0</v>
      </c>
      <c r="I39" s="196">
        <v>0</v>
      </c>
      <c r="J39" s="196">
        <v>0</v>
      </c>
      <c r="K39" s="196">
        <v>0</v>
      </c>
      <c r="L39" s="196">
        <v>0</v>
      </c>
      <c r="M39" s="196">
        <v>5</v>
      </c>
    </row>
    <row r="40" spans="1:13" ht="15.75" customHeight="1">
      <c r="A40" s="187" t="s">
        <v>414</v>
      </c>
      <c r="B40" s="186">
        <v>8</v>
      </c>
      <c r="C40" s="186">
        <v>3</v>
      </c>
      <c r="D40" s="186">
        <v>0</v>
      </c>
      <c r="E40" s="186">
        <v>0</v>
      </c>
      <c r="F40" s="186">
        <v>0</v>
      </c>
      <c r="G40" s="186">
        <v>0</v>
      </c>
      <c r="H40" s="186">
        <v>0</v>
      </c>
      <c r="I40" s="186">
        <v>0</v>
      </c>
      <c r="J40" s="186">
        <v>0</v>
      </c>
      <c r="K40" s="186">
        <v>0</v>
      </c>
      <c r="L40" s="186">
        <v>0</v>
      </c>
      <c r="M40" s="186">
        <v>5</v>
      </c>
    </row>
    <row r="42" spans="1:13" ht="12.75" customHeight="1">
      <c r="A42" s="776" t="s">
        <v>602</v>
      </c>
      <c r="B42" s="776"/>
      <c r="C42" s="776"/>
      <c r="D42" s="776"/>
      <c r="E42" s="776"/>
      <c r="F42" s="303"/>
      <c r="G42" s="138"/>
      <c r="H42" s="138"/>
      <c r="I42" s="138"/>
      <c r="J42" s="138"/>
    </row>
  </sheetData>
  <mergeCells count="6">
    <mergeCell ref="A42:E42"/>
    <mergeCell ref="A6:M6"/>
    <mergeCell ref="A8:A9"/>
    <mergeCell ref="B8:B9"/>
    <mergeCell ref="C8:L8"/>
    <mergeCell ref="M8:M9"/>
  </mergeCells>
  <hyperlinks>
    <hyperlink ref="N6" location="INDICE!A39" display="INDICE"/>
  </hyperlinks>
  <printOptions horizontalCentered="1"/>
  <pageMargins left="0.19685039370078741" right="0.19685039370078741" top="1.1023622047244095" bottom="0.51181102362204722" header="0.11811023622047245" footer="0.23622047244094491"/>
  <pageSetup paperSize="9" scale="71" firstPageNumber="59" orientation="landscape" useFirstPageNumber="1" r:id="rId1"/>
  <headerFooter scaleWithDoc="0">
    <oddHeader>&amp;C&amp;G</oddHeader>
    <oddFooter>&amp;C&amp;12 59</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dimension ref="A1:M44"/>
  <sheetViews>
    <sheetView showGridLines="0" topLeftCell="C1" zoomScale="90" zoomScaleNormal="90" zoomScalePageLayoutView="80" workbookViewId="0">
      <selection activeCell="C10" sqref="C10:L10"/>
    </sheetView>
  </sheetViews>
  <sheetFormatPr baseColWidth="10" defaultColWidth="9.140625" defaultRowHeight="12.75"/>
  <cols>
    <col min="1" max="1" width="35.42578125" style="8" customWidth="1"/>
    <col min="2" max="2" width="14.140625" style="8" customWidth="1"/>
    <col min="3" max="12" width="19.140625" style="8" customWidth="1"/>
    <col min="13" max="16384" width="9.140625" style="1"/>
  </cols>
  <sheetData>
    <row r="1" spans="1:13" ht="15.95" customHeight="1"/>
    <row r="2" spans="1:13" ht="15.95" customHeight="1"/>
    <row r="3" spans="1:13" ht="15.95" customHeight="1"/>
    <row r="6" spans="1:13" s="16" customFormat="1" ht="54.75" customHeight="1">
      <c r="A6" s="758" t="s">
        <v>776</v>
      </c>
      <c r="B6" s="758"/>
      <c r="C6" s="758"/>
      <c r="D6" s="758"/>
      <c r="E6" s="758"/>
      <c r="F6" s="758"/>
      <c r="G6" s="758"/>
      <c r="H6" s="758"/>
      <c r="I6" s="758"/>
      <c r="J6" s="758"/>
      <c r="K6" s="758"/>
      <c r="L6" s="758"/>
      <c r="M6" s="65" t="s">
        <v>225</v>
      </c>
    </row>
    <row r="7" spans="1:13" s="16" customFormat="1" ht="3.75" customHeight="1">
      <c r="A7" s="18"/>
      <c r="B7" s="18"/>
      <c r="C7" s="18"/>
      <c r="D7" s="18"/>
      <c r="E7" s="18"/>
      <c r="F7" s="18"/>
      <c r="G7" s="18"/>
      <c r="H7" s="18"/>
      <c r="I7" s="18"/>
      <c r="J7" s="18"/>
      <c r="K7" s="17"/>
      <c r="L7" s="17"/>
    </row>
    <row r="8" spans="1:13" s="15" customFormat="1" ht="26.25" customHeight="1">
      <c r="A8" s="783" t="s">
        <v>281</v>
      </c>
      <c r="B8" s="783" t="s">
        <v>45</v>
      </c>
      <c r="C8" s="780" t="s">
        <v>93</v>
      </c>
      <c r="D8" s="781"/>
      <c r="E8" s="781"/>
      <c r="F8" s="781"/>
      <c r="G8" s="781"/>
      <c r="H8" s="781"/>
      <c r="I8" s="781"/>
      <c r="J8" s="781"/>
      <c r="K8" s="781"/>
      <c r="L8" s="782"/>
    </row>
    <row r="9" spans="1:13" s="13" customFormat="1" ht="38.25" customHeight="1">
      <c r="A9" s="784"/>
      <c r="B9" s="784"/>
      <c r="C9" s="438" t="s">
        <v>287</v>
      </c>
      <c r="D9" s="438" t="s">
        <v>5</v>
      </c>
      <c r="E9" s="438" t="s">
        <v>4</v>
      </c>
      <c r="F9" s="438" t="s">
        <v>94</v>
      </c>
      <c r="G9" s="438" t="s">
        <v>3</v>
      </c>
      <c r="H9" s="438" t="s">
        <v>307</v>
      </c>
      <c r="I9" s="438" t="s">
        <v>288</v>
      </c>
      <c r="J9" s="438" t="s">
        <v>308</v>
      </c>
      <c r="K9" s="438" t="s">
        <v>309</v>
      </c>
      <c r="L9" s="438" t="s">
        <v>310</v>
      </c>
    </row>
    <row r="10" spans="1:13" s="167" customFormat="1" ht="15.75" customHeight="1">
      <c r="A10" s="188" t="s">
        <v>467</v>
      </c>
      <c r="B10" s="170">
        <v>27197.000000000073</v>
      </c>
      <c r="C10" s="170">
        <v>1642.9999999999961</v>
      </c>
      <c r="D10" s="170">
        <v>2232.9999999999977</v>
      </c>
      <c r="E10" s="170">
        <v>19890.00000000008</v>
      </c>
      <c r="F10" s="170">
        <v>553.00000000000125</v>
      </c>
      <c r="G10" s="170">
        <v>1500.0000000000016</v>
      </c>
      <c r="H10" s="170">
        <v>54</v>
      </c>
      <c r="I10" s="170">
        <v>807.00000000000171</v>
      </c>
      <c r="J10" s="170">
        <v>21.000000000000053</v>
      </c>
      <c r="K10" s="170">
        <v>44.000000000000043</v>
      </c>
      <c r="L10" s="170">
        <v>451.99999999999858</v>
      </c>
      <c r="M10" s="166"/>
    </row>
    <row r="11" spans="1:13" s="167" customFormat="1" ht="15.75" customHeight="1">
      <c r="A11" s="157" t="s">
        <v>282</v>
      </c>
      <c r="B11" s="170">
        <v>13837.000000000015</v>
      </c>
      <c r="C11" s="170">
        <v>920.00000000000057</v>
      </c>
      <c r="D11" s="170">
        <v>760.00000000000136</v>
      </c>
      <c r="E11" s="170">
        <v>10396.000000000002</v>
      </c>
      <c r="F11" s="170">
        <v>308.0000000000004</v>
      </c>
      <c r="G11" s="170">
        <v>761.99999999999909</v>
      </c>
      <c r="H11" s="170">
        <v>27.000000000000014</v>
      </c>
      <c r="I11" s="170">
        <v>372.00000000000028</v>
      </c>
      <c r="J11" s="170">
        <v>10.000000000000012</v>
      </c>
      <c r="K11" s="170">
        <v>29.000000000000028</v>
      </c>
      <c r="L11" s="170">
        <v>252.99999999999946</v>
      </c>
      <c r="M11" s="166"/>
    </row>
    <row r="12" spans="1:13" ht="15.75" customHeight="1">
      <c r="A12" s="185" t="s">
        <v>169</v>
      </c>
      <c r="B12" s="171">
        <v>1678</v>
      </c>
      <c r="C12" s="171">
        <v>210</v>
      </c>
      <c r="D12" s="171">
        <v>21</v>
      </c>
      <c r="E12" s="171">
        <v>1245.0000000000005</v>
      </c>
      <c r="F12" s="171">
        <v>24</v>
      </c>
      <c r="G12" s="171">
        <v>119.00000000000009</v>
      </c>
      <c r="H12" s="171">
        <v>0</v>
      </c>
      <c r="I12" s="171">
        <v>45</v>
      </c>
      <c r="J12" s="171">
        <v>0</v>
      </c>
      <c r="K12" s="171">
        <v>0</v>
      </c>
      <c r="L12" s="171">
        <v>14</v>
      </c>
      <c r="M12" s="14"/>
    </row>
    <row r="13" spans="1:13" ht="15.75" customHeight="1">
      <c r="A13" s="185" t="s">
        <v>168</v>
      </c>
      <c r="B13" s="171">
        <v>385.00000000000023</v>
      </c>
      <c r="C13" s="171">
        <v>6.0000000000000009</v>
      </c>
      <c r="D13" s="171">
        <v>26.000000000000011</v>
      </c>
      <c r="E13" s="171">
        <v>292</v>
      </c>
      <c r="F13" s="171">
        <v>8</v>
      </c>
      <c r="G13" s="171">
        <v>27.000000000000011</v>
      </c>
      <c r="H13" s="171">
        <v>1</v>
      </c>
      <c r="I13" s="171">
        <v>7</v>
      </c>
      <c r="J13" s="171">
        <v>0</v>
      </c>
      <c r="K13" s="171">
        <v>0</v>
      </c>
      <c r="L13" s="171">
        <v>18.000000000000014</v>
      </c>
      <c r="M13" s="14"/>
    </row>
    <row r="14" spans="1:13" ht="15.75" customHeight="1">
      <c r="A14" s="185" t="s">
        <v>167</v>
      </c>
      <c r="B14" s="171">
        <v>371</v>
      </c>
      <c r="C14" s="171">
        <v>30</v>
      </c>
      <c r="D14" s="171">
        <v>8.0000000000000018</v>
      </c>
      <c r="E14" s="171">
        <v>288.00000000000006</v>
      </c>
      <c r="F14" s="171">
        <v>6.0000000000000009</v>
      </c>
      <c r="G14" s="171">
        <v>28.000000000000014</v>
      </c>
      <c r="H14" s="171">
        <v>0</v>
      </c>
      <c r="I14" s="171">
        <v>10</v>
      </c>
      <c r="J14" s="171">
        <v>0</v>
      </c>
      <c r="K14" s="171">
        <v>0</v>
      </c>
      <c r="L14" s="171">
        <v>1.0000000000000002</v>
      </c>
      <c r="M14" s="14"/>
    </row>
    <row r="15" spans="1:13" ht="15.75" customHeight="1">
      <c r="A15" s="185" t="s">
        <v>166</v>
      </c>
      <c r="B15" s="171">
        <v>395</v>
      </c>
      <c r="C15" s="171">
        <v>11.000000000000002</v>
      </c>
      <c r="D15" s="171">
        <v>52.000000000000014</v>
      </c>
      <c r="E15" s="171">
        <v>288.99999999999989</v>
      </c>
      <c r="F15" s="171">
        <v>4</v>
      </c>
      <c r="G15" s="171">
        <v>27.000000000000007</v>
      </c>
      <c r="H15" s="171">
        <v>0</v>
      </c>
      <c r="I15" s="171">
        <v>5</v>
      </c>
      <c r="J15" s="171">
        <v>0</v>
      </c>
      <c r="K15" s="171">
        <v>0</v>
      </c>
      <c r="L15" s="171">
        <v>7</v>
      </c>
      <c r="M15" s="14"/>
    </row>
    <row r="16" spans="1:13" ht="15.75" customHeight="1">
      <c r="A16" s="185" t="s">
        <v>165</v>
      </c>
      <c r="B16" s="171">
        <v>617.99999999999989</v>
      </c>
      <c r="C16" s="171">
        <v>43</v>
      </c>
      <c r="D16" s="171">
        <v>75</v>
      </c>
      <c r="E16" s="171">
        <v>421.99999999999977</v>
      </c>
      <c r="F16" s="171">
        <v>17</v>
      </c>
      <c r="G16" s="171">
        <v>30.000000000000004</v>
      </c>
      <c r="H16" s="171">
        <v>2.0000000000000004</v>
      </c>
      <c r="I16" s="171">
        <v>14.000000000000002</v>
      </c>
      <c r="J16" s="171">
        <v>0</v>
      </c>
      <c r="K16" s="171">
        <v>1.0000000000000002</v>
      </c>
      <c r="L16" s="171">
        <v>14.000000000000009</v>
      </c>
      <c r="M16" s="14"/>
    </row>
    <row r="17" spans="1:13" ht="15.75" customHeight="1">
      <c r="A17" s="185" t="s">
        <v>164</v>
      </c>
      <c r="B17" s="171">
        <v>809.00000000000034</v>
      </c>
      <c r="C17" s="171">
        <v>61.000000000000007</v>
      </c>
      <c r="D17" s="171">
        <v>62.000000000000007</v>
      </c>
      <c r="E17" s="171">
        <v>578.00000000000034</v>
      </c>
      <c r="F17" s="171">
        <v>20</v>
      </c>
      <c r="G17" s="171">
        <v>38</v>
      </c>
      <c r="H17" s="171">
        <v>7</v>
      </c>
      <c r="I17" s="171">
        <v>16</v>
      </c>
      <c r="J17" s="171">
        <v>1</v>
      </c>
      <c r="K17" s="171">
        <v>1</v>
      </c>
      <c r="L17" s="171">
        <v>25.000000000000004</v>
      </c>
      <c r="M17" s="14"/>
    </row>
    <row r="18" spans="1:13" ht="15.75" customHeight="1">
      <c r="A18" s="185" t="s">
        <v>163</v>
      </c>
      <c r="B18" s="171">
        <v>759.00000000000023</v>
      </c>
      <c r="C18" s="171">
        <v>30.000000000000021</v>
      </c>
      <c r="D18" s="171">
        <v>36.000000000000007</v>
      </c>
      <c r="E18" s="171">
        <v>627</v>
      </c>
      <c r="F18" s="171">
        <v>14</v>
      </c>
      <c r="G18" s="171">
        <v>31.000000000000004</v>
      </c>
      <c r="H18" s="171">
        <v>1.0000000000000002</v>
      </c>
      <c r="I18" s="171">
        <v>12</v>
      </c>
      <c r="J18" s="171">
        <v>0</v>
      </c>
      <c r="K18" s="171">
        <v>1</v>
      </c>
      <c r="L18" s="171">
        <v>7</v>
      </c>
      <c r="M18" s="14"/>
    </row>
    <row r="19" spans="1:13" ht="15.75" customHeight="1">
      <c r="A19" s="185" t="s">
        <v>162</v>
      </c>
      <c r="B19" s="171">
        <v>887.99999999999977</v>
      </c>
      <c r="C19" s="171">
        <v>57</v>
      </c>
      <c r="D19" s="171">
        <v>26</v>
      </c>
      <c r="E19" s="171">
        <v>690.00000000000045</v>
      </c>
      <c r="F19" s="171">
        <v>13</v>
      </c>
      <c r="G19" s="171">
        <v>47</v>
      </c>
      <c r="H19" s="171">
        <v>1</v>
      </c>
      <c r="I19" s="171">
        <v>30</v>
      </c>
      <c r="J19" s="171">
        <v>1</v>
      </c>
      <c r="K19" s="171">
        <v>0</v>
      </c>
      <c r="L19" s="171">
        <v>23.000000000000011</v>
      </c>
      <c r="M19" s="14"/>
    </row>
    <row r="20" spans="1:13" ht="15.75" customHeight="1">
      <c r="A20" s="185" t="s">
        <v>161</v>
      </c>
      <c r="B20" s="171">
        <v>6323.9999999999973</v>
      </c>
      <c r="C20" s="171">
        <v>366</v>
      </c>
      <c r="D20" s="171">
        <v>319.00000000000057</v>
      </c>
      <c r="E20" s="171">
        <v>4778</v>
      </c>
      <c r="F20" s="171">
        <v>156</v>
      </c>
      <c r="G20" s="171">
        <v>338.00000000000011</v>
      </c>
      <c r="H20" s="171">
        <v>12.000000000000002</v>
      </c>
      <c r="I20" s="171">
        <v>194</v>
      </c>
      <c r="J20" s="171">
        <v>6.0000000000000027</v>
      </c>
      <c r="K20" s="171">
        <v>22</v>
      </c>
      <c r="L20" s="171">
        <v>133.00000000000017</v>
      </c>
      <c r="M20" s="14"/>
    </row>
    <row r="21" spans="1:13" ht="15.75" customHeight="1">
      <c r="A21" s="185" t="s">
        <v>160</v>
      </c>
      <c r="B21" s="171">
        <v>842.99999999999966</v>
      </c>
      <c r="C21" s="171">
        <v>40.000000000000007</v>
      </c>
      <c r="D21" s="171">
        <v>63.00000000000005</v>
      </c>
      <c r="E21" s="171">
        <v>651.00000000000011</v>
      </c>
      <c r="F21" s="171">
        <v>20</v>
      </c>
      <c r="G21" s="171">
        <v>36.000000000000014</v>
      </c>
      <c r="H21" s="171">
        <v>2.0000000000000004</v>
      </c>
      <c r="I21" s="171">
        <v>17</v>
      </c>
      <c r="J21" s="171">
        <v>1.0000000000000004</v>
      </c>
      <c r="K21" s="171">
        <v>2</v>
      </c>
      <c r="L21" s="171">
        <v>11</v>
      </c>
      <c r="M21" s="14"/>
    </row>
    <row r="22" spans="1:13" ht="15.75" customHeight="1">
      <c r="A22" s="185" t="s">
        <v>159</v>
      </c>
      <c r="B22" s="171">
        <v>766.99999999999943</v>
      </c>
      <c r="C22" s="171">
        <v>66.000000000000014</v>
      </c>
      <c r="D22" s="171">
        <v>72</v>
      </c>
      <c r="E22" s="171">
        <v>536.00000000000023</v>
      </c>
      <c r="F22" s="171">
        <v>26</v>
      </c>
      <c r="G22" s="171">
        <v>41.000000000000007</v>
      </c>
      <c r="H22" s="171">
        <v>1</v>
      </c>
      <c r="I22" s="171">
        <v>22.000000000000007</v>
      </c>
      <c r="J22" s="171">
        <v>1.0000000000000002</v>
      </c>
      <c r="K22" s="171">
        <v>2</v>
      </c>
      <c r="L22" s="171">
        <v>0</v>
      </c>
      <c r="M22" s="14"/>
    </row>
    <row r="23" spans="1:13" s="167" customFormat="1" ht="15.75" customHeight="1">
      <c r="A23" s="157" t="s">
        <v>283</v>
      </c>
      <c r="B23" s="170">
        <v>11541.999999999998</v>
      </c>
      <c r="C23" s="170">
        <v>630.00000000000023</v>
      </c>
      <c r="D23" s="170">
        <v>1306.9999999999989</v>
      </c>
      <c r="E23" s="170">
        <v>8128.9999999999936</v>
      </c>
      <c r="F23" s="170">
        <v>217.00000000000028</v>
      </c>
      <c r="G23" s="170">
        <v>644.00000000000011</v>
      </c>
      <c r="H23" s="170">
        <v>26.000000000000071</v>
      </c>
      <c r="I23" s="170">
        <v>401.99999999999955</v>
      </c>
      <c r="J23" s="170">
        <v>11</v>
      </c>
      <c r="K23" s="170">
        <v>13.000000000000009</v>
      </c>
      <c r="L23" s="170">
        <v>163</v>
      </c>
      <c r="M23" s="166"/>
    </row>
    <row r="24" spans="1:13" ht="15.75" customHeight="1">
      <c r="A24" s="185" t="s">
        <v>51</v>
      </c>
      <c r="B24" s="171">
        <v>1166.0000000000002</v>
      </c>
      <c r="C24" s="171">
        <v>144</v>
      </c>
      <c r="D24" s="171">
        <v>94.999999999999901</v>
      </c>
      <c r="E24" s="171">
        <v>777.00000000000068</v>
      </c>
      <c r="F24" s="171">
        <v>20.000000000000004</v>
      </c>
      <c r="G24" s="171">
        <v>77.000000000000014</v>
      </c>
      <c r="H24" s="171">
        <v>3</v>
      </c>
      <c r="I24" s="171">
        <v>42</v>
      </c>
      <c r="J24" s="171">
        <v>0</v>
      </c>
      <c r="K24" s="171">
        <v>1</v>
      </c>
      <c r="L24" s="171">
        <v>7.0000000000000009</v>
      </c>
      <c r="M24" s="14"/>
    </row>
    <row r="25" spans="1:13" ht="15.75" customHeight="1">
      <c r="A25" s="185" t="s">
        <v>158</v>
      </c>
      <c r="B25" s="171">
        <v>729.00000000000045</v>
      </c>
      <c r="C25" s="171">
        <v>21.000000000000004</v>
      </c>
      <c r="D25" s="171">
        <v>124</v>
      </c>
      <c r="E25" s="171">
        <v>491.99999999999977</v>
      </c>
      <c r="F25" s="171">
        <v>23.000000000000007</v>
      </c>
      <c r="G25" s="171">
        <v>34.000000000000007</v>
      </c>
      <c r="H25" s="171">
        <v>2.0000000000000004</v>
      </c>
      <c r="I25" s="171">
        <v>28.000000000000025</v>
      </c>
      <c r="J25" s="171">
        <v>0</v>
      </c>
      <c r="K25" s="171">
        <v>2.0000000000000004</v>
      </c>
      <c r="L25" s="171">
        <v>3.0000000000000027</v>
      </c>
      <c r="M25" s="14"/>
    </row>
    <row r="26" spans="1:13" ht="15.75" customHeight="1">
      <c r="A26" s="185" t="s">
        <v>157</v>
      </c>
      <c r="B26" s="171">
        <v>6004.9999999999982</v>
      </c>
      <c r="C26" s="171">
        <v>350.99999999999989</v>
      </c>
      <c r="D26" s="171">
        <v>688.9999999999992</v>
      </c>
      <c r="E26" s="171">
        <v>4156.0000000000018</v>
      </c>
      <c r="F26" s="171">
        <v>83.000000000000043</v>
      </c>
      <c r="G26" s="171">
        <v>368.00000000000028</v>
      </c>
      <c r="H26" s="171">
        <v>17.000000000000014</v>
      </c>
      <c r="I26" s="171">
        <v>234.00000000000006</v>
      </c>
      <c r="J26" s="171">
        <v>2</v>
      </c>
      <c r="K26" s="171">
        <v>6.0000000000000009</v>
      </c>
      <c r="L26" s="171">
        <v>99.000000000000085</v>
      </c>
      <c r="M26" s="14"/>
    </row>
    <row r="27" spans="1:13" ht="15.75" customHeight="1">
      <c r="A27" s="185" t="s">
        <v>156</v>
      </c>
      <c r="B27" s="171">
        <v>941.00000000000034</v>
      </c>
      <c r="C27" s="171">
        <v>22</v>
      </c>
      <c r="D27" s="171">
        <v>163</v>
      </c>
      <c r="E27" s="171">
        <v>641.00000000000011</v>
      </c>
      <c r="F27" s="171">
        <v>19</v>
      </c>
      <c r="G27" s="171">
        <v>54</v>
      </c>
      <c r="H27" s="171">
        <v>1</v>
      </c>
      <c r="I27" s="171">
        <v>25</v>
      </c>
      <c r="J27" s="171">
        <v>0</v>
      </c>
      <c r="K27" s="171">
        <v>3</v>
      </c>
      <c r="L27" s="171">
        <v>13</v>
      </c>
      <c r="M27" s="14"/>
    </row>
    <row r="28" spans="1:13" ht="15.75" customHeight="1">
      <c r="A28" s="185" t="s">
        <v>155</v>
      </c>
      <c r="B28" s="171">
        <v>2273.0000000000009</v>
      </c>
      <c r="C28" s="171">
        <v>59</v>
      </c>
      <c r="D28" s="171">
        <v>141.99999999999989</v>
      </c>
      <c r="E28" s="171">
        <v>1815.9999999999995</v>
      </c>
      <c r="F28" s="171">
        <v>59.000000000000036</v>
      </c>
      <c r="G28" s="171">
        <v>87</v>
      </c>
      <c r="H28" s="171">
        <v>2</v>
      </c>
      <c r="I28" s="171">
        <v>67.000000000000014</v>
      </c>
      <c r="J28" s="171">
        <v>1</v>
      </c>
      <c r="K28" s="171">
        <v>1.0000000000000002</v>
      </c>
      <c r="L28" s="171">
        <v>39</v>
      </c>
      <c r="M28" s="14"/>
    </row>
    <row r="29" spans="1:13" ht="15.75" customHeight="1">
      <c r="A29" s="185" t="s">
        <v>26</v>
      </c>
      <c r="B29" s="171">
        <v>428.00000000000006</v>
      </c>
      <c r="C29" s="171">
        <v>33.000000000000007</v>
      </c>
      <c r="D29" s="171">
        <v>94</v>
      </c>
      <c r="E29" s="171">
        <v>247</v>
      </c>
      <c r="F29" s="171">
        <v>13</v>
      </c>
      <c r="G29" s="171">
        <v>24.000000000000007</v>
      </c>
      <c r="H29" s="171">
        <v>1.0000000000000007</v>
      </c>
      <c r="I29" s="171">
        <v>6.0000000000000009</v>
      </c>
      <c r="J29" s="171">
        <v>8</v>
      </c>
      <c r="K29" s="171">
        <v>0</v>
      </c>
      <c r="L29" s="171">
        <v>2.0000000000000004</v>
      </c>
      <c r="M29" s="14"/>
    </row>
    <row r="30" spans="1:13" s="167" customFormat="1" ht="15.75" customHeight="1">
      <c r="A30" s="157" t="s">
        <v>50</v>
      </c>
      <c r="B30" s="170">
        <v>1753.000000000003</v>
      </c>
      <c r="C30" s="170">
        <v>90</v>
      </c>
      <c r="D30" s="170">
        <v>159.9999999999998</v>
      </c>
      <c r="E30" s="170">
        <v>1315</v>
      </c>
      <c r="F30" s="170">
        <v>25.000000000000025</v>
      </c>
      <c r="G30" s="170">
        <v>91.000000000000043</v>
      </c>
      <c r="H30" s="170">
        <v>1</v>
      </c>
      <c r="I30" s="170">
        <v>33</v>
      </c>
      <c r="J30" s="170">
        <v>0</v>
      </c>
      <c r="K30" s="170">
        <v>2</v>
      </c>
      <c r="L30" s="170">
        <v>36</v>
      </c>
      <c r="M30" s="166"/>
    </row>
    <row r="31" spans="1:13" ht="15.75" customHeight="1">
      <c r="A31" s="185" t="s">
        <v>28</v>
      </c>
      <c r="B31" s="171">
        <v>431.00000000000011</v>
      </c>
      <c r="C31" s="171">
        <v>21</v>
      </c>
      <c r="D31" s="171">
        <v>26.000000000000007</v>
      </c>
      <c r="E31" s="171">
        <v>330.00000000000006</v>
      </c>
      <c r="F31" s="171">
        <v>8</v>
      </c>
      <c r="G31" s="171">
        <v>30</v>
      </c>
      <c r="H31" s="171">
        <v>0</v>
      </c>
      <c r="I31" s="171">
        <v>8</v>
      </c>
      <c r="J31" s="171">
        <v>0</v>
      </c>
      <c r="K31" s="171">
        <v>0</v>
      </c>
      <c r="L31" s="171">
        <v>8</v>
      </c>
      <c r="M31" s="14"/>
    </row>
    <row r="32" spans="1:13" ht="15.75" customHeight="1">
      <c r="A32" s="185" t="s">
        <v>29</v>
      </c>
      <c r="B32" s="171">
        <v>295.00000000000017</v>
      </c>
      <c r="C32" s="171">
        <v>14</v>
      </c>
      <c r="D32" s="171">
        <v>36</v>
      </c>
      <c r="E32" s="171">
        <v>219</v>
      </c>
      <c r="F32" s="171">
        <v>3</v>
      </c>
      <c r="G32" s="171">
        <v>14.000000000000004</v>
      </c>
      <c r="H32" s="171">
        <v>1</v>
      </c>
      <c r="I32" s="171">
        <v>5.0000000000000009</v>
      </c>
      <c r="J32" s="171">
        <v>0</v>
      </c>
      <c r="K32" s="171">
        <v>1</v>
      </c>
      <c r="L32" s="171">
        <v>2</v>
      </c>
      <c r="M32" s="14"/>
    </row>
    <row r="33" spans="1:13" ht="15.75" customHeight="1">
      <c r="A33" s="185" t="s">
        <v>30</v>
      </c>
      <c r="B33" s="171">
        <v>261</v>
      </c>
      <c r="C33" s="171">
        <v>10.000000000000002</v>
      </c>
      <c r="D33" s="171">
        <v>25.000000000000007</v>
      </c>
      <c r="E33" s="171">
        <v>197</v>
      </c>
      <c r="F33" s="171">
        <v>6.0000000000000009</v>
      </c>
      <c r="G33" s="171">
        <v>13</v>
      </c>
      <c r="H33" s="171">
        <v>0</v>
      </c>
      <c r="I33" s="171">
        <v>8</v>
      </c>
      <c r="J33" s="171">
        <v>0</v>
      </c>
      <c r="K33" s="171">
        <v>1.0000000000000002</v>
      </c>
      <c r="L33" s="171">
        <v>1</v>
      </c>
      <c r="M33" s="14"/>
    </row>
    <row r="34" spans="1:13" ht="15.75" customHeight="1">
      <c r="A34" s="185" t="s">
        <v>31</v>
      </c>
      <c r="B34" s="171">
        <v>214.00000000000003</v>
      </c>
      <c r="C34" s="171">
        <v>13.000000000000002</v>
      </c>
      <c r="D34" s="171">
        <v>7</v>
      </c>
      <c r="E34" s="171">
        <v>167.00000000000006</v>
      </c>
      <c r="F34" s="171">
        <v>1.0000000000000002</v>
      </c>
      <c r="G34" s="171">
        <v>10.000000000000005</v>
      </c>
      <c r="H34" s="171">
        <v>0</v>
      </c>
      <c r="I34" s="171">
        <v>5</v>
      </c>
      <c r="J34" s="171">
        <v>0</v>
      </c>
      <c r="K34" s="171">
        <v>0</v>
      </c>
      <c r="L34" s="171">
        <v>11.000000000000002</v>
      </c>
      <c r="M34" s="14"/>
    </row>
    <row r="35" spans="1:13" ht="15.75" customHeight="1">
      <c r="A35" s="185" t="s">
        <v>32</v>
      </c>
      <c r="B35" s="171">
        <v>265</v>
      </c>
      <c r="C35" s="171">
        <v>17.000000000000004</v>
      </c>
      <c r="D35" s="171">
        <v>26</v>
      </c>
      <c r="E35" s="171">
        <v>199</v>
      </c>
      <c r="F35" s="171">
        <v>1</v>
      </c>
      <c r="G35" s="171">
        <v>10</v>
      </c>
      <c r="H35" s="171">
        <v>0</v>
      </c>
      <c r="I35" s="171">
        <v>4</v>
      </c>
      <c r="J35" s="171">
        <v>0</v>
      </c>
      <c r="K35" s="171">
        <v>0</v>
      </c>
      <c r="L35" s="171">
        <v>8</v>
      </c>
      <c r="M35" s="14"/>
    </row>
    <row r="36" spans="1:13" ht="15.75" customHeight="1">
      <c r="A36" s="185" t="s">
        <v>33</v>
      </c>
      <c r="B36" s="171">
        <v>287.00000000000011</v>
      </c>
      <c r="C36" s="171">
        <v>15</v>
      </c>
      <c r="D36" s="171">
        <v>40.000000000000007</v>
      </c>
      <c r="E36" s="171">
        <v>203.00000000000003</v>
      </c>
      <c r="F36" s="171">
        <v>6</v>
      </c>
      <c r="G36" s="171">
        <v>14</v>
      </c>
      <c r="H36" s="171">
        <v>0</v>
      </c>
      <c r="I36" s="171">
        <v>3.0000000000000009</v>
      </c>
      <c r="J36" s="171">
        <v>0</v>
      </c>
      <c r="K36" s="171">
        <v>0</v>
      </c>
      <c r="L36" s="171">
        <v>6.0000000000000018</v>
      </c>
      <c r="M36" s="14"/>
    </row>
    <row r="37" spans="1:13" s="167" customFormat="1" ht="15.75" customHeight="1">
      <c r="A37" s="157" t="s">
        <v>49</v>
      </c>
      <c r="B37" s="170">
        <v>54.000000000000007</v>
      </c>
      <c r="C37" s="170">
        <v>3</v>
      </c>
      <c r="D37" s="170">
        <v>4</v>
      </c>
      <c r="E37" s="170">
        <v>41</v>
      </c>
      <c r="F37" s="170">
        <v>3</v>
      </c>
      <c r="G37" s="170">
        <v>3.0000000000000004</v>
      </c>
      <c r="H37" s="170">
        <v>0</v>
      </c>
      <c r="I37" s="170">
        <v>0</v>
      </c>
      <c r="J37" s="170">
        <v>0</v>
      </c>
      <c r="K37" s="170">
        <v>0</v>
      </c>
      <c r="L37" s="170">
        <v>0</v>
      </c>
      <c r="M37" s="166"/>
    </row>
    <row r="38" spans="1:13" ht="15.75" customHeight="1">
      <c r="A38" s="185" t="s">
        <v>36</v>
      </c>
      <c r="B38" s="171">
        <v>54.000000000000007</v>
      </c>
      <c r="C38" s="171">
        <v>3</v>
      </c>
      <c r="D38" s="171">
        <v>4</v>
      </c>
      <c r="E38" s="171">
        <v>41</v>
      </c>
      <c r="F38" s="171">
        <v>3</v>
      </c>
      <c r="G38" s="171">
        <v>3.0000000000000004</v>
      </c>
      <c r="H38" s="171">
        <v>0</v>
      </c>
      <c r="I38" s="171">
        <v>0</v>
      </c>
      <c r="J38" s="171">
        <v>0</v>
      </c>
      <c r="K38" s="171">
        <v>0</v>
      </c>
      <c r="L38" s="171">
        <v>0</v>
      </c>
      <c r="M38" s="14"/>
    </row>
    <row r="39" spans="1:13" s="167" customFormat="1" ht="15.75" customHeight="1">
      <c r="A39" s="188" t="s">
        <v>37</v>
      </c>
      <c r="B39" s="170">
        <v>11</v>
      </c>
      <c r="C39" s="170">
        <v>0</v>
      </c>
      <c r="D39" s="170">
        <v>2</v>
      </c>
      <c r="E39" s="170">
        <v>9</v>
      </c>
      <c r="F39" s="170">
        <v>0</v>
      </c>
      <c r="G39" s="170">
        <v>0</v>
      </c>
      <c r="H39" s="170">
        <v>0</v>
      </c>
      <c r="I39" s="170">
        <v>0</v>
      </c>
      <c r="J39" s="170">
        <v>0</v>
      </c>
      <c r="K39" s="170">
        <v>0</v>
      </c>
      <c r="L39" s="170">
        <v>0</v>
      </c>
      <c r="M39" s="166"/>
    </row>
    <row r="40" spans="1:13" ht="15.75" customHeight="1">
      <c r="A40" s="185" t="s">
        <v>414</v>
      </c>
      <c r="B40" s="171">
        <v>11</v>
      </c>
      <c r="C40" s="171">
        <v>0</v>
      </c>
      <c r="D40" s="171">
        <v>2</v>
      </c>
      <c r="E40" s="171">
        <v>9</v>
      </c>
      <c r="F40" s="171">
        <v>0</v>
      </c>
      <c r="G40" s="171">
        <v>0</v>
      </c>
      <c r="H40" s="171">
        <v>0</v>
      </c>
      <c r="I40" s="171">
        <v>0</v>
      </c>
      <c r="J40" s="171">
        <v>0</v>
      </c>
      <c r="K40" s="171">
        <v>0</v>
      </c>
      <c r="L40" s="171">
        <v>0</v>
      </c>
      <c r="M40" s="14"/>
    </row>
    <row r="41" spans="1:13">
      <c r="A41" s="84"/>
      <c r="B41" s="68"/>
      <c r="C41" s="68"/>
      <c r="D41" s="68"/>
      <c r="E41" s="68"/>
      <c r="F41" s="68"/>
      <c r="G41" s="68"/>
      <c r="H41" s="68"/>
      <c r="I41" s="68"/>
      <c r="J41" s="68"/>
      <c r="K41" s="68"/>
      <c r="L41" s="68"/>
    </row>
    <row r="42" spans="1:13" ht="15.75" customHeight="1">
      <c r="A42" s="785" t="s">
        <v>435</v>
      </c>
      <c r="B42" s="785"/>
      <c r="C42" s="785"/>
      <c r="D42" s="785"/>
      <c r="E42" s="785"/>
      <c r="F42" s="785"/>
      <c r="G42" s="785"/>
      <c r="H42" s="165"/>
      <c r="I42" s="165"/>
      <c r="J42" s="165"/>
      <c r="K42" s="165"/>
      <c r="L42" s="165"/>
    </row>
    <row r="43" spans="1:13" ht="12.75" customHeight="1">
      <c r="A43" s="776" t="s">
        <v>602</v>
      </c>
      <c r="B43" s="776"/>
      <c r="C43" s="776"/>
      <c r="D43" s="472"/>
      <c r="E43" s="472"/>
      <c r="F43" s="472"/>
      <c r="G43" s="473"/>
      <c r="H43" s="138"/>
      <c r="I43" s="138"/>
      <c r="J43" s="138"/>
    </row>
    <row r="44" spans="1:13">
      <c r="A44" s="474"/>
      <c r="B44" s="474"/>
      <c r="C44" s="474"/>
      <c r="D44" s="474"/>
      <c r="E44" s="474"/>
      <c r="F44" s="474"/>
      <c r="G44" s="474"/>
    </row>
  </sheetData>
  <mergeCells count="6">
    <mergeCell ref="A43:C43"/>
    <mergeCell ref="A6:L6"/>
    <mergeCell ref="C8:L8"/>
    <mergeCell ref="A8:A9"/>
    <mergeCell ref="B8:B9"/>
    <mergeCell ref="A42:G42"/>
  </mergeCells>
  <hyperlinks>
    <hyperlink ref="M6" location="INDICE!A40" display="INDICE"/>
  </hyperlinks>
  <printOptions horizontalCentered="1"/>
  <pageMargins left="0.19685039370078741" right="0.19685039370078741" top="1.1023622047244095" bottom="0.51181102362204722" header="0.11811023622047245" footer="0.23622047244094491"/>
  <pageSetup paperSize="9" scale="69" firstPageNumber="60" orientation="landscape" useFirstPageNumber="1" r:id="rId1"/>
  <headerFooter scaleWithDoc="0">
    <oddHeader>&amp;C&amp;G</oddHeader>
    <oddFooter>&amp;C&amp;12 60</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dimension ref="A1:L43"/>
  <sheetViews>
    <sheetView showGridLines="0" zoomScale="85" zoomScaleNormal="85" zoomScalePageLayoutView="90" workbookViewId="0">
      <selection activeCell="C9" sqref="C9:K9"/>
    </sheetView>
  </sheetViews>
  <sheetFormatPr baseColWidth="10" defaultColWidth="9.140625" defaultRowHeight="12.75"/>
  <cols>
    <col min="1" max="1" width="33.5703125" style="89" customWidth="1"/>
    <col min="2" max="2" width="14.5703125" style="90" customWidth="1"/>
    <col min="3" max="3" width="14.85546875" style="90" customWidth="1"/>
    <col min="4" max="4" width="16.28515625" style="90" customWidth="1"/>
    <col min="5" max="5" width="14.42578125" style="90" customWidth="1"/>
    <col min="6" max="6" width="14" style="90" customWidth="1"/>
    <col min="7" max="7" width="13" style="90" customWidth="1"/>
    <col min="8" max="8" width="14.140625" style="90" customWidth="1"/>
    <col min="9" max="9" width="12" style="90" customWidth="1"/>
    <col min="10" max="11" width="11.5703125" style="90" customWidth="1"/>
    <col min="12" max="16384" width="9.140625" style="85"/>
  </cols>
  <sheetData>
    <row r="1" spans="1:12" ht="16.5" customHeight="1"/>
    <row r="2" spans="1:12" ht="16.5" customHeight="1"/>
    <row r="3" spans="1:12" ht="16.5" customHeight="1"/>
    <row r="6" spans="1:12" s="112" customFormat="1" ht="44.25" customHeight="1">
      <c r="A6" s="758" t="s">
        <v>777</v>
      </c>
      <c r="B6" s="758"/>
      <c r="C6" s="758"/>
      <c r="D6" s="758"/>
      <c r="E6" s="758"/>
      <c r="F6" s="758"/>
      <c r="G6" s="758"/>
      <c r="H6" s="758"/>
      <c r="I6" s="758"/>
      <c r="J6" s="758"/>
      <c r="K6" s="758"/>
      <c r="L6" s="65" t="s">
        <v>225</v>
      </c>
    </row>
    <row r="7" spans="1:12" s="112" customFormat="1" ht="4.5" customHeight="1">
      <c r="A7" s="111"/>
      <c r="B7" s="113"/>
      <c r="C7" s="113"/>
      <c r="D7" s="113"/>
      <c r="E7" s="113"/>
      <c r="F7" s="113"/>
      <c r="G7" s="113"/>
      <c r="H7" s="113"/>
      <c r="I7" s="113"/>
      <c r="J7" s="113"/>
      <c r="K7" s="113"/>
    </row>
    <row r="8" spans="1:12" s="111" customFormat="1" ht="51" customHeight="1">
      <c r="A8" s="434" t="s">
        <v>281</v>
      </c>
      <c r="B8" s="434" t="s">
        <v>290</v>
      </c>
      <c r="C8" s="434" t="s">
        <v>311</v>
      </c>
      <c r="D8" s="434" t="s">
        <v>312</v>
      </c>
      <c r="E8" s="434" t="s">
        <v>313</v>
      </c>
      <c r="F8" s="434" t="s">
        <v>838</v>
      </c>
      <c r="G8" s="434" t="s">
        <v>314</v>
      </c>
      <c r="H8" s="434" t="s">
        <v>315</v>
      </c>
      <c r="I8" s="434" t="s">
        <v>316</v>
      </c>
      <c r="J8" s="434" t="s">
        <v>317</v>
      </c>
      <c r="K8" s="434" t="s">
        <v>40</v>
      </c>
    </row>
    <row r="9" spans="1:12" s="87" customFormat="1" ht="15.75" customHeight="1">
      <c r="A9" s="196" t="s">
        <v>467</v>
      </c>
      <c r="B9" s="195">
        <v>7848.9999999999927</v>
      </c>
      <c r="C9" s="195">
        <v>1606.000000000002</v>
      </c>
      <c r="D9" s="195">
        <v>273.00000000000034</v>
      </c>
      <c r="E9" s="195">
        <v>3318.9999999999909</v>
      </c>
      <c r="F9" s="195">
        <v>230.00000000000063</v>
      </c>
      <c r="G9" s="195">
        <v>1498.9999999999995</v>
      </c>
      <c r="H9" s="195">
        <v>48</v>
      </c>
      <c r="I9" s="195">
        <v>35.000000000000007</v>
      </c>
      <c r="J9" s="195">
        <v>24.000000000000043</v>
      </c>
      <c r="K9" s="195">
        <v>814.99999999999682</v>
      </c>
    </row>
    <row r="10" spans="1:12" s="87" customFormat="1" ht="15.75" customHeight="1">
      <c r="A10" s="196" t="s">
        <v>282</v>
      </c>
      <c r="B10" s="195">
        <v>3882.9999999999977</v>
      </c>
      <c r="C10" s="195">
        <v>926.00000000000023</v>
      </c>
      <c r="D10" s="195">
        <v>20</v>
      </c>
      <c r="E10" s="195">
        <v>1662.0000000000018</v>
      </c>
      <c r="F10" s="195">
        <v>141.99999999999986</v>
      </c>
      <c r="G10" s="195">
        <v>766.99999999999955</v>
      </c>
      <c r="H10" s="195">
        <v>16.000000000000028</v>
      </c>
      <c r="I10" s="195">
        <v>14.000000000000005</v>
      </c>
      <c r="J10" s="195">
        <v>15</v>
      </c>
      <c r="K10" s="195">
        <v>320.99999999999989</v>
      </c>
    </row>
    <row r="11" spans="1:12" ht="15.75" customHeight="1">
      <c r="A11" s="193" t="s">
        <v>169</v>
      </c>
      <c r="B11" s="464">
        <v>381.00000000000006</v>
      </c>
      <c r="C11" s="464">
        <v>88</v>
      </c>
      <c r="D11" s="464">
        <v>12.000000000000007</v>
      </c>
      <c r="E11" s="464">
        <v>137.99999999999989</v>
      </c>
      <c r="F11" s="464">
        <v>16.000000000000014</v>
      </c>
      <c r="G11" s="464">
        <v>100</v>
      </c>
      <c r="H11" s="464">
        <v>0</v>
      </c>
      <c r="I11" s="464">
        <v>1</v>
      </c>
      <c r="J11" s="464">
        <v>4.0000000000000009</v>
      </c>
      <c r="K11" s="464">
        <v>22</v>
      </c>
    </row>
    <row r="12" spans="1:12" ht="15.75" customHeight="1">
      <c r="A12" s="193" t="s">
        <v>168</v>
      </c>
      <c r="B12" s="464">
        <v>54</v>
      </c>
      <c r="C12" s="464">
        <v>10.000000000000009</v>
      </c>
      <c r="D12" s="464">
        <v>0</v>
      </c>
      <c r="E12" s="464">
        <v>35.000000000000007</v>
      </c>
      <c r="F12" s="464">
        <v>0</v>
      </c>
      <c r="G12" s="464">
        <v>6</v>
      </c>
      <c r="H12" s="464">
        <v>0</v>
      </c>
      <c r="I12" s="464">
        <v>0</v>
      </c>
      <c r="J12" s="464">
        <v>0</v>
      </c>
      <c r="K12" s="464">
        <v>3</v>
      </c>
    </row>
    <row r="13" spans="1:12" ht="15.75" customHeight="1">
      <c r="A13" s="193" t="s">
        <v>167</v>
      </c>
      <c r="B13" s="464">
        <v>74.000000000000028</v>
      </c>
      <c r="C13" s="464">
        <v>27</v>
      </c>
      <c r="D13" s="464">
        <v>2.0000000000000004</v>
      </c>
      <c r="E13" s="464">
        <v>28</v>
      </c>
      <c r="F13" s="464">
        <v>1.0000000000000002</v>
      </c>
      <c r="G13" s="464">
        <v>14</v>
      </c>
      <c r="H13" s="464">
        <v>0</v>
      </c>
      <c r="I13" s="464">
        <v>0</v>
      </c>
      <c r="J13" s="464">
        <v>0</v>
      </c>
      <c r="K13" s="464">
        <v>2.0000000000000004</v>
      </c>
    </row>
    <row r="14" spans="1:12" ht="15.75" customHeight="1">
      <c r="A14" s="193" t="s">
        <v>166</v>
      </c>
      <c r="B14" s="464">
        <v>59</v>
      </c>
      <c r="C14" s="464">
        <v>18.000000000000004</v>
      </c>
      <c r="D14" s="464">
        <v>0</v>
      </c>
      <c r="E14" s="464">
        <v>31</v>
      </c>
      <c r="F14" s="464">
        <v>0</v>
      </c>
      <c r="G14" s="464">
        <v>8</v>
      </c>
      <c r="H14" s="464">
        <v>0</v>
      </c>
      <c r="I14" s="464">
        <v>0</v>
      </c>
      <c r="J14" s="464">
        <v>1.0000000000000002</v>
      </c>
      <c r="K14" s="464">
        <v>1.0000000000000002</v>
      </c>
    </row>
    <row r="15" spans="1:12" ht="15.75" customHeight="1">
      <c r="A15" s="193" t="s">
        <v>165</v>
      </c>
      <c r="B15" s="464">
        <v>167</v>
      </c>
      <c r="C15" s="464">
        <v>45.000000000000021</v>
      </c>
      <c r="D15" s="464">
        <v>3.0000000000000009</v>
      </c>
      <c r="E15" s="464">
        <v>82.000000000000014</v>
      </c>
      <c r="F15" s="464">
        <v>3.0000000000000004</v>
      </c>
      <c r="G15" s="464">
        <v>23.000000000000004</v>
      </c>
      <c r="H15" s="464">
        <v>0</v>
      </c>
      <c r="I15" s="464">
        <v>0</v>
      </c>
      <c r="J15" s="464">
        <v>0</v>
      </c>
      <c r="K15" s="464">
        <v>11.000000000000004</v>
      </c>
    </row>
    <row r="16" spans="1:12" ht="15.75" customHeight="1">
      <c r="A16" s="193" t="s">
        <v>164</v>
      </c>
      <c r="B16" s="464">
        <v>214.00000000000003</v>
      </c>
      <c r="C16" s="464">
        <v>58</v>
      </c>
      <c r="D16" s="464">
        <v>0</v>
      </c>
      <c r="E16" s="464">
        <v>94</v>
      </c>
      <c r="F16" s="464">
        <v>5.0000000000000018</v>
      </c>
      <c r="G16" s="464">
        <v>34</v>
      </c>
      <c r="H16" s="464">
        <v>0</v>
      </c>
      <c r="I16" s="464">
        <v>2</v>
      </c>
      <c r="J16" s="464">
        <v>0</v>
      </c>
      <c r="K16" s="464">
        <v>21.000000000000014</v>
      </c>
    </row>
    <row r="17" spans="1:11" ht="15.75" customHeight="1">
      <c r="A17" s="193" t="s">
        <v>163</v>
      </c>
      <c r="B17" s="464">
        <v>135.00000000000003</v>
      </c>
      <c r="C17" s="464">
        <v>32</v>
      </c>
      <c r="D17" s="464">
        <v>0</v>
      </c>
      <c r="E17" s="464">
        <v>60.000000000000036</v>
      </c>
      <c r="F17" s="464">
        <v>1</v>
      </c>
      <c r="G17" s="464">
        <v>17.000000000000004</v>
      </c>
      <c r="H17" s="464">
        <v>3</v>
      </c>
      <c r="I17" s="464">
        <v>0</v>
      </c>
      <c r="J17" s="464">
        <v>0</v>
      </c>
      <c r="K17" s="464">
        <v>22.000000000000004</v>
      </c>
    </row>
    <row r="18" spans="1:11" ht="15.75" customHeight="1">
      <c r="A18" s="193" t="s">
        <v>162</v>
      </c>
      <c r="B18" s="464">
        <v>221.00000000000003</v>
      </c>
      <c r="C18" s="464">
        <v>26</v>
      </c>
      <c r="D18" s="464">
        <v>2</v>
      </c>
      <c r="E18" s="464">
        <v>122.9999999999999</v>
      </c>
      <c r="F18" s="464">
        <v>9</v>
      </c>
      <c r="G18" s="464">
        <v>50</v>
      </c>
      <c r="H18" s="464">
        <v>0</v>
      </c>
      <c r="I18" s="464">
        <v>1</v>
      </c>
      <c r="J18" s="464">
        <v>2</v>
      </c>
      <c r="K18" s="464">
        <v>8</v>
      </c>
    </row>
    <row r="19" spans="1:11" ht="15.75" customHeight="1">
      <c r="A19" s="193" t="s">
        <v>161</v>
      </c>
      <c r="B19" s="464">
        <v>2213.0000000000018</v>
      </c>
      <c r="C19" s="464">
        <v>537.00000000000034</v>
      </c>
      <c r="D19" s="464">
        <v>0</v>
      </c>
      <c r="E19" s="464">
        <v>902.00000000000057</v>
      </c>
      <c r="F19" s="464">
        <v>93</v>
      </c>
      <c r="G19" s="464">
        <v>442</v>
      </c>
      <c r="H19" s="464">
        <v>10.000000000000011</v>
      </c>
      <c r="I19" s="464">
        <v>9</v>
      </c>
      <c r="J19" s="464">
        <v>8</v>
      </c>
      <c r="K19" s="464">
        <v>211.99999999999991</v>
      </c>
    </row>
    <row r="20" spans="1:11" ht="15.75" customHeight="1">
      <c r="A20" s="193" t="s">
        <v>160</v>
      </c>
      <c r="B20" s="464">
        <v>200.00000000000003</v>
      </c>
      <c r="C20" s="464">
        <v>55</v>
      </c>
      <c r="D20" s="464">
        <v>0</v>
      </c>
      <c r="E20" s="464">
        <v>84.000000000000071</v>
      </c>
      <c r="F20" s="464">
        <v>11</v>
      </c>
      <c r="G20" s="464">
        <v>42.000000000000028</v>
      </c>
      <c r="H20" s="464">
        <v>1</v>
      </c>
      <c r="I20" s="464">
        <v>0</v>
      </c>
      <c r="J20" s="464">
        <v>0</v>
      </c>
      <c r="K20" s="464">
        <v>7</v>
      </c>
    </row>
    <row r="21" spans="1:11" s="87" customFormat="1" ht="15.75" customHeight="1">
      <c r="A21" s="193" t="s">
        <v>159</v>
      </c>
      <c r="B21" s="464">
        <v>165</v>
      </c>
      <c r="C21" s="464">
        <v>30</v>
      </c>
      <c r="D21" s="464">
        <v>1</v>
      </c>
      <c r="E21" s="464">
        <v>85.000000000000014</v>
      </c>
      <c r="F21" s="464">
        <v>3.0000000000000004</v>
      </c>
      <c r="G21" s="464">
        <v>31.000000000000007</v>
      </c>
      <c r="H21" s="464">
        <v>2</v>
      </c>
      <c r="I21" s="464">
        <v>1</v>
      </c>
      <c r="J21" s="464">
        <v>0</v>
      </c>
      <c r="K21" s="464">
        <v>12.000000000000004</v>
      </c>
    </row>
    <row r="22" spans="1:11" s="87" customFormat="1" ht="15.75" customHeight="1">
      <c r="A22" s="196" t="s">
        <v>283</v>
      </c>
      <c r="B22" s="195">
        <v>3561.9999999999905</v>
      </c>
      <c r="C22" s="195">
        <v>605.00000000000011</v>
      </c>
      <c r="D22" s="195">
        <v>250.00000000000051</v>
      </c>
      <c r="E22" s="195">
        <v>1410.0000000000005</v>
      </c>
      <c r="F22" s="195">
        <v>81.000000000000071</v>
      </c>
      <c r="G22" s="195">
        <v>680.00000000000125</v>
      </c>
      <c r="H22" s="195">
        <v>30.000000000000117</v>
      </c>
      <c r="I22" s="195">
        <v>20</v>
      </c>
      <c r="J22" s="195">
        <v>7.0000000000000089</v>
      </c>
      <c r="K22" s="195">
        <v>479.00000000000051</v>
      </c>
    </row>
    <row r="23" spans="1:11" ht="15.75" customHeight="1">
      <c r="A23" s="193" t="s">
        <v>51</v>
      </c>
      <c r="B23" s="464">
        <v>200.99999999999977</v>
      </c>
      <c r="C23" s="464">
        <v>55</v>
      </c>
      <c r="D23" s="464">
        <v>11</v>
      </c>
      <c r="E23" s="464">
        <v>67.000000000000014</v>
      </c>
      <c r="F23" s="464">
        <v>2</v>
      </c>
      <c r="G23" s="464">
        <v>60.000000000000036</v>
      </c>
      <c r="H23" s="464">
        <v>0</v>
      </c>
      <c r="I23" s="464">
        <v>2</v>
      </c>
      <c r="J23" s="464">
        <v>0</v>
      </c>
      <c r="K23" s="464">
        <v>4</v>
      </c>
    </row>
    <row r="24" spans="1:11" ht="15.75" customHeight="1">
      <c r="A24" s="193" t="s">
        <v>158</v>
      </c>
      <c r="B24" s="464">
        <v>161.00000000000006</v>
      </c>
      <c r="C24" s="464">
        <v>21.000000000000004</v>
      </c>
      <c r="D24" s="464">
        <v>10.000000000000002</v>
      </c>
      <c r="E24" s="464">
        <v>94.000000000000057</v>
      </c>
      <c r="F24" s="464">
        <v>1.0000000000000002</v>
      </c>
      <c r="G24" s="464">
        <v>30</v>
      </c>
      <c r="H24" s="464">
        <v>0</v>
      </c>
      <c r="I24" s="464">
        <v>2.0000000000000004</v>
      </c>
      <c r="J24" s="464">
        <v>0</v>
      </c>
      <c r="K24" s="464">
        <v>3.0000000000000018</v>
      </c>
    </row>
    <row r="25" spans="1:11" ht="15.75" customHeight="1">
      <c r="A25" s="193" t="s">
        <v>157</v>
      </c>
      <c r="B25" s="464">
        <v>2260.0000000000018</v>
      </c>
      <c r="C25" s="464">
        <v>350.99999999999966</v>
      </c>
      <c r="D25" s="464">
        <v>184.00000000000011</v>
      </c>
      <c r="E25" s="464">
        <v>777.99999999999955</v>
      </c>
      <c r="F25" s="464">
        <v>51</v>
      </c>
      <c r="G25" s="464">
        <v>438.9999999999996</v>
      </c>
      <c r="H25" s="464">
        <v>30.000000000000025</v>
      </c>
      <c r="I25" s="464">
        <v>12</v>
      </c>
      <c r="J25" s="464">
        <v>7</v>
      </c>
      <c r="K25" s="464">
        <v>407.99999999999977</v>
      </c>
    </row>
    <row r="26" spans="1:11" ht="15.75" customHeight="1">
      <c r="A26" s="193" t="s">
        <v>156</v>
      </c>
      <c r="B26" s="464">
        <v>293.00000000000006</v>
      </c>
      <c r="C26" s="464">
        <v>65.000000000000014</v>
      </c>
      <c r="D26" s="464">
        <v>29</v>
      </c>
      <c r="E26" s="464">
        <v>145</v>
      </c>
      <c r="F26" s="464">
        <v>7.0000000000000018</v>
      </c>
      <c r="G26" s="464">
        <v>34</v>
      </c>
      <c r="H26" s="464">
        <v>0</v>
      </c>
      <c r="I26" s="464">
        <v>0</v>
      </c>
      <c r="J26" s="464">
        <v>0</v>
      </c>
      <c r="K26" s="464">
        <v>13</v>
      </c>
    </row>
    <row r="27" spans="1:11" ht="15.75" customHeight="1">
      <c r="A27" s="193" t="s">
        <v>155</v>
      </c>
      <c r="B27" s="464">
        <v>548.00000000000023</v>
      </c>
      <c r="C27" s="464">
        <v>100.00000000000003</v>
      </c>
      <c r="D27" s="464">
        <v>8</v>
      </c>
      <c r="E27" s="464">
        <v>277</v>
      </c>
      <c r="F27" s="464">
        <v>18</v>
      </c>
      <c r="G27" s="464">
        <v>94</v>
      </c>
      <c r="H27" s="464">
        <v>0</v>
      </c>
      <c r="I27" s="464">
        <v>4</v>
      </c>
      <c r="J27" s="464">
        <v>0</v>
      </c>
      <c r="K27" s="464">
        <v>47.000000000000028</v>
      </c>
    </row>
    <row r="28" spans="1:11" s="87" customFormat="1" ht="15.75" customHeight="1">
      <c r="A28" s="193" t="s">
        <v>26</v>
      </c>
      <c r="B28" s="464">
        <v>99</v>
      </c>
      <c r="C28" s="464">
        <v>13.000000000000004</v>
      </c>
      <c r="D28" s="464">
        <v>8</v>
      </c>
      <c r="E28" s="464">
        <v>49</v>
      </c>
      <c r="F28" s="464">
        <v>2</v>
      </c>
      <c r="G28" s="464">
        <v>23</v>
      </c>
      <c r="H28" s="464">
        <v>0</v>
      </c>
      <c r="I28" s="464">
        <v>0</v>
      </c>
      <c r="J28" s="464">
        <v>0</v>
      </c>
      <c r="K28" s="464">
        <v>4.0000000000000018</v>
      </c>
    </row>
    <row r="29" spans="1:11" s="87" customFormat="1" ht="15.75" customHeight="1">
      <c r="A29" s="196" t="s">
        <v>50</v>
      </c>
      <c r="B29" s="195">
        <v>381.00000000000017</v>
      </c>
      <c r="C29" s="195">
        <v>71</v>
      </c>
      <c r="D29" s="195">
        <v>1</v>
      </c>
      <c r="E29" s="195">
        <v>233.99999999999983</v>
      </c>
      <c r="F29" s="195">
        <v>7</v>
      </c>
      <c r="G29" s="195">
        <v>48.000000000000014</v>
      </c>
      <c r="H29" s="195">
        <v>2.0000000000000004</v>
      </c>
      <c r="I29" s="195">
        <v>1</v>
      </c>
      <c r="J29" s="195">
        <v>2.0000000000000009</v>
      </c>
      <c r="K29" s="195">
        <v>15</v>
      </c>
    </row>
    <row r="30" spans="1:11" ht="15.75" customHeight="1">
      <c r="A30" s="193" t="s">
        <v>28</v>
      </c>
      <c r="B30" s="464">
        <v>64</v>
      </c>
      <c r="C30" s="464">
        <v>5</v>
      </c>
      <c r="D30" s="464">
        <v>0</v>
      </c>
      <c r="E30" s="464">
        <v>48.000000000000014</v>
      </c>
      <c r="F30" s="464">
        <v>0</v>
      </c>
      <c r="G30" s="464">
        <v>5</v>
      </c>
      <c r="H30" s="464">
        <v>0</v>
      </c>
      <c r="I30" s="464">
        <v>1</v>
      </c>
      <c r="J30" s="464">
        <v>0</v>
      </c>
      <c r="K30" s="464">
        <v>5</v>
      </c>
    </row>
    <row r="31" spans="1:11" ht="15.75" customHeight="1">
      <c r="A31" s="193" t="s">
        <v>29</v>
      </c>
      <c r="B31" s="464">
        <v>72.000000000000014</v>
      </c>
      <c r="C31" s="464">
        <v>15.000000000000002</v>
      </c>
      <c r="D31" s="464">
        <v>0</v>
      </c>
      <c r="E31" s="464">
        <v>44.000000000000014</v>
      </c>
      <c r="F31" s="464">
        <v>5.0000000000000009</v>
      </c>
      <c r="G31" s="464">
        <v>8</v>
      </c>
      <c r="H31" s="464">
        <v>0</v>
      </c>
      <c r="I31" s="464">
        <v>0</v>
      </c>
      <c r="J31" s="464">
        <v>0</v>
      </c>
      <c r="K31" s="464">
        <v>0</v>
      </c>
    </row>
    <row r="32" spans="1:11" ht="15.75" customHeight="1">
      <c r="A32" s="193" t="s">
        <v>30</v>
      </c>
      <c r="B32" s="464">
        <v>64</v>
      </c>
      <c r="C32" s="464">
        <v>21.000000000000004</v>
      </c>
      <c r="D32" s="464">
        <v>0</v>
      </c>
      <c r="E32" s="464">
        <v>28</v>
      </c>
      <c r="F32" s="464">
        <v>1.0000000000000002</v>
      </c>
      <c r="G32" s="464">
        <v>11.000000000000002</v>
      </c>
      <c r="H32" s="464">
        <v>1</v>
      </c>
      <c r="I32" s="464">
        <v>0</v>
      </c>
      <c r="J32" s="464">
        <v>0</v>
      </c>
      <c r="K32" s="464">
        <v>2</v>
      </c>
    </row>
    <row r="33" spans="1:11" ht="15.75" customHeight="1">
      <c r="A33" s="193" t="s">
        <v>31</v>
      </c>
      <c r="B33" s="464">
        <v>55.000000000000021</v>
      </c>
      <c r="C33" s="464">
        <v>12.000000000000004</v>
      </c>
      <c r="D33" s="464">
        <v>1</v>
      </c>
      <c r="E33" s="464">
        <v>32.000000000000007</v>
      </c>
      <c r="F33" s="464">
        <v>0</v>
      </c>
      <c r="G33" s="464">
        <v>7</v>
      </c>
      <c r="H33" s="464">
        <v>0</v>
      </c>
      <c r="I33" s="464">
        <v>0</v>
      </c>
      <c r="J33" s="464">
        <v>0</v>
      </c>
      <c r="K33" s="464">
        <v>3</v>
      </c>
    </row>
    <row r="34" spans="1:11" ht="15.75" customHeight="1">
      <c r="A34" s="193" t="s">
        <v>32</v>
      </c>
      <c r="B34" s="464">
        <v>60</v>
      </c>
      <c r="C34" s="464">
        <v>10.000000000000002</v>
      </c>
      <c r="D34" s="464">
        <v>0</v>
      </c>
      <c r="E34" s="464">
        <v>39</v>
      </c>
      <c r="F34" s="464">
        <v>0</v>
      </c>
      <c r="G34" s="464">
        <v>8</v>
      </c>
      <c r="H34" s="464">
        <v>0</v>
      </c>
      <c r="I34" s="464">
        <v>0</v>
      </c>
      <c r="J34" s="464">
        <v>0</v>
      </c>
      <c r="K34" s="464">
        <v>3.0000000000000013</v>
      </c>
    </row>
    <row r="35" spans="1:11" s="87" customFormat="1" ht="15.75" customHeight="1">
      <c r="A35" s="193" t="s">
        <v>33</v>
      </c>
      <c r="B35" s="464">
        <v>66.000000000000014</v>
      </c>
      <c r="C35" s="464">
        <v>8</v>
      </c>
      <c r="D35" s="464">
        <v>0</v>
      </c>
      <c r="E35" s="464">
        <v>43.000000000000007</v>
      </c>
      <c r="F35" s="464">
        <v>1</v>
      </c>
      <c r="G35" s="464">
        <v>9.0000000000000018</v>
      </c>
      <c r="H35" s="464">
        <v>1</v>
      </c>
      <c r="I35" s="464">
        <v>0</v>
      </c>
      <c r="J35" s="464">
        <v>2</v>
      </c>
      <c r="K35" s="464">
        <v>2</v>
      </c>
    </row>
    <row r="36" spans="1:11" s="87" customFormat="1" ht="15.75" customHeight="1">
      <c r="A36" s="196" t="s">
        <v>49</v>
      </c>
      <c r="B36" s="195">
        <v>21</v>
      </c>
      <c r="C36" s="195">
        <v>4</v>
      </c>
      <c r="D36" s="195">
        <v>2</v>
      </c>
      <c r="E36" s="195">
        <v>11</v>
      </c>
      <c r="F36" s="195">
        <v>0</v>
      </c>
      <c r="G36" s="195">
        <v>4</v>
      </c>
      <c r="H36" s="195">
        <v>0</v>
      </c>
      <c r="I36" s="195">
        <v>0</v>
      </c>
      <c r="J36" s="195">
        <v>0</v>
      </c>
      <c r="K36" s="195">
        <v>0</v>
      </c>
    </row>
    <row r="37" spans="1:11" ht="15.75" customHeight="1">
      <c r="A37" s="193" t="s">
        <v>36</v>
      </c>
      <c r="B37" s="464">
        <v>21</v>
      </c>
      <c r="C37" s="464">
        <v>4</v>
      </c>
      <c r="D37" s="464">
        <v>2</v>
      </c>
      <c r="E37" s="464">
        <v>11</v>
      </c>
      <c r="F37" s="464">
        <v>0</v>
      </c>
      <c r="G37" s="464">
        <v>4</v>
      </c>
      <c r="H37" s="464">
        <v>0</v>
      </c>
      <c r="I37" s="464">
        <v>0</v>
      </c>
      <c r="J37" s="464">
        <v>0</v>
      </c>
      <c r="K37" s="464">
        <v>0</v>
      </c>
    </row>
    <row r="38" spans="1:11" s="87" customFormat="1" ht="15.75" customHeight="1">
      <c r="A38" s="196" t="s">
        <v>37</v>
      </c>
      <c r="B38" s="195">
        <v>2</v>
      </c>
      <c r="C38" s="195">
        <v>0</v>
      </c>
      <c r="D38" s="195">
        <v>0</v>
      </c>
      <c r="E38" s="195">
        <v>2</v>
      </c>
      <c r="F38" s="195">
        <v>0</v>
      </c>
      <c r="G38" s="195">
        <v>0</v>
      </c>
      <c r="H38" s="195">
        <v>0</v>
      </c>
      <c r="I38" s="195">
        <v>0</v>
      </c>
      <c r="J38" s="195">
        <v>0</v>
      </c>
      <c r="K38" s="195">
        <v>0</v>
      </c>
    </row>
    <row r="39" spans="1:11" ht="15.75" customHeight="1">
      <c r="A39" s="193" t="s">
        <v>414</v>
      </c>
      <c r="B39" s="464">
        <v>2</v>
      </c>
      <c r="C39" s="464">
        <v>0</v>
      </c>
      <c r="D39" s="464">
        <v>0</v>
      </c>
      <c r="E39" s="464">
        <v>2</v>
      </c>
      <c r="F39" s="464">
        <v>0</v>
      </c>
      <c r="G39" s="464">
        <v>0</v>
      </c>
      <c r="H39" s="464">
        <v>0</v>
      </c>
      <c r="I39" s="464">
        <v>0</v>
      </c>
      <c r="J39" s="464">
        <v>0</v>
      </c>
      <c r="K39" s="464">
        <v>0</v>
      </c>
    </row>
    <row r="40" spans="1:11" ht="9" customHeight="1">
      <c r="A40" s="100"/>
      <c r="B40" s="103"/>
      <c r="C40" s="103"/>
      <c r="D40" s="103"/>
      <c r="E40" s="103"/>
      <c r="F40" s="103"/>
      <c r="G40" s="103"/>
      <c r="H40" s="103"/>
      <c r="I40" s="103"/>
      <c r="J40" s="103"/>
      <c r="K40" s="103"/>
    </row>
    <row r="41" spans="1:11" ht="14.25" customHeight="1">
      <c r="A41" s="773" t="s">
        <v>436</v>
      </c>
      <c r="B41" s="773"/>
      <c r="C41" s="773"/>
      <c r="D41" s="773"/>
      <c r="E41" s="773"/>
      <c r="F41" s="773"/>
      <c r="G41" s="773"/>
      <c r="H41" s="773"/>
      <c r="I41" s="773"/>
      <c r="J41" s="163"/>
      <c r="K41" s="163"/>
    </row>
    <row r="42" spans="1:11" ht="12.75" customHeight="1">
      <c r="A42" s="757" t="s">
        <v>602</v>
      </c>
      <c r="B42" s="757"/>
      <c r="C42" s="757"/>
      <c r="D42" s="757"/>
      <c r="E42" s="468"/>
      <c r="F42" s="468"/>
      <c r="G42" s="469"/>
      <c r="H42" s="469"/>
      <c r="I42" s="469"/>
      <c r="J42" s="138"/>
    </row>
    <row r="43" spans="1:11">
      <c r="A43" s="470"/>
      <c r="B43" s="284"/>
      <c r="C43" s="284"/>
      <c r="D43" s="284"/>
      <c r="E43" s="284"/>
      <c r="F43" s="284"/>
      <c r="G43" s="284"/>
      <c r="H43" s="284"/>
      <c r="I43" s="284"/>
    </row>
  </sheetData>
  <mergeCells count="3">
    <mergeCell ref="A6:K6"/>
    <mergeCell ref="A41:I41"/>
    <mergeCell ref="A42:D42"/>
  </mergeCells>
  <hyperlinks>
    <hyperlink ref="L6" location="INDICE!A39" display="INDICE"/>
  </hyperlinks>
  <printOptions horizontalCentered="1"/>
  <pageMargins left="0.19685039370078741" right="0.19685039370078741" top="1.1023622047244095" bottom="0.51181102362204722" header="0.11811023622047245" footer="0.23622047244094491"/>
  <pageSetup paperSize="9" scale="80" firstPageNumber="61" orientation="landscape" useFirstPageNumber="1" r:id="rId1"/>
  <headerFooter scaleWithDoc="0">
    <oddHeader>&amp;C&amp;G</oddHeader>
    <oddFooter>&amp;C&amp;12 61</oddFooter>
  </headerFooter>
  <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dimension ref="A1:U43"/>
  <sheetViews>
    <sheetView showGridLines="0" zoomScale="90" zoomScaleNormal="90" zoomScalePageLayoutView="80" workbookViewId="0">
      <selection activeCell="T10" activeCellId="3" sqref="C10 F10 N10 T10"/>
    </sheetView>
  </sheetViews>
  <sheetFormatPr baseColWidth="10" defaultColWidth="9.140625" defaultRowHeight="12.75"/>
  <cols>
    <col min="1" max="1" width="42.140625" style="98" customWidth="1"/>
    <col min="2" max="7" width="10.5703125" style="98" customWidth="1"/>
    <col min="8" max="8" width="11" style="98" customWidth="1"/>
    <col min="9" max="9" width="10.5703125" style="98" customWidth="1"/>
    <col min="10" max="10" width="11.5703125" style="98" customWidth="1"/>
    <col min="11" max="11" width="12.28515625" style="98" customWidth="1"/>
    <col min="12" max="13" width="11.5703125" style="98" customWidth="1"/>
    <col min="14" max="14" width="13.140625" style="98" customWidth="1"/>
    <col min="15" max="15" width="11.5703125" style="98" customWidth="1"/>
    <col min="16" max="16" width="17.28515625" style="98" customWidth="1"/>
    <col min="17" max="17" width="15" style="98" customWidth="1"/>
    <col min="18" max="18" width="13.7109375" style="98" customWidth="1"/>
    <col min="19" max="19" width="11" style="98" customWidth="1"/>
    <col min="20" max="20" width="15.42578125" style="98" customWidth="1"/>
    <col min="21" max="16384" width="9.140625" style="98"/>
  </cols>
  <sheetData>
    <row r="1" spans="1:21" ht="17.25" customHeight="1"/>
    <row r="2" spans="1:21" ht="17.25" customHeight="1"/>
    <row r="3" spans="1:21" ht="17.25" customHeight="1"/>
    <row r="5" spans="1:21" ht="6" customHeight="1"/>
    <row r="6" spans="1:21" s="114" customFormat="1" ht="47.25" customHeight="1">
      <c r="A6" s="758" t="s">
        <v>778</v>
      </c>
      <c r="B6" s="758"/>
      <c r="C6" s="758"/>
      <c r="D6" s="758"/>
      <c r="E6" s="758"/>
      <c r="F6" s="758"/>
      <c r="G6" s="758"/>
      <c r="H6" s="758"/>
      <c r="I6" s="758"/>
      <c r="J6" s="758"/>
      <c r="K6" s="758"/>
      <c r="L6" s="758"/>
      <c r="M6" s="758"/>
      <c r="N6" s="758"/>
      <c r="O6" s="758"/>
      <c r="P6" s="758"/>
      <c r="Q6" s="758"/>
      <c r="R6" s="758"/>
      <c r="S6" s="758"/>
      <c r="T6" s="758"/>
      <c r="U6" s="65" t="s">
        <v>225</v>
      </c>
    </row>
    <row r="7" spans="1:21" s="117" customFormat="1" ht="5.25" customHeight="1">
      <c r="A7" s="115"/>
      <c r="B7" s="115"/>
      <c r="C7" s="115"/>
      <c r="D7" s="115"/>
      <c r="E7" s="115"/>
      <c r="F7" s="115"/>
      <c r="G7" s="115"/>
      <c r="H7" s="115"/>
      <c r="I7" s="115"/>
      <c r="J7" s="115"/>
      <c r="K7" s="115"/>
      <c r="L7" s="115"/>
      <c r="M7" s="115"/>
      <c r="N7" s="115"/>
      <c r="O7" s="116"/>
      <c r="P7" s="116"/>
      <c r="Q7" s="116"/>
      <c r="R7" s="116"/>
      <c r="S7" s="116"/>
    </row>
    <row r="8" spans="1:21" s="118" customFormat="1" ht="29.25" customHeight="1">
      <c r="A8" s="759" t="s">
        <v>281</v>
      </c>
      <c r="B8" s="789" t="s">
        <v>290</v>
      </c>
      <c r="C8" s="789" t="s">
        <v>619</v>
      </c>
      <c r="D8" s="789"/>
      <c r="E8" s="789"/>
      <c r="F8" s="789" t="s">
        <v>424</v>
      </c>
      <c r="G8" s="789"/>
      <c r="H8" s="789"/>
      <c r="I8" s="789"/>
      <c r="J8" s="789"/>
      <c r="K8" s="789"/>
      <c r="L8" s="789"/>
      <c r="M8" s="789"/>
      <c r="N8" s="786" t="s">
        <v>255</v>
      </c>
      <c r="O8" s="787"/>
      <c r="P8" s="787"/>
      <c r="Q8" s="787"/>
      <c r="R8" s="787"/>
      <c r="S8" s="788"/>
      <c r="T8" s="789" t="s">
        <v>437</v>
      </c>
    </row>
    <row r="9" spans="1:21" s="118" customFormat="1" ht="46.5" customHeight="1">
      <c r="A9" s="760"/>
      <c r="B9" s="789"/>
      <c r="C9" s="434" t="s">
        <v>45</v>
      </c>
      <c r="D9" s="434" t="s">
        <v>319</v>
      </c>
      <c r="E9" s="434" t="s">
        <v>320</v>
      </c>
      <c r="F9" s="434" t="s">
        <v>45</v>
      </c>
      <c r="G9" s="434" t="s">
        <v>98</v>
      </c>
      <c r="H9" s="434" t="s">
        <v>97</v>
      </c>
      <c r="I9" s="434" t="s">
        <v>96</v>
      </c>
      <c r="J9" s="434" t="s">
        <v>95</v>
      </c>
      <c r="K9" s="434" t="s">
        <v>321</v>
      </c>
      <c r="L9" s="434" t="s">
        <v>322</v>
      </c>
      <c r="M9" s="434" t="s">
        <v>323</v>
      </c>
      <c r="N9" s="554" t="s">
        <v>612</v>
      </c>
      <c r="O9" s="554" t="s">
        <v>567</v>
      </c>
      <c r="P9" s="554" t="s">
        <v>568</v>
      </c>
      <c r="Q9" s="549" t="s">
        <v>318</v>
      </c>
      <c r="R9" s="554" t="s">
        <v>613</v>
      </c>
      <c r="S9" s="549" t="s">
        <v>87</v>
      </c>
      <c r="T9" s="789"/>
    </row>
    <row r="10" spans="1:21" s="119" customFormat="1" ht="16.5" customHeight="1">
      <c r="A10" s="196" t="s">
        <v>467</v>
      </c>
      <c r="B10" s="475">
        <v>26325.000000000011</v>
      </c>
      <c r="C10" s="475">
        <v>18911.000000000065</v>
      </c>
      <c r="D10" s="475">
        <v>17511.999999999982</v>
      </c>
      <c r="E10" s="475">
        <v>1399.0000000000011</v>
      </c>
      <c r="F10" s="475">
        <v>5129.0000000000018</v>
      </c>
      <c r="G10" s="475">
        <v>2352.9999999999973</v>
      </c>
      <c r="H10" s="475">
        <v>835.99999999999818</v>
      </c>
      <c r="I10" s="475">
        <v>260.00000000000068</v>
      </c>
      <c r="J10" s="475">
        <v>169.00000000000009</v>
      </c>
      <c r="K10" s="475">
        <v>597.99999999999989</v>
      </c>
      <c r="L10" s="475">
        <v>46.999999999999943</v>
      </c>
      <c r="M10" s="475">
        <v>865.99999999999898</v>
      </c>
      <c r="N10" s="475">
        <v>1940.0000000000121</v>
      </c>
      <c r="O10" s="475">
        <v>89.000000000000014</v>
      </c>
      <c r="P10" s="475">
        <v>281</v>
      </c>
      <c r="Q10" s="475">
        <v>1506.0000000000027</v>
      </c>
      <c r="R10" s="475">
        <v>29.000000000000092</v>
      </c>
      <c r="S10" s="475">
        <v>35</v>
      </c>
      <c r="T10" s="475">
        <v>344.99999999999937</v>
      </c>
    </row>
    <row r="11" spans="1:21" s="119" customFormat="1" ht="14.25" customHeight="1">
      <c r="A11" s="191" t="s">
        <v>282</v>
      </c>
      <c r="B11" s="475">
        <v>12331.000000000035</v>
      </c>
      <c r="C11" s="475">
        <v>8668.0000000000018</v>
      </c>
      <c r="D11" s="475">
        <v>8205.9999999999945</v>
      </c>
      <c r="E11" s="475">
        <v>461.99999999999989</v>
      </c>
      <c r="F11" s="475">
        <v>2626.0000000000032</v>
      </c>
      <c r="G11" s="475">
        <v>996.99999999999909</v>
      </c>
      <c r="H11" s="475">
        <v>346.00000000000091</v>
      </c>
      <c r="I11" s="475">
        <v>143.99999999999989</v>
      </c>
      <c r="J11" s="475">
        <v>110.00000000000017</v>
      </c>
      <c r="K11" s="475">
        <v>387.99999999999932</v>
      </c>
      <c r="L11" s="475">
        <v>35.000000000000014</v>
      </c>
      <c r="M11" s="475">
        <v>606.00000000000148</v>
      </c>
      <c r="N11" s="475">
        <v>925.99999999999989</v>
      </c>
      <c r="O11" s="475">
        <v>37.999999999999929</v>
      </c>
      <c r="P11" s="475">
        <v>25.000000000000039</v>
      </c>
      <c r="Q11" s="475">
        <v>840.99999999999807</v>
      </c>
      <c r="R11" s="475">
        <v>7</v>
      </c>
      <c r="S11" s="475">
        <v>15.000000000000066</v>
      </c>
      <c r="T11" s="475">
        <v>111.00000000000003</v>
      </c>
    </row>
    <row r="12" spans="1:21" ht="14.25" customHeight="1">
      <c r="A12" s="193" t="s">
        <v>169</v>
      </c>
      <c r="B12" s="476">
        <v>1390.0000000000016</v>
      </c>
      <c r="C12" s="476">
        <v>860.99999999999955</v>
      </c>
      <c r="D12" s="476">
        <v>795.99999999999966</v>
      </c>
      <c r="E12" s="476">
        <v>65.000000000000028</v>
      </c>
      <c r="F12" s="476">
        <v>501.99999999999977</v>
      </c>
      <c r="G12" s="476">
        <v>116</v>
      </c>
      <c r="H12" s="476">
        <v>30.000000000000004</v>
      </c>
      <c r="I12" s="476">
        <v>18.000000000000011</v>
      </c>
      <c r="J12" s="476">
        <v>8</v>
      </c>
      <c r="K12" s="476">
        <v>16.000000000000011</v>
      </c>
      <c r="L12" s="476">
        <v>11</v>
      </c>
      <c r="M12" s="476">
        <v>302.99999999999983</v>
      </c>
      <c r="N12" s="476">
        <v>27.000000000000028</v>
      </c>
      <c r="O12" s="476">
        <v>3.0000000000000013</v>
      </c>
      <c r="P12" s="476">
        <v>0</v>
      </c>
      <c r="Q12" s="476">
        <v>22</v>
      </c>
      <c r="R12" s="476">
        <v>1</v>
      </c>
      <c r="S12" s="476">
        <v>1</v>
      </c>
      <c r="T12" s="476">
        <v>0</v>
      </c>
    </row>
    <row r="13" spans="1:21" ht="14.25" customHeight="1">
      <c r="A13" s="193" t="s">
        <v>168</v>
      </c>
      <c r="B13" s="476">
        <v>301.00000000000006</v>
      </c>
      <c r="C13" s="476">
        <v>167</v>
      </c>
      <c r="D13" s="476">
        <v>165</v>
      </c>
      <c r="E13" s="476">
        <v>2</v>
      </c>
      <c r="F13" s="476">
        <v>59</v>
      </c>
      <c r="G13" s="476">
        <v>35.000000000000007</v>
      </c>
      <c r="H13" s="476">
        <v>5</v>
      </c>
      <c r="I13" s="476">
        <v>4.0000000000000018</v>
      </c>
      <c r="J13" s="476">
        <v>1.0000000000000004</v>
      </c>
      <c r="K13" s="476">
        <v>13.000000000000005</v>
      </c>
      <c r="L13" s="476">
        <v>0</v>
      </c>
      <c r="M13" s="476">
        <v>1.0000000000000002</v>
      </c>
      <c r="N13" s="476">
        <v>69.000000000000028</v>
      </c>
      <c r="O13" s="476">
        <v>4.0000000000000018</v>
      </c>
      <c r="P13" s="476">
        <v>0</v>
      </c>
      <c r="Q13" s="476">
        <v>62.000000000000021</v>
      </c>
      <c r="R13" s="476">
        <v>0</v>
      </c>
      <c r="S13" s="476">
        <v>3.0000000000000009</v>
      </c>
      <c r="T13" s="476">
        <v>6</v>
      </c>
    </row>
    <row r="14" spans="1:21">
      <c r="A14" s="193" t="s">
        <v>167</v>
      </c>
      <c r="B14" s="476">
        <v>415.00000000000006</v>
      </c>
      <c r="C14" s="476">
        <v>293</v>
      </c>
      <c r="D14" s="476">
        <v>286</v>
      </c>
      <c r="E14" s="476">
        <v>7</v>
      </c>
      <c r="F14" s="476">
        <v>58.000000000000007</v>
      </c>
      <c r="G14" s="476">
        <v>38</v>
      </c>
      <c r="H14" s="476">
        <v>6</v>
      </c>
      <c r="I14" s="476">
        <v>3.0000000000000018</v>
      </c>
      <c r="J14" s="476">
        <v>1.0000000000000002</v>
      </c>
      <c r="K14" s="476">
        <v>8</v>
      </c>
      <c r="L14" s="476">
        <v>0</v>
      </c>
      <c r="M14" s="476">
        <v>2.0000000000000004</v>
      </c>
      <c r="N14" s="476">
        <v>63.000000000000036</v>
      </c>
      <c r="O14" s="476">
        <v>1.0000000000000002</v>
      </c>
      <c r="P14" s="476">
        <v>1.0000000000000011</v>
      </c>
      <c r="Q14" s="476">
        <v>61.000000000000028</v>
      </c>
      <c r="R14" s="476">
        <v>0</v>
      </c>
      <c r="S14" s="476">
        <v>0</v>
      </c>
      <c r="T14" s="476">
        <v>1</v>
      </c>
    </row>
    <row r="15" spans="1:21" ht="13.5" customHeight="1">
      <c r="A15" s="193" t="s">
        <v>166</v>
      </c>
      <c r="B15" s="476">
        <v>192.00000000000009</v>
      </c>
      <c r="C15" s="476">
        <v>114</v>
      </c>
      <c r="D15" s="476">
        <v>111</v>
      </c>
      <c r="E15" s="476">
        <v>3.0000000000000009</v>
      </c>
      <c r="F15" s="476">
        <v>53.000000000000028</v>
      </c>
      <c r="G15" s="476">
        <v>23.000000000000007</v>
      </c>
      <c r="H15" s="476">
        <v>9.0000000000000018</v>
      </c>
      <c r="I15" s="476">
        <v>2.0000000000000004</v>
      </c>
      <c r="J15" s="476">
        <v>2.0000000000000004</v>
      </c>
      <c r="K15" s="476">
        <v>13.000000000000007</v>
      </c>
      <c r="L15" s="476">
        <v>0</v>
      </c>
      <c r="M15" s="476">
        <v>4.0000000000000009</v>
      </c>
      <c r="N15" s="476">
        <v>20</v>
      </c>
      <c r="O15" s="476">
        <v>0</v>
      </c>
      <c r="P15" s="476">
        <v>0</v>
      </c>
      <c r="Q15" s="476">
        <v>20</v>
      </c>
      <c r="R15" s="476">
        <v>0</v>
      </c>
      <c r="S15" s="476">
        <v>0</v>
      </c>
      <c r="T15" s="476">
        <v>5.0000000000000018</v>
      </c>
    </row>
    <row r="16" spans="1:21" ht="15" customHeight="1">
      <c r="A16" s="193" t="s">
        <v>165</v>
      </c>
      <c r="B16" s="476">
        <v>590.99999999999966</v>
      </c>
      <c r="C16" s="476">
        <v>291.99999999999983</v>
      </c>
      <c r="D16" s="476">
        <v>278</v>
      </c>
      <c r="E16" s="476">
        <v>14.000000000000009</v>
      </c>
      <c r="F16" s="476">
        <v>138</v>
      </c>
      <c r="G16" s="476">
        <v>71</v>
      </c>
      <c r="H16" s="476">
        <v>23</v>
      </c>
      <c r="I16" s="476">
        <v>7.0000000000000027</v>
      </c>
      <c r="J16" s="476">
        <v>6.0000000000000009</v>
      </c>
      <c r="K16" s="476">
        <v>12.000000000000005</v>
      </c>
      <c r="L16" s="476">
        <v>1.0000000000000004</v>
      </c>
      <c r="M16" s="476">
        <v>18.000000000000004</v>
      </c>
      <c r="N16" s="476">
        <v>128.00000000000011</v>
      </c>
      <c r="O16" s="476">
        <v>1.0000000000000004</v>
      </c>
      <c r="P16" s="476">
        <v>1.0000000000000004</v>
      </c>
      <c r="Q16" s="476">
        <v>124.99999999999991</v>
      </c>
      <c r="R16" s="476">
        <v>1.0000000000000002</v>
      </c>
      <c r="S16" s="476">
        <v>0</v>
      </c>
      <c r="T16" s="476">
        <v>33.000000000000007</v>
      </c>
    </row>
    <row r="17" spans="1:20" ht="15.75" customHeight="1">
      <c r="A17" s="193" t="s">
        <v>164</v>
      </c>
      <c r="B17" s="476">
        <v>712.99999999999966</v>
      </c>
      <c r="C17" s="476">
        <v>452.00000000000006</v>
      </c>
      <c r="D17" s="476">
        <v>415.00000000000011</v>
      </c>
      <c r="E17" s="476">
        <v>37</v>
      </c>
      <c r="F17" s="476">
        <v>139.00000000000009</v>
      </c>
      <c r="G17" s="476">
        <v>56</v>
      </c>
      <c r="H17" s="476">
        <v>24.000000000000004</v>
      </c>
      <c r="I17" s="476">
        <v>10</v>
      </c>
      <c r="J17" s="476">
        <v>9</v>
      </c>
      <c r="K17" s="476">
        <v>26</v>
      </c>
      <c r="L17" s="476">
        <v>0</v>
      </c>
      <c r="M17" s="476">
        <v>14.000000000000005</v>
      </c>
      <c r="N17" s="476">
        <v>108.00000000000003</v>
      </c>
      <c r="O17" s="476">
        <v>4.0000000000000009</v>
      </c>
      <c r="P17" s="476">
        <v>3.0000000000000004</v>
      </c>
      <c r="Q17" s="476">
        <v>100</v>
      </c>
      <c r="R17" s="476">
        <v>0</v>
      </c>
      <c r="S17" s="476">
        <v>1.0000000000000002</v>
      </c>
      <c r="T17" s="476">
        <v>14</v>
      </c>
    </row>
    <row r="18" spans="1:20" ht="15.75" customHeight="1">
      <c r="A18" s="193" t="s">
        <v>163</v>
      </c>
      <c r="B18" s="476">
        <v>635.99999999999977</v>
      </c>
      <c r="C18" s="476">
        <v>379.00000000000006</v>
      </c>
      <c r="D18" s="476">
        <v>354</v>
      </c>
      <c r="E18" s="476">
        <v>25</v>
      </c>
      <c r="F18" s="476">
        <v>91.000000000000028</v>
      </c>
      <c r="G18" s="476">
        <v>27.000000000000011</v>
      </c>
      <c r="H18" s="476">
        <v>18</v>
      </c>
      <c r="I18" s="476">
        <v>6</v>
      </c>
      <c r="J18" s="476">
        <v>10.000000000000002</v>
      </c>
      <c r="K18" s="476">
        <v>17</v>
      </c>
      <c r="L18" s="476">
        <v>5</v>
      </c>
      <c r="M18" s="476">
        <v>8</v>
      </c>
      <c r="N18" s="476">
        <v>160.00000000000003</v>
      </c>
      <c r="O18" s="476">
        <v>5</v>
      </c>
      <c r="P18" s="476">
        <v>3.0000000000000009</v>
      </c>
      <c r="Q18" s="476">
        <v>152.00000000000006</v>
      </c>
      <c r="R18" s="476">
        <v>0</v>
      </c>
      <c r="S18" s="476">
        <v>0</v>
      </c>
      <c r="T18" s="476">
        <v>6.0000000000000018</v>
      </c>
    </row>
    <row r="19" spans="1:20" ht="13.5" customHeight="1">
      <c r="A19" s="193" t="s">
        <v>162</v>
      </c>
      <c r="B19" s="476">
        <v>763.00000000000045</v>
      </c>
      <c r="C19" s="476">
        <v>559.99999999999989</v>
      </c>
      <c r="D19" s="476">
        <v>537.99999999999977</v>
      </c>
      <c r="E19" s="476">
        <v>22</v>
      </c>
      <c r="F19" s="476">
        <v>139.00000000000014</v>
      </c>
      <c r="G19" s="476">
        <v>63</v>
      </c>
      <c r="H19" s="476">
        <v>31.000000000000032</v>
      </c>
      <c r="I19" s="476">
        <v>12.000000000000004</v>
      </c>
      <c r="J19" s="476">
        <v>7</v>
      </c>
      <c r="K19" s="476">
        <v>24</v>
      </c>
      <c r="L19" s="476">
        <v>1</v>
      </c>
      <c r="M19" s="476">
        <v>1</v>
      </c>
      <c r="N19" s="476">
        <v>60</v>
      </c>
      <c r="O19" s="476">
        <v>2</v>
      </c>
      <c r="P19" s="476">
        <v>5</v>
      </c>
      <c r="Q19" s="476">
        <v>44.00000000000005</v>
      </c>
      <c r="R19" s="476">
        <v>2</v>
      </c>
      <c r="S19" s="476">
        <v>7.0000000000000027</v>
      </c>
      <c r="T19" s="476">
        <v>4</v>
      </c>
    </row>
    <row r="20" spans="1:20" ht="12" customHeight="1">
      <c r="A20" s="193" t="s">
        <v>161</v>
      </c>
      <c r="B20" s="476">
        <v>5974.0000000000018</v>
      </c>
      <c r="C20" s="476">
        <v>4592.0000000000009</v>
      </c>
      <c r="D20" s="476">
        <v>4387.9999999999991</v>
      </c>
      <c r="E20" s="476">
        <v>203.99999999999989</v>
      </c>
      <c r="F20" s="476">
        <v>1208.0000000000002</v>
      </c>
      <c r="G20" s="476">
        <v>456.0000000000004</v>
      </c>
      <c r="H20" s="476">
        <v>153</v>
      </c>
      <c r="I20" s="476">
        <v>68.000000000000171</v>
      </c>
      <c r="J20" s="476">
        <v>62.00000000000005</v>
      </c>
      <c r="K20" s="476">
        <v>225.00000000000011</v>
      </c>
      <c r="L20" s="476">
        <v>15</v>
      </c>
      <c r="M20" s="476">
        <v>229.00000000000014</v>
      </c>
      <c r="N20" s="476">
        <v>154.00000000000003</v>
      </c>
      <c r="O20" s="476">
        <v>13</v>
      </c>
      <c r="P20" s="476">
        <v>5</v>
      </c>
      <c r="Q20" s="476">
        <v>131</v>
      </c>
      <c r="R20" s="476">
        <v>2.0000000000000018</v>
      </c>
      <c r="S20" s="476">
        <v>3</v>
      </c>
      <c r="T20" s="476">
        <v>20.000000000000018</v>
      </c>
    </row>
    <row r="21" spans="1:20" ht="18" customHeight="1">
      <c r="A21" s="193" t="s">
        <v>160</v>
      </c>
      <c r="B21" s="476">
        <v>669</v>
      </c>
      <c r="C21" s="476">
        <v>455.99999999999994</v>
      </c>
      <c r="D21" s="476">
        <v>438</v>
      </c>
      <c r="E21" s="476">
        <v>18.000000000000004</v>
      </c>
      <c r="F21" s="476">
        <v>104.00000000000004</v>
      </c>
      <c r="G21" s="476">
        <v>42</v>
      </c>
      <c r="H21" s="476">
        <v>11</v>
      </c>
      <c r="I21" s="476">
        <v>5.0000000000000009</v>
      </c>
      <c r="J21" s="476">
        <v>3.0000000000000009</v>
      </c>
      <c r="K21" s="476">
        <v>25.000000000000011</v>
      </c>
      <c r="L21" s="476">
        <v>1</v>
      </c>
      <c r="M21" s="476">
        <v>17</v>
      </c>
      <c r="N21" s="476">
        <v>91.000000000000028</v>
      </c>
      <c r="O21" s="476">
        <v>5.0000000000000009</v>
      </c>
      <c r="P21" s="476">
        <v>4.0000000000000009</v>
      </c>
      <c r="Q21" s="476">
        <v>82</v>
      </c>
      <c r="R21" s="476">
        <v>0</v>
      </c>
      <c r="S21" s="476">
        <v>0</v>
      </c>
      <c r="T21" s="476">
        <v>18.000000000000021</v>
      </c>
    </row>
    <row r="22" spans="1:20" s="119" customFormat="1" ht="16.5" customHeight="1">
      <c r="A22" s="193" t="s">
        <v>159</v>
      </c>
      <c r="B22" s="476">
        <v>686.99999999999977</v>
      </c>
      <c r="C22" s="476">
        <v>502.00000000000011</v>
      </c>
      <c r="D22" s="476">
        <v>437</v>
      </c>
      <c r="E22" s="476">
        <v>65</v>
      </c>
      <c r="F22" s="476">
        <v>135</v>
      </c>
      <c r="G22" s="476">
        <v>70.000000000000014</v>
      </c>
      <c r="H22" s="476">
        <v>36.000000000000007</v>
      </c>
      <c r="I22" s="476">
        <v>9</v>
      </c>
      <c r="J22" s="476">
        <v>1</v>
      </c>
      <c r="K22" s="476">
        <v>9</v>
      </c>
      <c r="L22" s="476">
        <v>1</v>
      </c>
      <c r="M22" s="476">
        <v>9.0000000000000036</v>
      </c>
      <c r="N22" s="476">
        <v>46.000000000000007</v>
      </c>
      <c r="O22" s="476">
        <v>0</v>
      </c>
      <c r="P22" s="476">
        <v>3</v>
      </c>
      <c r="Q22" s="476">
        <v>42</v>
      </c>
      <c r="R22" s="476">
        <v>1</v>
      </c>
      <c r="S22" s="476">
        <v>0</v>
      </c>
      <c r="T22" s="476">
        <v>4</v>
      </c>
    </row>
    <row r="23" spans="1:20" s="119" customFormat="1">
      <c r="A23" s="191" t="s">
        <v>283</v>
      </c>
      <c r="B23" s="475">
        <v>12540.99999999998</v>
      </c>
      <c r="C23" s="475">
        <v>9433.9999999999945</v>
      </c>
      <c r="D23" s="475">
        <v>8586.9999999999873</v>
      </c>
      <c r="E23" s="475">
        <v>847.00000000000307</v>
      </c>
      <c r="F23" s="475">
        <v>2155.0000000000023</v>
      </c>
      <c r="G23" s="475">
        <v>1163.9999999999993</v>
      </c>
      <c r="H23" s="475">
        <v>424.99999999999943</v>
      </c>
      <c r="I23" s="475">
        <v>101.00000000000013</v>
      </c>
      <c r="J23" s="475">
        <v>46.000000000000021</v>
      </c>
      <c r="K23" s="475">
        <v>173.99999999999989</v>
      </c>
      <c r="L23" s="475">
        <v>11.00000000000002</v>
      </c>
      <c r="M23" s="475">
        <v>234</v>
      </c>
      <c r="N23" s="475">
        <v>779.99999999999932</v>
      </c>
      <c r="O23" s="475">
        <v>45.999999999999872</v>
      </c>
      <c r="P23" s="475">
        <v>250.99999999999977</v>
      </c>
      <c r="Q23" s="475">
        <v>442.99999999999943</v>
      </c>
      <c r="R23" s="475">
        <v>21.000000000000039</v>
      </c>
      <c r="S23" s="475">
        <v>19.000000000000036</v>
      </c>
      <c r="T23" s="475">
        <v>172.00000000000009</v>
      </c>
    </row>
    <row r="24" spans="1:20" ht="15.75" customHeight="1">
      <c r="A24" s="193" t="s">
        <v>51</v>
      </c>
      <c r="B24" s="476">
        <v>855.99999999999966</v>
      </c>
      <c r="C24" s="476">
        <v>614.99999999999989</v>
      </c>
      <c r="D24" s="476">
        <v>567.99999999999989</v>
      </c>
      <c r="E24" s="476">
        <v>47.000000000000007</v>
      </c>
      <c r="F24" s="476">
        <v>182.00000000000011</v>
      </c>
      <c r="G24" s="476">
        <v>71</v>
      </c>
      <c r="H24" s="476">
        <v>49</v>
      </c>
      <c r="I24" s="476">
        <v>14.000000000000002</v>
      </c>
      <c r="J24" s="476">
        <v>5.0000000000000009</v>
      </c>
      <c r="K24" s="476">
        <v>30</v>
      </c>
      <c r="L24" s="476">
        <v>0</v>
      </c>
      <c r="M24" s="476">
        <v>13.000000000000002</v>
      </c>
      <c r="N24" s="476">
        <v>59.000000000000014</v>
      </c>
      <c r="O24" s="476">
        <v>7.0000000000000027</v>
      </c>
      <c r="P24" s="476">
        <v>0</v>
      </c>
      <c r="Q24" s="476">
        <v>45</v>
      </c>
      <c r="R24" s="476">
        <v>3.0000000000000018</v>
      </c>
      <c r="S24" s="476">
        <v>4</v>
      </c>
      <c r="T24" s="476">
        <v>0</v>
      </c>
    </row>
    <row r="25" spans="1:20" ht="15" customHeight="1">
      <c r="A25" s="193" t="s">
        <v>158</v>
      </c>
      <c r="B25" s="476">
        <v>504.99999999999983</v>
      </c>
      <c r="C25" s="476">
        <v>282</v>
      </c>
      <c r="D25" s="476">
        <v>246</v>
      </c>
      <c r="E25" s="476">
        <v>36</v>
      </c>
      <c r="F25" s="476">
        <v>132</v>
      </c>
      <c r="G25" s="476">
        <v>73</v>
      </c>
      <c r="H25" s="476">
        <v>37</v>
      </c>
      <c r="I25" s="476">
        <v>3.0000000000000013</v>
      </c>
      <c r="J25" s="476">
        <v>4.0000000000000009</v>
      </c>
      <c r="K25" s="476">
        <v>7.0000000000000027</v>
      </c>
      <c r="L25" s="476">
        <v>0</v>
      </c>
      <c r="M25" s="476">
        <v>8.0000000000000018</v>
      </c>
      <c r="N25" s="476">
        <v>69</v>
      </c>
      <c r="O25" s="476">
        <v>6.0000000000000036</v>
      </c>
      <c r="P25" s="476">
        <v>17</v>
      </c>
      <c r="Q25" s="476">
        <v>44</v>
      </c>
      <c r="R25" s="476">
        <v>2</v>
      </c>
      <c r="S25" s="476">
        <v>0</v>
      </c>
      <c r="T25" s="476">
        <v>22</v>
      </c>
    </row>
    <row r="26" spans="1:20">
      <c r="A26" s="193" t="s">
        <v>157</v>
      </c>
      <c r="B26" s="476">
        <v>7958.0000000000064</v>
      </c>
      <c r="C26" s="476">
        <v>6304.0000000000018</v>
      </c>
      <c r="D26" s="476">
        <v>5671.9999999999955</v>
      </c>
      <c r="E26" s="476">
        <v>632</v>
      </c>
      <c r="F26" s="476">
        <v>1159.000000000002</v>
      </c>
      <c r="G26" s="476">
        <v>633.99999999999966</v>
      </c>
      <c r="H26" s="476">
        <v>190.0000000000004</v>
      </c>
      <c r="I26" s="476">
        <v>53.000000000000085</v>
      </c>
      <c r="J26" s="476">
        <v>23.000000000000011</v>
      </c>
      <c r="K26" s="476">
        <v>79.000000000000071</v>
      </c>
      <c r="L26" s="476">
        <v>7.0000000000000027</v>
      </c>
      <c r="M26" s="476">
        <v>173</v>
      </c>
      <c r="N26" s="476">
        <v>395.99999999999989</v>
      </c>
      <c r="O26" s="476">
        <v>17.000000000000028</v>
      </c>
      <c r="P26" s="476">
        <v>200.99999999999972</v>
      </c>
      <c r="Q26" s="476">
        <v>154.00000000000011</v>
      </c>
      <c r="R26" s="476">
        <v>15.000000000000014</v>
      </c>
      <c r="S26" s="476">
        <v>9.0000000000000036</v>
      </c>
      <c r="T26" s="476">
        <v>99.000000000000227</v>
      </c>
    </row>
    <row r="27" spans="1:20" ht="15.75" customHeight="1">
      <c r="A27" s="193" t="s">
        <v>156</v>
      </c>
      <c r="B27" s="476">
        <v>897.00000000000023</v>
      </c>
      <c r="C27" s="476">
        <v>624</v>
      </c>
      <c r="D27" s="476">
        <v>576.00000000000011</v>
      </c>
      <c r="E27" s="476">
        <v>48</v>
      </c>
      <c r="F27" s="476">
        <v>217.00000000000009</v>
      </c>
      <c r="G27" s="476">
        <v>128.00000000000006</v>
      </c>
      <c r="H27" s="476">
        <v>55.000000000000028</v>
      </c>
      <c r="I27" s="476">
        <v>8</v>
      </c>
      <c r="J27" s="476">
        <v>3.0000000000000027</v>
      </c>
      <c r="K27" s="476">
        <v>10</v>
      </c>
      <c r="L27" s="476">
        <v>2</v>
      </c>
      <c r="M27" s="476">
        <v>11.000000000000009</v>
      </c>
      <c r="N27" s="476">
        <v>28</v>
      </c>
      <c r="O27" s="476">
        <v>5</v>
      </c>
      <c r="P27" s="476">
        <v>2.0000000000000009</v>
      </c>
      <c r="Q27" s="476">
        <v>20</v>
      </c>
      <c r="R27" s="476">
        <v>1</v>
      </c>
      <c r="S27" s="476">
        <v>0</v>
      </c>
      <c r="T27" s="476">
        <v>28.000000000000007</v>
      </c>
    </row>
    <row r="28" spans="1:20">
      <c r="A28" s="193" t="s">
        <v>155</v>
      </c>
      <c r="B28" s="476">
        <v>1930.0000000000027</v>
      </c>
      <c r="C28" s="476">
        <v>1302.0000000000005</v>
      </c>
      <c r="D28" s="476">
        <v>1242.9999999999998</v>
      </c>
      <c r="E28" s="476">
        <v>58.999999999999936</v>
      </c>
      <c r="F28" s="476">
        <v>387.00000000000006</v>
      </c>
      <c r="G28" s="476">
        <v>214</v>
      </c>
      <c r="H28" s="476">
        <v>71.000000000000057</v>
      </c>
      <c r="I28" s="476">
        <v>20</v>
      </c>
      <c r="J28" s="476">
        <v>11</v>
      </c>
      <c r="K28" s="476">
        <v>40</v>
      </c>
      <c r="L28" s="476">
        <v>2</v>
      </c>
      <c r="M28" s="476">
        <v>29.000000000000011</v>
      </c>
      <c r="N28" s="476">
        <v>224.00000000000054</v>
      </c>
      <c r="O28" s="476">
        <v>9.0000000000000071</v>
      </c>
      <c r="P28" s="476">
        <v>30</v>
      </c>
      <c r="Q28" s="476">
        <v>179.00000000000026</v>
      </c>
      <c r="R28" s="476">
        <v>0</v>
      </c>
      <c r="S28" s="476">
        <v>6</v>
      </c>
      <c r="T28" s="476">
        <v>17</v>
      </c>
    </row>
    <row r="29" spans="1:20" s="119" customFormat="1" ht="17.25" customHeight="1">
      <c r="A29" s="193" t="s">
        <v>26</v>
      </c>
      <c r="B29" s="476">
        <v>395.00000000000006</v>
      </c>
      <c r="C29" s="476">
        <v>307</v>
      </c>
      <c r="D29" s="476">
        <v>282.00000000000006</v>
      </c>
      <c r="E29" s="476">
        <v>25</v>
      </c>
      <c r="F29" s="476">
        <v>78</v>
      </c>
      <c r="G29" s="476">
        <v>44</v>
      </c>
      <c r="H29" s="476">
        <v>23.000000000000021</v>
      </c>
      <c r="I29" s="476">
        <v>3.0000000000000004</v>
      </c>
      <c r="J29" s="476">
        <v>0</v>
      </c>
      <c r="K29" s="476">
        <v>8.0000000000000018</v>
      </c>
      <c r="L29" s="476">
        <v>0</v>
      </c>
      <c r="M29" s="476">
        <v>0</v>
      </c>
      <c r="N29" s="476">
        <v>4.0000000000000009</v>
      </c>
      <c r="O29" s="476">
        <v>2.0000000000000013</v>
      </c>
      <c r="P29" s="476">
        <v>1</v>
      </c>
      <c r="Q29" s="476">
        <v>1.0000000000000002</v>
      </c>
      <c r="R29" s="476">
        <v>0</v>
      </c>
      <c r="S29" s="476">
        <v>0</v>
      </c>
      <c r="T29" s="476">
        <v>6</v>
      </c>
    </row>
    <row r="30" spans="1:20" s="119" customFormat="1">
      <c r="A30" s="191" t="s">
        <v>50</v>
      </c>
      <c r="B30" s="475">
        <v>1401.9999999999991</v>
      </c>
      <c r="C30" s="475">
        <v>785.99999999999989</v>
      </c>
      <c r="D30" s="475">
        <v>699.00000000000023</v>
      </c>
      <c r="E30" s="475">
        <v>87.000000000000085</v>
      </c>
      <c r="F30" s="475">
        <v>326</v>
      </c>
      <c r="G30" s="475">
        <v>179.00000000000006</v>
      </c>
      <c r="H30" s="475">
        <v>64</v>
      </c>
      <c r="I30" s="475">
        <v>13</v>
      </c>
      <c r="J30" s="475">
        <v>12</v>
      </c>
      <c r="K30" s="475">
        <v>33.000000000000021</v>
      </c>
      <c r="L30" s="475">
        <v>1</v>
      </c>
      <c r="M30" s="475">
        <v>24</v>
      </c>
      <c r="N30" s="475">
        <v>229.99999999999983</v>
      </c>
      <c r="O30" s="475">
        <v>3</v>
      </c>
      <c r="P30" s="475">
        <v>5.0000000000000036</v>
      </c>
      <c r="Q30" s="475">
        <v>220.00000000000023</v>
      </c>
      <c r="R30" s="475">
        <v>1.0000000000000004</v>
      </c>
      <c r="S30" s="475">
        <v>1.0000000000000004</v>
      </c>
      <c r="T30" s="475">
        <v>59.999999999999943</v>
      </c>
    </row>
    <row r="31" spans="1:20" ht="14.25" customHeight="1">
      <c r="A31" s="193" t="s">
        <v>28</v>
      </c>
      <c r="B31" s="476">
        <v>384.00000000000006</v>
      </c>
      <c r="C31" s="476">
        <v>227</v>
      </c>
      <c r="D31" s="476">
        <v>216</v>
      </c>
      <c r="E31" s="476">
        <v>11</v>
      </c>
      <c r="F31" s="476">
        <v>96.000000000000028</v>
      </c>
      <c r="G31" s="476">
        <v>49.000000000000007</v>
      </c>
      <c r="H31" s="476">
        <v>14</v>
      </c>
      <c r="I31" s="476">
        <v>5</v>
      </c>
      <c r="J31" s="476">
        <v>8</v>
      </c>
      <c r="K31" s="476">
        <v>11</v>
      </c>
      <c r="L31" s="476">
        <v>0</v>
      </c>
      <c r="M31" s="476">
        <v>9</v>
      </c>
      <c r="N31" s="476">
        <v>47.000000000000007</v>
      </c>
      <c r="O31" s="476">
        <v>1.0000000000000002</v>
      </c>
      <c r="P31" s="476">
        <v>0</v>
      </c>
      <c r="Q31" s="476">
        <v>46</v>
      </c>
      <c r="R31" s="476">
        <v>0</v>
      </c>
      <c r="S31" s="476">
        <v>0</v>
      </c>
      <c r="T31" s="476">
        <v>14</v>
      </c>
    </row>
    <row r="32" spans="1:20" ht="13.5" customHeight="1">
      <c r="A32" s="193" t="s">
        <v>29</v>
      </c>
      <c r="B32" s="476">
        <v>273.00000000000006</v>
      </c>
      <c r="C32" s="476">
        <v>112.00000000000003</v>
      </c>
      <c r="D32" s="476">
        <v>97</v>
      </c>
      <c r="E32" s="476">
        <v>15.000000000000005</v>
      </c>
      <c r="F32" s="476">
        <v>75.000000000000014</v>
      </c>
      <c r="G32" s="476">
        <v>60</v>
      </c>
      <c r="H32" s="476">
        <v>8.0000000000000018</v>
      </c>
      <c r="I32" s="476">
        <v>1</v>
      </c>
      <c r="J32" s="476">
        <v>0</v>
      </c>
      <c r="K32" s="476">
        <v>3.0000000000000004</v>
      </c>
      <c r="L32" s="476">
        <v>1.0000000000000004</v>
      </c>
      <c r="M32" s="476">
        <v>2.0000000000000009</v>
      </c>
      <c r="N32" s="476">
        <v>77</v>
      </c>
      <c r="O32" s="476">
        <v>0</v>
      </c>
      <c r="P32" s="476">
        <v>5.0000000000000009</v>
      </c>
      <c r="Q32" s="476">
        <v>72.000000000000014</v>
      </c>
      <c r="R32" s="476">
        <v>0</v>
      </c>
      <c r="S32" s="476">
        <v>0</v>
      </c>
      <c r="T32" s="476">
        <v>9</v>
      </c>
    </row>
    <row r="33" spans="1:20" ht="15" customHeight="1">
      <c r="A33" s="193" t="s">
        <v>30</v>
      </c>
      <c r="B33" s="476">
        <v>179</v>
      </c>
      <c r="C33" s="476">
        <v>100.00000000000003</v>
      </c>
      <c r="D33" s="476">
        <v>91</v>
      </c>
      <c r="E33" s="476">
        <v>9.0000000000000018</v>
      </c>
      <c r="F33" s="476">
        <v>32</v>
      </c>
      <c r="G33" s="476">
        <v>15</v>
      </c>
      <c r="H33" s="476">
        <v>8.0000000000000036</v>
      </c>
      <c r="I33" s="476">
        <v>2.0000000000000004</v>
      </c>
      <c r="J33" s="476">
        <v>1.0000000000000002</v>
      </c>
      <c r="K33" s="476">
        <v>6.0000000000000009</v>
      </c>
      <c r="L33" s="476">
        <v>0</v>
      </c>
      <c r="M33" s="476">
        <v>0</v>
      </c>
      <c r="N33" s="476">
        <v>39</v>
      </c>
      <c r="O33" s="476">
        <v>1</v>
      </c>
      <c r="P33" s="476">
        <v>0</v>
      </c>
      <c r="Q33" s="476">
        <v>38</v>
      </c>
      <c r="R33" s="476">
        <v>0</v>
      </c>
      <c r="S33" s="476">
        <v>0</v>
      </c>
      <c r="T33" s="476">
        <v>8.0000000000000036</v>
      </c>
    </row>
    <row r="34" spans="1:20" ht="15" customHeight="1">
      <c r="A34" s="193" t="s">
        <v>31</v>
      </c>
      <c r="B34" s="476">
        <v>169</v>
      </c>
      <c r="C34" s="476">
        <v>106</v>
      </c>
      <c r="D34" s="476">
        <v>98.000000000000014</v>
      </c>
      <c r="E34" s="476">
        <v>8.0000000000000036</v>
      </c>
      <c r="F34" s="476">
        <v>39</v>
      </c>
      <c r="G34" s="476">
        <v>21.000000000000007</v>
      </c>
      <c r="H34" s="476">
        <v>3</v>
      </c>
      <c r="I34" s="476">
        <v>5</v>
      </c>
      <c r="J34" s="476">
        <v>0</v>
      </c>
      <c r="K34" s="476">
        <v>6</v>
      </c>
      <c r="L34" s="476">
        <v>0</v>
      </c>
      <c r="M34" s="476">
        <v>4.0000000000000009</v>
      </c>
      <c r="N34" s="476">
        <v>24</v>
      </c>
      <c r="O34" s="476">
        <v>1</v>
      </c>
      <c r="P34" s="476">
        <v>0</v>
      </c>
      <c r="Q34" s="476">
        <v>23.000000000000007</v>
      </c>
      <c r="R34" s="476">
        <v>0</v>
      </c>
      <c r="S34" s="476">
        <v>0</v>
      </c>
      <c r="T34" s="476">
        <v>0</v>
      </c>
    </row>
    <row r="35" spans="1:20">
      <c r="A35" s="193" t="s">
        <v>32</v>
      </c>
      <c r="B35" s="476">
        <v>213.00000000000006</v>
      </c>
      <c r="C35" s="476">
        <v>135</v>
      </c>
      <c r="D35" s="476">
        <v>97.000000000000014</v>
      </c>
      <c r="E35" s="476">
        <v>38</v>
      </c>
      <c r="F35" s="476">
        <v>50.000000000000007</v>
      </c>
      <c r="G35" s="476">
        <v>21.000000000000007</v>
      </c>
      <c r="H35" s="476">
        <v>20</v>
      </c>
      <c r="I35" s="476">
        <v>0</v>
      </c>
      <c r="J35" s="476">
        <v>3</v>
      </c>
      <c r="K35" s="476">
        <v>2</v>
      </c>
      <c r="L35" s="476">
        <v>0</v>
      </c>
      <c r="M35" s="476">
        <v>4</v>
      </c>
      <c r="N35" s="476">
        <v>7.0000000000000018</v>
      </c>
      <c r="O35" s="476">
        <v>0</v>
      </c>
      <c r="P35" s="476">
        <v>0</v>
      </c>
      <c r="Q35" s="476">
        <v>6.0000000000000027</v>
      </c>
      <c r="R35" s="476">
        <v>1</v>
      </c>
      <c r="S35" s="476">
        <v>0</v>
      </c>
      <c r="T35" s="476">
        <v>21.000000000000011</v>
      </c>
    </row>
    <row r="36" spans="1:20" s="119" customFormat="1" ht="17.25" customHeight="1">
      <c r="A36" s="193" t="s">
        <v>33</v>
      </c>
      <c r="B36" s="476">
        <v>184</v>
      </c>
      <c r="C36" s="476">
        <v>106</v>
      </c>
      <c r="D36" s="476">
        <v>100</v>
      </c>
      <c r="E36" s="476">
        <v>6</v>
      </c>
      <c r="F36" s="476">
        <v>34.000000000000007</v>
      </c>
      <c r="G36" s="476">
        <v>13.000000000000005</v>
      </c>
      <c r="H36" s="476">
        <v>11.000000000000002</v>
      </c>
      <c r="I36" s="476">
        <v>0</v>
      </c>
      <c r="J36" s="476">
        <v>0</v>
      </c>
      <c r="K36" s="476">
        <v>5.0000000000000018</v>
      </c>
      <c r="L36" s="476">
        <v>0</v>
      </c>
      <c r="M36" s="476">
        <v>5.0000000000000009</v>
      </c>
      <c r="N36" s="476">
        <v>36.000000000000007</v>
      </c>
      <c r="O36" s="476">
        <v>0</v>
      </c>
      <c r="P36" s="476">
        <v>0</v>
      </c>
      <c r="Q36" s="476">
        <v>35</v>
      </c>
      <c r="R36" s="476">
        <v>0</v>
      </c>
      <c r="S36" s="476">
        <v>1</v>
      </c>
      <c r="T36" s="476">
        <v>8</v>
      </c>
    </row>
    <row r="37" spans="1:20" s="119" customFormat="1" ht="15" customHeight="1">
      <c r="A37" s="191" t="s">
        <v>49</v>
      </c>
      <c r="B37" s="475">
        <v>45</v>
      </c>
      <c r="C37" s="475">
        <v>19</v>
      </c>
      <c r="D37" s="475">
        <v>16</v>
      </c>
      <c r="E37" s="475">
        <v>3.0000000000000004</v>
      </c>
      <c r="F37" s="475">
        <v>21.000000000000004</v>
      </c>
      <c r="G37" s="475">
        <v>12</v>
      </c>
      <c r="H37" s="475">
        <v>1</v>
      </c>
      <c r="I37" s="475">
        <v>2</v>
      </c>
      <c r="J37" s="475">
        <v>1</v>
      </c>
      <c r="K37" s="475">
        <v>3.0000000000000004</v>
      </c>
      <c r="L37" s="475">
        <v>0</v>
      </c>
      <c r="M37" s="475">
        <v>2</v>
      </c>
      <c r="N37" s="475">
        <v>3</v>
      </c>
      <c r="O37" s="475">
        <v>2</v>
      </c>
      <c r="P37" s="475">
        <v>0</v>
      </c>
      <c r="Q37" s="475">
        <v>1</v>
      </c>
      <c r="R37" s="475">
        <v>0</v>
      </c>
      <c r="S37" s="475">
        <v>0</v>
      </c>
      <c r="T37" s="475">
        <v>2</v>
      </c>
    </row>
    <row r="38" spans="1:20" ht="12.75" customHeight="1">
      <c r="A38" s="193" t="s">
        <v>36</v>
      </c>
      <c r="B38" s="476">
        <v>45</v>
      </c>
      <c r="C38" s="476">
        <v>19</v>
      </c>
      <c r="D38" s="476">
        <v>16</v>
      </c>
      <c r="E38" s="476">
        <v>3.0000000000000004</v>
      </c>
      <c r="F38" s="476">
        <v>21.000000000000004</v>
      </c>
      <c r="G38" s="476">
        <v>12</v>
      </c>
      <c r="H38" s="476">
        <v>1</v>
      </c>
      <c r="I38" s="476">
        <v>2</v>
      </c>
      <c r="J38" s="476">
        <v>1</v>
      </c>
      <c r="K38" s="476">
        <v>3.0000000000000004</v>
      </c>
      <c r="L38" s="476">
        <v>0</v>
      </c>
      <c r="M38" s="476">
        <v>2</v>
      </c>
      <c r="N38" s="476">
        <v>3</v>
      </c>
      <c r="O38" s="476">
        <v>2</v>
      </c>
      <c r="P38" s="476">
        <v>0</v>
      </c>
      <c r="Q38" s="476">
        <v>1</v>
      </c>
      <c r="R38" s="476">
        <v>0</v>
      </c>
      <c r="S38" s="476">
        <v>0</v>
      </c>
      <c r="T38" s="476">
        <v>2</v>
      </c>
    </row>
    <row r="39" spans="1:20" s="119" customFormat="1" ht="12.75" customHeight="1">
      <c r="A39" s="196" t="s">
        <v>37</v>
      </c>
      <c r="B39" s="475">
        <v>6</v>
      </c>
      <c r="C39" s="475">
        <v>4</v>
      </c>
      <c r="D39" s="475">
        <v>4</v>
      </c>
      <c r="E39" s="475">
        <v>0</v>
      </c>
      <c r="F39" s="475">
        <v>1</v>
      </c>
      <c r="G39" s="475">
        <v>1</v>
      </c>
      <c r="H39" s="475">
        <v>0</v>
      </c>
      <c r="I39" s="475">
        <v>0</v>
      </c>
      <c r="J39" s="475">
        <v>0</v>
      </c>
      <c r="K39" s="475">
        <v>0</v>
      </c>
      <c r="L39" s="475">
        <v>0</v>
      </c>
      <c r="M39" s="475">
        <v>0</v>
      </c>
      <c r="N39" s="475">
        <v>1</v>
      </c>
      <c r="O39" s="475">
        <v>0</v>
      </c>
      <c r="P39" s="475">
        <v>0</v>
      </c>
      <c r="Q39" s="475">
        <v>1</v>
      </c>
      <c r="R39" s="475">
        <v>0</v>
      </c>
      <c r="S39" s="475">
        <v>0</v>
      </c>
      <c r="T39" s="475">
        <v>0</v>
      </c>
    </row>
    <row r="40" spans="1:20" ht="12.75" customHeight="1">
      <c r="A40" s="193" t="s">
        <v>414</v>
      </c>
      <c r="B40" s="477">
        <v>6</v>
      </c>
      <c r="C40" s="477">
        <v>4</v>
      </c>
      <c r="D40" s="477">
        <v>4</v>
      </c>
      <c r="E40" s="477">
        <v>0</v>
      </c>
      <c r="F40" s="477">
        <v>1</v>
      </c>
      <c r="G40" s="477">
        <v>1</v>
      </c>
      <c r="H40" s="477">
        <v>0</v>
      </c>
      <c r="I40" s="477">
        <v>0</v>
      </c>
      <c r="J40" s="477">
        <v>0</v>
      </c>
      <c r="K40" s="477">
        <v>0</v>
      </c>
      <c r="L40" s="477">
        <v>0</v>
      </c>
      <c r="M40" s="477">
        <v>0</v>
      </c>
      <c r="N40" s="477">
        <v>1</v>
      </c>
      <c r="O40" s="477">
        <v>0</v>
      </c>
      <c r="P40" s="477">
        <v>0</v>
      </c>
      <c r="Q40" s="477">
        <v>1</v>
      </c>
      <c r="R40" s="477">
        <v>0</v>
      </c>
      <c r="S40" s="477">
        <v>0</v>
      </c>
      <c r="T40" s="477">
        <v>0</v>
      </c>
    </row>
    <row r="41" spans="1:20" ht="12.75" customHeight="1">
      <c r="A41" s="100"/>
      <c r="B41" s="101"/>
      <c r="C41" s="101"/>
      <c r="D41" s="101"/>
      <c r="E41" s="101"/>
      <c r="F41" s="101"/>
      <c r="G41" s="101"/>
      <c r="H41" s="101"/>
      <c r="I41" s="101"/>
      <c r="J41" s="101"/>
      <c r="K41" s="101"/>
      <c r="L41" s="101"/>
      <c r="M41" s="101"/>
      <c r="N41" s="101"/>
      <c r="O41" s="101"/>
      <c r="P41" s="101"/>
      <c r="Q41" s="101"/>
      <c r="R41" s="101"/>
      <c r="S41" s="101"/>
    </row>
    <row r="42" spans="1:20" ht="26.25" customHeight="1">
      <c r="A42" s="790" t="s">
        <v>614</v>
      </c>
      <c r="B42" s="790"/>
      <c r="C42" s="790"/>
      <c r="D42" s="790"/>
      <c r="E42" s="790"/>
      <c r="F42" s="790"/>
      <c r="G42" s="790"/>
      <c r="H42" s="790"/>
      <c r="I42" s="790"/>
      <c r="J42" s="790"/>
      <c r="K42" s="790"/>
      <c r="L42" s="790"/>
      <c r="M42" s="790"/>
      <c r="N42" s="790"/>
      <c r="O42" s="162"/>
      <c r="P42" s="162"/>
      <c r="Q42" s="162"/>
      <c r="R42" s="162"/>
    </row>
    <row r="43" spans="1:20" ht="12.75" customHeight="1">
      <c r="A43" s="776" t="s">
        <v>602</v>
      </c>
      <c r="B43" s="776"/>
      <c r="C43" s="776"/>
      <c r="D43" s="472"/>
      <c r="E43" s="472"/>
      <c r="F43" s="472"/>
      <c r="G43" s="473"/>
      <c r="H43" s="473"/>
      <c r="I43" s="473"/>
      <c r="J43" s="473"/>
      <c r="K43" s="478"/>
      <c r="L43" s="478"/>
      <c r="M43" s="478"/>
      <c r="N43" s="478"/>
    </row>
  </sheetData>
  <mergeCells count="9">
    <mergeCell ref="N8:S8"/>
    <mergeCell ref="A6:T6"/>
    <mergeCell ref="A43:C43"/>
    <mergeCell ref="T8:T9"/>
    <mergeCell ref="A42:N42"/>
    <mergeCell ref="A8:A9"/>
    <mergeCell ref="B8:B9"/>
    <mergeCell ref="C8:E8"/>
    <mergeCell ref="F8:M8"/>
  </mergeCells>
  <hyperlinks>
    <hyperlink ref="U6" location="INDICE!A40" display="INDICE"/>
  </hyperlinks>
  <printOptions horizontalCentered="1"/>
  <pageMargins left="0.19685039370078741" right="0.19685039370078741" top="1.1023622047244095" bottom="0.51181102362204722" header="0.11811023622047245" footer="0.23622047244094491"/>
  <pageSetup paperSize="9" scale="61" firstPageNumber="62" orientation="landscape" useFirstPageNumber="1" r:id="rId1"/>
  <headerFooter scaleWithDoc="0">
    <oddHeader>&amp;C&amp;G</oddHeader>
    <oddFooter>&amp;C&amp;12 62</oddFooter>
  </headerFooter>
  <drawing r:id="rId2"/>
  <legacyDrawingHF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dimension ref="A1:M45"/>
  <sheetViews>
    <sheetView showGridLines="0" zoomScale="90" zoomScaleNormal="90" workbookViewId="0">
      <selection activeCell="E10" activeCellId="1" sqref="C10:D10 E10"/>
    </sheetView>
  </sheetViews>
  <sheetFormatPr baseColWidth="10" defaultColWidth="9.140625" defaultRowHeight="12.75"/>
  <cols>
    <col min="1" max="1" width="33.5703125" style="86" customWidth="1"/>
    <col min="2" max="2" width="10.5703125" style="86" customWidth="1"/>
    <col min="3" max="3" width="15.140625" style="86" customWidth="1"/>
    <col min="4" max="4" width="14" style="86" customWidth="1"/>
    <col min="5" max="5" width="10.5703125" style="86" customWidth="1"/>
    <col min="6" max="6" width="12.7109375" style="86" bestFit="1" customWidth="1"/>
    <col min="7" max="7" width="10.85546875" style="86" customWidth="1"/>
    <col min="8" max="8" width="10.5703125" style="86" customWidth="1"/>
    <col min="9" max="9" width="12.5703125" style="86" customWidth="1"/>
    <col min="10" max="10" width="15" style="86" bestFit="1" customWidth="1"/>
    <col min="11" max="12" width="11.5703125" style="86" customWidth="1"/>
    <col min="13" max="16384" width="9.140625" style="86"/>
  </cols>
  <sheetData>
    <row r="1" spans="1:13" ht="16.5" customHeight="1"/>
    <row r="2" spans="1:13" ht="16.5" customHeight="1"/>
    <row r="3" spans="1:13" ht="16.5" customHeight="1"/>
    <row r="4" spans="1:13" ht="16.5" customHeight="1"/>
    <row r="5" spans="1:13" ht="16.5" customHeight="1"/>
    <row r="6" spans="1:13" s="102" customFormat="1" ht="44.25" customHeight="1">
      <c r="A6" s="758" t="s">
        <v>870</v>
      </c>
      <c r="B6" s="758"/>
      <c r="C6" s="758"/>
      <c r="D6" s="758"/>
      <c r="E6" s="758"/>
      <c r="F6" s="758"/>
      <c r="G6" s="758"/>
      <c r="H6" s="758"/>
      <c r="I6" s="758"/>
      <c r="J6" s="758"/>
      <c r="K6" s="758"/>
      <c r="L6" s="758"/>
      <c r="M6" s="65" t="s">
        <v>225</v>
      </c>
    </row>
    <row r="7" spans="1:13" s="120" customFormat="1" ht="3.75" customHeight="1">
      <c r="A7" s="95"/>
      <c r="B7" s="95"/>
      <c r="C7" s="95"/>
      <c r="D7" s="95"/>
      <c r="E7" s="95"/>
      <c r="F7" s="95"/>
      <c r="G7" s="95"/>
      <c r="H7" s="95"/>
      <c r="I7" s="95"/>
      <c r="J7" s="95"/>
      <c r="K7" s="116"/>
      <c r="L7" s="116"/>
    </row>
    <row r="8" spans="1:13" s="111" customFormat="1" ht="20.25" customHeight="1">
      <c r="A8" s="791" t="s">
        <v>281</v>
      </c>
      <c r="B8" s="791" t="s">
        <v>425</v>
      </c>
      <c r="C8" s="791" t="s">
        <v>324</v>
      </c>
      <c r="D8" s="791" t="s">
        <v>103</v>
      </c>
      <c r="E8" s="791" t="s">
        <v>102</v>
      </c>
      <c r="F8" s="791"/>
      <c r="G8" s="791"/>
      <c r="H8" s="791"/>
      <c r="I8" s="791"/>
      <c r="J8" s="791"/>
      <c r="K8" s="791"/>
      <c r="L8" s="791"/>
    </row>
    <row r="9" spans="1:13" s="111" customFormat="1" ht="46.5" customHeight="1">
      <c r="A9" s="791"/>
      <c r="B9" s="791"/>
      <c r="C9" s="791"/>
      <c r="D9" s="791"/>
      <c r="E9" s="435" t="s">
        <v>45</v>
      </c>
      <c r="F9" s="435" t="s">
        <v>325</v>
      </c>
      <c r="G9" s="435" t="s">
        <v>326</v>
      </c>
      <c r="H9" s="435" t="s">
        <v>101</v>
      </c>
      <c r="I9" s="435" t="s">
        <v>327</v>
      </c>
      <c r="J9" s="435" t="s">
        <v>100</v>
      </c>
      <c r="K9" s="435" t="s">
        <v>99</v>
      </c>
      <c r="L9" s="435" t="s">
        <v>40</v>
      </c>
    </row>
    <row r="10" spans="1:13" s="88" customFormat="1" ht="15.75" customHeight="1">
      <c r="A10" s="196" t="s">
        <v>467</v>
      </c>
      <c r="B10" s="195">
        <v>31597.000000000004</v>
      </c>
      <c r="C10" s="195">
        <v>3531.0000000000045</v>
      </c>
      <c r="D10" s="195">
        <v>14043.000000000027</v>
      </c>
      <c r="E10" s="195">
        <v>14023.000000000029</v>
      </c>
      <c r="F10" s="195">
        <v>1623.9999999999989</v>
      </c>
      <c r="G10" s="195">
        <v>1533.000000000002</v>
      </c>
      <c r="H10" s="195">
        <v>3982.0000000000023</v>
      </c>
      <c r="I10" s="195">
        <v>3291.0000000000005</v>
      </c>
      <c r="J10" s="195">
        <v>1629.9999999999982</v>
      </c>
      <c r="K10" s="195">
        <v>1107.9999999999952</v>
      </c>
      <c r="L10" s="195">
        <v>854.99999999999989</v>
      </c>
    </row>
    <row r="11" spans="1:13" s="88" customFormat="1" ht="15.75" customHeight="1">
      <c r="A11" s="191" t="s">
        <v>282</v>
      </c>
      <c r="B11" s="195">
        <v>15667.999999999978</v>
      </c>
      <c r="C11" s="195">
        <v>1516.0000000000023</v>
      </c>
      <c r="D11" s="195">
        <v>7254.0000000000064</v>
      </c>
      <c r="E11" s="195">
        <v>6898.0000000000027</v>
      </c>
      <c r="F11" s="195">
        <v>1090.0000000000002</v>
      </c>
      <c r="G11" s="195">
        <v>908.00000000000057</v>
      </c>
      <c r="H11" s="195">
        <v>1967.0000000000007</v>
      </c>
      <c r="I11" s="195">
        <v>1465</v>
      </c>
      <c r="J11" s="195">
        <v>809.00000000000068</v>
      </c>
      <c r="K11" s="195">
        <v>416.9999999999996</v>
      </c>
      <c r="L11" s="195">
        <v>241.99999999999989</v>
      </c>
    </row>
    <row r="12" spans="1:13" ht="15.75" customHeight="1">
      <c r="A12" s="193" t="s">
        <v>169</v>
      </c>
      <c r="B12" s="464">
        <v>1794.9999999999989</v>
      </c>
      <c r="C12" s="464">
        <v>142.99999999999989</v>
      </c>
      <c r="D12" s="464">
        <v>762.00000000000057</v>
      </c>
      <c r="E12" s="464">
        <v>889.99999999999966</v>
      </c>
      <c r="F12" s="464">
        <v>167</v>
      </c>
      <c r="G12" s="464">
        <v>173.00000000000003</v>
      </c>
      <c r="H12" s="464">
        <v>266.00000000000017</v>
      </c>
      <c r="I12" s="464">
        <v>153.99999999999991</v>
      </c>
      <c r="J12" s="464">
        <v>90</v>
      </c>
      <c r="K12" s="464">
        <v>33</v>
      </c>
      <c r="L12" s="464">
        <v>7</v>
      </c>
    </row>
    <row r="13" spans="1:13" ht="15.75" customHeight="1">
      <c r="A13" s="193" t="s">
        <v>168</v>
      </c>
      <c r="B13" s="464">
        <v>218</v>
      </c>
      <c r="C13" s="464">
        <v>28</v>
      </c>
      <c r="D13" s="464">
        <v>76.000000000000014</v>
      </c>
      <c r="E13" s="464">
        <v>114</v>
      </c>
      <c r="F13" s="464">
        <v>13.000000000000004</v>
      </c>
      <c r="G13" s="464">
        <v>13.000000000000007</v>
      </c>
      <c r="H13" s="464">
        <v>14.000000000000007</v>
      </c>
      <c r="I13" s="464">
        <v>41</v>
      </c>
      <c r="J13" s="464">
        <v>12.000000000000004</v>
      </c>
      <c r="K13" s="464">
        <v>0</v>
      </c>
      <c r="L13" s="464">
        <v>21.000000000000007</v>
      </c>
    </row>
    <row r="14" spans="1:13" ht="15.75" customHeight="1">
      <c r="A14" s="193" t="s">
        <v>167</v>
      </c>
      <c r="B14" s="464">
        <v>371.00000000000011</v>
      </c>
      <c r="C14" s="464">
        <v>59.000000000000014</v>
      </c>
      <c r="D14" s="464">
        <v>120</v>
      </c>
      <c r="E14" s="464">
        <v>192</v>
      </c>
      <c r="F14" s="464">
        <v>22</v>
      </c>
      <c r="G14" s="464">
        <v>21.000000000000004</v>
      </c>
      <c r="H14" s="464">
        <v>77.000000000000028</v>
      </c>
      <c r="I14" s="464">
        <v>62</v>
      </c>
      <c r="J14" s="464">
        <v>7.0000000000000018</v>
      </c>
      <c r="K14" s="464">
        <v>3</v>
      </c>
      <c r="L14" s="464">
        <v>0</v>
      </c>
    </row>
    <row r="15" spans="1:13" ht="15.75" customHeight="1">
      <c r="A15" s="193" t="s">
        <v>166</v>
      </c>
      <c r="B15" s="464">
        <v>186</v>
      </c>
      <c r="C15" s="464">
        <v>25</v>
      </c>
      <c r="D15" s="464">
        <v>68</v>
      </c>
      <c r="E15" s="464">
        <v>93.000000000000099</v>
      </c>
      <c r="F15" s="464">
        <v>5</v>
      </c>
      <c r="G15" s="464">
        <v>8</v>
      </c>
      <c r="H15" s="464">
        <v>13</v>
      </c>
      <c r="I15" s="464">
        <v>43.000000000000028</v>
      </c>
      <c r="J15" s="464">
        <v>11.000000000000002</v>
      </c>
      <c r="K15" s="464">
        <v>13.000000000000002</v>
      </c>
      <c r="L15" s="464">
        <v>0</v>
      </c>
    </row>
    <row r="16" spans="1:13" ht="15.75" customHeight="1">
      <c r="A16" s="193" t="s">
        <v>165</v>
      </c>
      <c r="B16" s="464">
        <v>513</v>
      </c>
      <c r="C16" s="464">
        <v>59.000000000000036</v>
      </c>
      <c r="D16" s="464">
        <v>164.00000000000003</v>
      </c>
      <c r="E16" s="464">
        <v>289.99999999999989</v>
      </c>
      <c r="F16" s="464">
        <v>42.000000000000014</v>
      </c>
      <c r="G16" s="464">
        <v>42.000000000000014</v>
      </c>
      <c r="H16" s="464">
        <v>98.000000000000028</v>
      </c>
      <c r="I16" s="464">
        <v>72.000000000000028</v>
      </c>
      <c r="J16" s="464">
        <v>26</v>
      </c>
      <c r="K16" s="464">
        <v>3.0000000000000009</v>
      </c>
      <c r="L16" s="464">
        <v>7</v>
      </c>
    </row>
    <row r="17" spans="1:12" ht="15.75" customHeight="1">
      <c r="A17" s="193" t="s">
        <v>164</v>
      </c>
      <c r="B17" s="464">
        <v>747.99999999999898</v>
      </c>
      <c r="C17" s="464">
        <v>78</v>
      </c>
      <c r="D17" s="464">
        <v>311.99999999999989</v>
      </c>
      <c r="E17" s="464">
        <v>358.00000000000017</v>
      </c>
      <c r="F17" s="464">
        <v>75.000000000000028</v>
      </c>
      <c r="G17" s="464">
        <v>51.000000000000007</v>
      </c>
      <c r="H17" s="464">
        <v>43.000000000000007</v>
      </c>
      <c r="I17" s="464">
        <v>98.000000000000014</v>
      </c>
      <c r="J17" s="464">
        <v>46.000000000000021</v>
      </c>
      <c r="K17" s="464">
        <v>33</v>
      </c>
      <c r="L17" s="464">
        <v>12.000000000000007</v>
      </c>
    </row>
    <row r="18" spans="1:12" ht="15.75" customHeight="1">
      <c r="A18" s="193" t="s">
        <v>163</v>
      </c>
      <c r="B18" s="464">
        <v>598.00000000000023</v>
      </c>
      <c r="C18" s="464">
        <v>46.000000000000028</v>
      </c>
      <c r="D18" s="464">
        <v>200.00000000000017</v>
      </c>
      <c r="E18" s="464">
        <v>352</v>
      </c>
      <c r="F18" s="464">
        <v>46.000000000000014</v>
      </c>
      <c r="G18" s="464">
        <v>46</v>
      </c>
      <c r="H18" s="464">
        <v>88.000000000000014</v>
      </c>
      <c r="I18" s="464">
        <v>109.00000000000001</v>
      </c>
      <c r="J18" s="464">
        <v>41</v>
      </c>
      <c r="K18" s="464">
        <v>12</v>
      </c>
      <c r="L18" s="464">
        <v>10</v>
      </c>
    </row>
    <row r="19" spans="1:12" ht="15.75" customHeight="1">
      <c r="A19" s="193" t="s">
        <v>162</v>
      </c>
      <c r="B19" s="464">
        <v>960.99999999999966</v>
      </c>
      <c r="C19" s="464">
        <v>98</v>
      </c>
      <c r="D19" s="464">
        <v>346.00000000000006</v>
      </c>
      <c r="E19" s="464">
        <v>517.00000000000034</v>
      </c>
      <c r="F19" s="464">
        <v>104.00000000000004</v>
      </c>
      <c r="G19" s="464">
        <v>50</v>
      </c>
      <c r="H19" s="464">
        <v>107.00000000000001</v>
      </c>
      <c r="I19" s="464">
        <v>154.99999999999991</v>
      </c>
      <c r="J19" s="464">
        <v>64.000000000000014</v>
      </c>
      <c r="K19" s="464">
        <v>24</v>
      </c>
      <c r="L19" s="464">
        <v>13.000000000000009</v>
      </c>
    </row>
    <row r="20" spans="1:12" ht="15.75" customHeight="1">
      <c r="A20" s="193" t="s">
        <v>161</v>
      </c>
      <c r="B20" s="464">
        <v>8617.9999999999982</v>
      </c>
      <c r="C20" s="464">
        <v>787.00000000000057</v>
      </c>
      <c r="D20" s="464">
        <v>4604.9999999999982</v>
      </c>
      <c r="E20" s="464">
        <v>3225.9999999999995</v>
      </c>
      <c r="F20" s="464">
        <v>463.99999999999994</v>
      </c>
      <c r="G20" s="464">
        <v>413.00000000000034</v>
      </c>
      <c r="H20" s="464">
        <v>1056.0000000000014</v>
      </c>
      <c r="I20" s="464">
        <v>519.99999999999977</v>
      </c>
      <c r="J20" s="464">
        <v>432.99999999999983</v>
      </c>
      <c r="K20" s="464">
        <v>247.00000000000006</v>
      </c>
      <c r="L20" s="464">
        <v>93.000000000000043</v>
      </c>
    </row>
    <row r="21" spans="1:12" ht="15.75" customHeight="1">
      <c r="A21" s="193" t="s">
        <v>160</v>
      </c>
      <c r="B21" s="464">
        <v>743</v>
      </c>
      <c r="C21" s="464">
        <v>80</v>
      </c>
      <c r="D21" s="464">
        <v>233</v>
      </c>
      <c r="E21" s="464">
        <v>430</v>
      </c>
      <c r="F21" s="464">
        <v>93</v>
      </c>
      <c r="G21" s="464">
        <v>60.000000000000021</v>
      </c>
      <c r="H21" s="464">
        <v>94</v>
      </c>
      <c r="I21" s="464">
        <v>83.000000000000043</v>
      </c>
      <c r="J21" s="464">
        <v>20</v>
      </c>
      <c r="K21" s="464">
        <v>2.0000000000000009</v>
      </c>
      <c r="L21" s="464">
        <v>78.000000000000014</v>
      </c>
    </row>
    <row r="22" spans="1:12" s="88" customFormat="1" ht="15.75" customHeight="1">
      <c r="A22" s="193" t="s">
        <v>159</v>
      </c>
      <c r="B22" s="464">
        <v>917.00000000000023</v>
      </c>
      <c r="C22" s="464">
        <v>113</v>
      </c>
      <c r="D22" s="464">
        <v>368.00000000000006</v>
      </c>
      <c r="E22" s="464">
        <v>436.00000000000011</v>
      </c>
      <c r="F22" s="464">
        <v>59</v>
      </c>
      <c r="G22" s="464">
        <v>31.000000000000007</v>
      </c>
      <c r="H22" s="464">
        <v>111.00000000000001</v>
      </c>
      <c r="I22" s="464">
        <v>127.99999999999993</v>
      </c>
      <c r="J22" s="464">
        <v>59</v>
      </c>
      <c r="K22" s="464">
        <v>47</v>
      </c>
      <c r="L22" s="464">
        <v>1</v>
      </c>
    </row>
    <row r="23" spans="1:12" s="88" customFormat="1" ht="15.75" customHeight="1">
      <c r="A23" s="191" t="s">
        <v>283</v>
      </c>
      <c r="B23" s="195">
        <v>14501.999999999995</v>
      </c>
      <c r="C23" s="195">
        <v>1752.9999999999961</v>
      </c>
      <c r="D23" s="195">
        <v>6323.0000000000118</v>
      </c>
      <c r="E23" s="195">
        <v>6426.0000000000064</v>
      </c>
      <c r="F23" s="195">
        <v>449.00000000000028</v>
      </c>
      <c r="G23" s="195">
        <v>571.00000000000034</v>
      </c>
      <c r="H23" s="195">
        <v>1879.0000000000027</v>
      </c>
      <c r="I23" s="195">
        <v>1521.0000000000016</v>
      </c>
      <c r="J23" s="195">
        <v>749.00000000000091</v>
      </c>
      <c r="K23" s="195">
        <v>667.00000000000023</v>
      </c>
      <c r="L23" s="195">
        <v>589.99999999999829</v>
      </c>
    </row>
    <row r="24" spans="1:12" ht="15.75" customHeight="1">
      <c r="A24" s="193" t="s">
        <v>51</v>
      </c>
      <c r="B24" s="464">
        <v>1089</v>
      </c>
      <c r="C24" s="464">
        <v>131.99999999999991</v>
      </c>
      <c r="D24" s="464">
        <v>418</v>
      </c>
      <c r="E24" s="464">
        <v>538.99999999999989</v>
      </c>
      <c r="F24" s="464">
        <v>59.000000000000014</v>
      </c>
      <c r="G24" s="464">
        <v>65.000000000000028</v>
      </c>
      <c r="H24" s="464">
        <v>138.00000000000006</v>
      </c>
      <c r="I24" s="464">
        <v>145.00000000000006</v>
      </c>
      <c r="J24" s="464">
        <v>82</v>
      </c>
      <c r="K24" s="464">
        <v>32</v>
      </c>
      <c r="L24" s="464">
        <v>18</v>
      </c>
    </row>
    <row r="25" spans="1:12" ht="15.75" customHeight="1">
      <c r="A25" s="193" t="s">
        <v>158</v>
      </c>
      <c r="B25" s="464">
        <v>746.00000000000023</v>
      </c>
      <c r="C25" s="464">
        <v>63.000000000000036</v>
      </c>
      <c r="D25" s="464">
        <v>352.00000000000011</v>
      </c>
      <c r="E25" s="464">
        <v>331</v>
      </c>
      <c r="F25" s="464">
        <v>26.000000000000007</v>
      </c>
      <c r="G25" s="464">
        <v>39</v>
      </c>
      <c r="H25" s="464">
        <v>119.00000000000003</v>
      </c>
      <c r="I25" s="464">
        <v>94.000000000000014</v>
      </c>
      <c r="J25" s="464">
        <v>40.000000000000007</v>
      </c>
      <c r="K25" s="464">
        <v>10</v>
      </c>
      <c r="L25" s="464">
        <v>3.0000000000000013</v>
      </c>
    </row>
    <row r="26" spans="1:12" ht="15.75" customHeight="1">
      <c r="A26" s="193" t="s">
        <v>157</v>
      </c>
      <c r="B26" s="464">
        <v>8828.0000000000018</v>
      </c>
      <c r="C26" s="464">
        <v>973.0000000000008</v>
      </c>
      <c r="D26" s="464">
        <v>4208.9999999999964</v>
      </c>
      <c r="E26" s="464">
        <v>3645.9999999999986</v>
      </c>
      <c r="F26" s="464">
        <v>235</v>
      </c>
      <c r="G26" s="464">
        <v>271.99999999999983</v>
      </c>
      <c r="H26" s="464">
        <v>965.00000000000034</v>
      </c>
      <c r="I26" s="464">
        <v>773.99999999999943</v>
      </c>
      <c r="J26" s="464">
        <v>438.99999999999972</v>
      </c>
      <c r="K26" s="464">
        <v>437.00000000000006</v>
      </c>
      <c r="L26" s="464">
        <v>524.00000000000068</v>
      </c>
    </row>
    <row r="27" spans="1:12" ht="15.75" customHeight="1">
      <c r="A27" s="193" t="s">
        <v>156</v>
      </c>
      <c r="B27" s="464">
        <v>896.99999999999989</v>
      </c>
      <c r="C27" s="464">
        <v>149.00000000000009</v>
      </c>
      <c r="D27" s="464">
        <v>278.00000000000011</v>
      </c>
      <c r="E27" s="464">
        <v>470</v>
      </c>
      <c r="F27" s="464">
        <v>17</v>
      </c>
      <c r="G27" s="464">
        <v>45</v>
      </c>
      <c r="H27" s="464">
        <v>177</v>
      </c>
      <c r="I27" s="464">
        <v>137</v>
      </c>
      <c r="J27" s="464">
        <v>53.000000000000036</v>
      </c>
      <c r="K27" s="464">
        <v>34</v>
      </c>
      <c r="L27" s="464">
        <v>7</v>
      </c>
    </row>
    <row r="28" spans="1:12" ht="15.75" customHeight="1">
      <c r="A28" s="193" t="s">
        <v>155</v>
      </c>
      <c r="B28" s="464">
        <v>2420.0000000000014</v>
      </c>
      <c r="C28" s="464">
        <v>342.99999999999943</v>
      </c>
      <c r="D28" s="464">
        <v>880.99999999999932</v>
      </c>
      <c r="E28" s="464">
        <v>1196.0000000000009</v>
      </c>
      <c r="F28" s="464">
        <v>91.000000000000014</v>
      </c>
      <c r="G28" s="464">
        <v>126.00000000000003</v>
      </c>
      <c r="H28" s="464">
        <v>413.00000000000028</v>
      </c>
      <c r="I28" s="464">
        <v>319.00000000000011</v>
      </c>
      <c r="J28" s="464">
        <v>106.99999999999991</v>
      </c>
      <c r="K28" s="464">
        <v>102</v>
      </c>
      <c r="L28" s="464">
        <v>38</v>
      </c>
    </row>
    <row r="29" spans="1:12" s="88" customFormat="1" ht="15.75" customHeight="1">
      <c r="A29" s="193" t="s">
        <v>26</v>
      </c>
      <c r="B29" s="464">
        <v>522</v>
      </c>
      <c r="C29" s="464">
        <v>93.000000000000028</v>
      </c>
      <c r="D29" s="464">
        <v>185</v>
      </c>
      <c r="E29" s="464">
        <v>244.00000000000009</v>
      </c>
      <c r="F29" s="464">
        <v>21.000000000000014</v>
      </c>
      <c r="G29" s="464">
        <v>24.000000000000004</v>
      </c>
      <c r="H29" s="464">
        <v>67</v>
      </c>
      <c r="I29" s="464">
        <v>52</v>
      </c>
      <c r="J29" s="464">
        <v>28</v>
      </c>
      <c r="K29" s="464">
        <v>52</v>
      </c>
      <c r="L29" s="464">
        <v>0</v>
      </c>
    </row>
    <row r="30" spans="1:12" s="88" customFormat="1" ht="15.75" customHeight="1">
      <c r="A30" s="191" t="s">
        <v>50</v>
      </c>
      <c r="B30" s="195">
        <v>1330.9999999999993</v>
      </c>
      <c r="C30" s="195">
        <v>243.00000000000003</v>
      </c>
      <c r="D30" s="195">
        <v>419.00000000000011</v>
      </c>
      <c r="E30" s="195">
        <v>669</v>
      </c>
      <c r="F30" s="195">
        <v>83</v>
      </c>
      <c r="G30" s="195">
        <v>53.000000000000028</v>
      </c>
      <c r="H30" s="195">
        <v>127.00000000000003</v>
      </c>
      <c r="I30" s="195">
        <v>292.00000000000006</v>
      </c>
      <c r="J30" s="195">
        <v>67</v>
      </c>
      <c r="K30" s="195">
        <v>24.000000000000028</v>
      </c>
      <c r="L30" s="195">
        <v>23.000000000000007</v>
      </c>
    </row>
    <row r="31" spans="1:12" ht="15.75" customHeight="1">
      <c r="A31" s="193" t="s">
        <v>28</v>
      </c>
      <c r="B31" s="464">
        <v>373</v>
      </c>
      <c r="C31" s="464">
        <v>59.000000000000007</v>
      </c>
      <c r="D31" s="464">
        <v>98.000000000000014</v>
      </c>
      <c r="E31" s="464">
        <v>215.99999999999989</v>
      </c>
      <c r="F31" s="464">
        <v>34</v>
      </c>
      <c r="G31" s="464">
        <v>20.000000000000011</v>
      </c>
      <c r="H31" s="464">
        <v>45.000000000000021</v>
      </c>
      <c r="I31" s="464">
        <v>95</v>
      </c>
      <c r="J31" s="464">
        <v>16.000000000000004</v>
      </c>
      <c r="K31" s="464">
        <v>1.0000000000000002</v>
      </c>
      <c r="L31" s="464">
        <v>5</v>
      </c>
    </row>
    <row r="32" spans="1:12" ht="15.75" customHeight="1">
      <c r="A32" s="193" t="s">
        <v>29</v>
      </c>
      <c r="B32" s="464">
        <v>216.99999999999991</v>
      </c>
      <c r="C32" s="464">
        <v>61</v>
      </c>
      <c r="D32" s="464">
        <v>58.000000000000021</v>
      </c>
      <c r="E32" s="464">
        <v>98</v>
      </c>
      <c r="F32" s="464">
        <v>9</v>
      </c>
      <c r="G32" s="464">
        <v>4.0000000000000009</v>
      </c>
      <c r="H32" s="464">
        <v>26.000000000000004</v>
      </c>
      <c r="I32" s="464">
        <v>36</v>
      </c>
      <c r="J32" s="464">
        <v>11</v>
      </c>
      <c r="K32" s="464">
        <v>11</v>
      </c>
      <c r="L32" s="464">
        <v>1</v>
      </c>
    </row>
    <row r="33" spans="1:12" ht="15.75" customHeight="1">
      <c r="A33" s="193" t="s">
        <v>30</v>
      </c>
      <c r="B33" s="464">
        <v>183.00000000000003</v>
      </c>
      <c r="C33" s="464">
        <v>28</v>
      </c>
      <c r="D33" s="464">
        <v>72</v>
      </c>
      <c r="E33" s="464">
        <v>83</v>
      </c>
      <c r="F33" s="464">
        <v>8</v>
      </c>
      <c r="G33" s="464">
        <v>4</v>
      </c>
      <c r="H33" s="464">
        <v>15</v>
      </c>
      <c r="I33" s="464">
        <v>30.000000000000007</v>
      </c>
      <c r="J33" s="464">
        <v>8</v>
      </c>
      <c r="K33" s="464">
        <v>6</v>
      </c>
      <c r="L33" s="464">
        <v>12.000000000000004</v>
      </c>
    </row>
    <row r="34" spans="1:12" ht="15.75" customHeight="1">
      <c r="A34" s="193" t="s">
        <v>31</v>
      </c>
      <c r="B34" s="464">
        <v>191.00000000000003</v>
      </c>
      <c r="C34" s="464">
        <v>17.000000000000004</v>
      </c>
      <c r="D34" s="464">
        <v>62.000000000000007</v>
      </c>
      <c r="E34" s="464">
        <v>112.00000000000001</v>
      </c>
      <c r="F34" s="464">
        <v>19</v>
      </c>
      <c r="G34" s="464">
        <v>11.000000000000005</v>
      </c>
      <c r="H34" s="464">
        <v>14.000000000000012</v>
      </c>
      <c r="I34" s="464">
        <v>57</v>
      </c>
      <c r="J34" s="464">
        <v>11.000000000000007</v>
      </c>
      <c r="K34" s="464">
        <v>0</v>
      </c>
      <c r="L34" s="464">
        <v>0</v>
      </c>
    </row>
    <row r="35" spans="1:12" ht="15.75" customHeight="1">
      <c r="A35" s="193" t="s">
        <v>32</v>
      </c>
      <c r="B35" s="464">
        <v>221.00000000000006</v>
      </c>
      <c r="C35" s="464">
        <v>45</v>
      </c>
      <c r="D35" s="464">
        <v>82.000000000000014</v>
      </c>
      <c r="E35" s="464">
        <v>94.000000000000014</v>
      </c>
      <c r="F35" s="464">
        <v>10</v>
      </c>
      <c r="G35" s="464">
        <v>8</v>
      </c>
      <c r="H35" s="464">
        <v>16</v>
      </c>
      <c r="I35" s="464">
        <v>40</v>
      </c>
      <c r="J35" s="464">
        <v>16</v>
      </c>
      <c r="K35" s="464">
        <v>4</v>
      </c>
      <c r="L35" s="464">
        <v>0</v>
      </c>
    </row>
    <row r="36" spans="1:12" s="88" customFormat="1" ht="15.75" customHeight="1">
      <c r="A36" s="193" t="s">
        <v>33</v>
      </c>
      <c r="B36" s="464">
        <v>146</v>
      </c>
      <c r="C36" s="464">
        <v>33</v>
      </c>
      <c r="D36" s="464">
        <v>47.000000000000007</v>
      </c>
      <c r="E36" s="464">
        <v>66</v>
      </c>
      <c r="F36" s="464">
        <v>3</v>
      </c>
      <c r="G36" s="464">
        <v>6</v>
      </c>
      <c r="H36" s="464">
        <v>11.000000000000002</v>
      </c>
      <c r="I36" s="464">
        <v>34</v>
      </c>
      <c r="J36" s="464">
        <v>5</v>
      </c>
      <c r="K36" s="464">
        <v>2</v>
      </c>
      <c r="L36" s="464">
        <v>5.0000000000000009</v>
      </c>
    </row>
    <row r="37" spans="1:12" s="88" customFormat="1" ht="15.75" customHeight="1">
      <c r="A37" s="191" t="s">
        <v>49</v>
      </c>
      <c r="B37" s="195">
        <v>93</v>
      </c>
      <c r="C37" s="195">
        <v>18</v>
      </c>
      <c r="D37" s="195">
        <v>47</v>
      </c>
      <c r="E37" s="195">
        <v>28.000000000000004</v>
      </c>
      <c r="F37" s="195">
        <v>2</v>
      </c>
      <c r="G37" s="195">
        <v>1</v>
      </c>
      <c r="H37" s="195">
        <v>7.0000000000000009</v>
      </c>
      <c r="I37" s="195">
        <v>13.000000000000004</v>
      </c>
      <c r="J37" s="195">
        <v>5</v>
      </c>
      <c r="K37" s="195">
        <v>0</v>
      </c>
      <c r="L37" s="195">
        <v>0</v>
      </c>
    </row>
    <row r="38" spans="1:12" ht="15.75" customHeight="1">
      <c r="A38" s="193" t="s">
        <v>36</v>
      </c>
      <c r="B38" s="464">
        <v>93</v>
      </c>
      <c r="C38" s="464">
        <v>18</v>
      </c>
      <c r="D38" s="464">
        <v>47</v>
      </c>
      <c r="E38" s="464">
        <v>28.000000000000004</v>
      </c>
      <c r="F38" s="464">
        <v>2</v>
      </c>
      <c r="G38" s="464">
        <v>1</v>
      </c>
      <c r="H38" s="464">
        <v>7.0000000000000009</v>
      </c>
      <c r="I38" s="464">
        <v>13.000000000000004</v>
      </c>
      <c r="J38" s="464">
        <v>5</v>
      </c>
      <c r="K38" s="464">
        <v>0</v>
      </c>
      <c r="L38" s="464">
        <v>0</v>
      </c>
    </row>
    <row r="39" spans="1:12" s="88" customFormat="1" ht="15.75" customHeight="1">
      <c r="A39" s="196" t="s">
        <v>37</v>
      </c>
      <c r="B39" s="479">
        <v>3</v>
      </c>
      <c r="C39" s="479">
        <v>1</v>
      </c>
      <c r="D39" s="479">
        <v>0</v>
      </c>
      <c r="E39" s="479">
        <v>2</v>
      </c>
      <c r="F39" s="479">
        <v>0</v>
      </c>
      <c r="G39" s="479">
        <v>0</v>
      </c>
      <c r="H39" s="479">
        <v>2</v>
      </c>
      <c r="I39" s="479">
        <v>0</v>
      </c>
      <c r="J39" s="479">
        <v>0</v>
      </c>
      <c r="K39" s="479">
        <v>0</v>
      </c>
      <c r="L39" s="479">
        <v>0</v>
      </c>
    </row>
    <row r="40" spans="1:12" ht="15.75" customHeight="1">
      <c r="A40" s="193" t="s">
        <v>414</v>
      </c>
      <c r="B40" s="467">
        <v>3</v>
      </c>
      <c r="C40" s="467">
        <v>1</v>
      </c>
      <c r="D40" s="467">
        <v>0</v>
      </c>
      <c r="E40" s="467">
        <v>2</v>
      </c>
      <c r="F40" s="467">
        <v>0</v>
      </c>
      <c r="G40" s="467">
        <v>0</v>
      </c>
      <c r="H40" s="467">
        <v>2</v>
      </c>
      <c r="I40" s="467">
        <v>0</v>
      </c>
      <c r="J40" s="467">
        <v>0</v>
      </c>
      <c r="K40" s="467">
        <v>0</v>
      </c>
      <c r="L40" s="467">
        <v>0</v>
      </c>
    </row>
    <row r="41" spans="1:12" ht="4.5" customHeight="1">
      <c r="A41" s="121"/>
      <c r="B41" s="105"/>
      <c r="C41" s="105"/>
      <c r="D41" s="105"/>
      <c r="E41" s="105"/>
      <c r="F41" s="105"/>
      <c r="G41" s="105"/>
      <c r="H41" s="105"/>
      <c r="I41" s="105"/>
      <c r="J41" s="105"/>
      <c r="K41" s="105"/>
      <c r="L41" s="105"/>
    </row>
    <row r="42" spans="1:12" ht="7.5" customHeight="1">
      <c r="H42" s="162"/>
      <c r="I42" s="162"/>
      <c r="J42" s="162"/>
      <c r="K42" s="162"/>
      <c r="L42" s="162"/>
    </row>
    <row r="43" spans="1:12" ht="16.5" customHeight="1">
      <c r="A43" s="480" t="s">
        <v>438</v>
      </c>
      <c r="B43" s="480"/>
      <c r="C43" s="480"/>
      <c r="D43" s="162"/>
      <c r="E43" s="162"/>
      <c r="F43" s="162"/>
      <c r="G43" s="162"/>
      <c r="H43" s="98"/>
      <c r="I43" s="98"/>
      <c r="J43" s="98"/>
      <c r="K43" s="98"/>
      <c r="L43" s="98"/>
    </row>
    <row r="44" spans="1:12" ht="12.75" customHeight="1">
      <c r="A44" s="757" t="s">
        <v>602</v>
      </c>
      <c r="B44" s="757"/>
      <c r="C44" s="757"/>
      <c r="D44" s="303"/>
      <c r="E44" s="303"/>
      <c r="F44" s="303"/>
      <c r="G44" s="138"/>
      <c r="H44" s="138"/>
      <c r="I44" s="138"/>
      <c r="J44" s="138"/>
    </row>
    <row r="45" spans="1:12">
      <c r="A45" s="481"/>
      <c r="B45" s="481"/>
      <c r="C45" s="481"/>
    </row>
  </sheetData>
  <mergeCells count="7">
    <mergeCell ref="A44:C44"/>
    <mergeCell ref="A6:L6"/>
    <mergeCell ref="A8:A9"/>
    <mergeCell ref="B8:B9"/>
    <mergeCell ref="C8:C9"/>
    <mergeCell ref="D8:D9"/>
    <mergeCell ref="E8:L8"/>
  </mergeCells>
  <hyperlinks>
    <hyperlink ref="M6" location="INDICE!A41" display="INDICE"/>
  </hyperlinks>
  <printOptions horizontalCentered="1"/>
  <pageMargins left="0.19685039370078741" right="0.19685039370078741" top="1.1023622047244095" bottom="0.51181102362204722" header="0.11811023622047245" footer="0.23622047244094491"/>
  <pageSetup paperSize="9" scale="83" firstPageNumber="63" orientation="landscape" useFirstPageNumber="1" r:id="rId1"/>
  <headerFooter scaleWithDoc="0">
    <oddHeader>&amp;C&amp;G</oddHeader>
    <oddFooter>&amp;C&amp;12 63</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A1:J31"/>
  <sheetViews>
    <sheetView showGridLines="0" topLeftCell="A2" zoomScale="87" zoomScaleNormal="87" workbookViewId="0">
      <selection activeCell="A6" sqref="A6:G6"/>
    </sheetView>
  </sheetViews>
  <sheetFormatPr baseColWidth="10" defaultColWidth="11.42578125" defaultRowHeight="15"/>
  <cols>
    <col min="1" max="1" width="7.5703125" style="80" customWidth="1"/>
    <col min="2" max="2" width="19.7109375" style="80" customWidth="1"/>
    <col min="3" max="7" width="19" style="80" customWidth="1"/>
    <col min="8" max="16384" width="11.42578125" style="80"/>
  </cols>
  <sheetData>
    <row r="1" spans="1:9" ht="15.75" customHeight="1"/>
    <row r="5" spans="1:9">
      <c r="A5" s="674" t="s">
        <v>565</v>
      </c>
      <c r="B5" s="674"/>
      <c r="C5" s="674"/>
      <c r="D5" s="674"/>
      <c r="E5" s="674"/>
      <c r="F5" s="674"/>
      <c r="G5" s="674"/>
    </row>
    <row r="6" spans="1:9" ht="33" customHeight="1">
      <c r="A6" s="680" t="s">
        <v>758</v>
      </c>
      <c r="B6" s="674"/>
      <c r="C6" s="674"/>
      <c r="D6" s="674"/>
      <c r="E6" s="674"/>
      <c r="F6" s="674"/>
      <c r="G6" s="674"/>
      <c r="I6" s="65" t="s">
        <v>225</v>
      </c>
    </row>
    <row r="7" spans="1:9" ht="16.5" customHeight="1">
      <c r="A7" s="687" t="s">
        <v>213</v>
      </c>
      <c r="B7" s="686" t="s">
        <v>716</v>
      </c>
      <c r="C7" s="681" t="s">
        <v>715</v>
      </c>
      <c r="D7" s="682"/>
      <c r="E7" s="683"/>
      <c r="F7" s="684" t="s">
        <v>757</v>
      </c>
      <c r="G7" s="685"/>
    </row>
    <row r="8" spans="1:9" ht="43.5" customHeight="1">
      <c r="A8" s="688"/>
      <c r="B8" s="686"/>
      <c r="C8" s="501" t="s">
        <v>48</v>
      </c>
      <c r="D8" s="502" t="s">
        <v>478</v>
      </c>
      <c r="E8" s="502" t="s">
        <v>479</v>
      </c>
      <c r="F8" s="503" t="s">
        <v>230</v>
      </c>
      <c r="G8" s="503" t="s">
        <v>231</v>
      </c>
    </row>
    <row r="9" spans="1:9">
      <c r="A9" s="359">
        <v>2000</v>
      </c>
      <c r="B9" s="415">
        <v>3582</v>
      </c>
      <c r="C9" s="357">
        <v>3016</v>
      </c>
      <c r="D9" s="358">
        <v>384</v>
      </c>
      <c r="E9" s="358">
        <v>182</v>
      </c>
      <c r="F9" s="363">
        <v>583</v>
      </c>
      <c r="G9" s="363">
        <v>2999</v>
      </c>
      <c r="H9" s="356"/>
    </row>
    <row r="10" spans="1:9">
      <c r="A10" s="359">
        <v>2001</v>
      </c>
      <c r="B10" s="415">
        <v>3652</v>
      </c>
      <c r="C10" s="416">
        <v>3015</v>
      </c>
      <c r="D10" s="417">
        <v>425</v>
      </c>
      <c r="E10" s="358">
        <v>212</v>
      </c>
      <c r="F10" s="363">
        <v>623</v>
      </c>
      <c r="G10" s="363">
        <v>3029</v>
      </c>
      <c r="H10" s="356"/>
    </row>
    <row r="11" spans="1:9">
      <c r="A11" s="359">
        <v>2002</v>
      </c>
      <c r="B11" s="415">
        <v>3623</v>
      </c>
      <c r="C11" s="416">
        <v>2970</v>
      </c>
      <c r="D11" s="417">
        <v>448</v>
      </c>
      <c r="E11" s="358">
        <v>205</v>
      </c>
      <c r="F11" s="363">
        <v>642</v>
      </c>
      <c r="G11" s="363">
        <v>2981</v>
      </c>
      <c r="H11" s="356"/>
    </row>
    <row r="12" spans="1:9">
      <c r="A12" s="359">
        <v>2003</v>
      </c>
      <c r="B12" s="415">
        <v>3501</v>
      </c>
      <c r="C12" s="416">
        <v>2878</v>
      </c>
      <c r="D12" s="417">
        <v>448</v>
      </c>
      <c r="E12" s="358">
        <v>175</v>
      </c>
      <c r="F12" s="363">
        <v>628</v>
      </c>
      <c r="G12" s="363">
        <v>2873</v>
      </c>
      <c r="H12" s="356"/>
    </row>
    <row r="13" spans="1:9">
      <c r="A13" s="359">
        <v>2004</v>
      </c>
      <c r="B13" s="415">
        <v>3790</v>
      </c>
      <c r="C13" s="416">
        <v>3073</v>
      </c>
      <c r="D13" s="417">
        <v>490</v>
      </c>
      <c r="E13" s="358">
        <v>227</v>
      </c>
      <c r="F13" s="363">
        <v>700</v>
      </c>
      <c r="G13" s="363">
        <v>3090</v>
      </c>
      <c r="H13" s="356"/>
    </row>
    <row r="14" spans="1:9">
      <c r="A14" s="359">
        <v>2005</v>
      </c>
      <c r="B14" s="415">
        <v>3912</v>
      </c>
      <c r="C14" s="416">
        <v>3119</v>
      </c>
      <c r="D14" s="417">
        <v>527</v>
      </c>
      <c r="E14" s="358">
        <v>266</v>
      </c>
      <c r="F14" s="363">
        <v>743</v>
      </c>
      <c r="G14" s="363">
        <v>3169</v>
      </c>
      <c r="H14" s="356"/>
    </row>
    <row r="15" spans="1:9">
      <c r="A15" s="359">
        <v>2006</v>
      </c>
      <c r="B15" s="415">
        <v>3681</v>
      </c>
      <c r="C15" s="416">
        <v>2985</v>
      </c>
      <c r="D15" s="417">
        <v>483</v>
      </c>
      <c r="E15" s="358">
        <v>213</v>
      </c>
      <c r="F15" s="363">
        <v>683</v>
      </c>
      <c r="G15" s="363">
        <v>2998</v>
      </c>
      <c r="H15" s="356"/>
    </row>
    <row r="16" spans="1:9">
      <c r="A16" s="359">
        <v>2007</v>
      </c>
      <c r="B16" s="415">
        <v>3847</v>
      </c>
      <c r="C16" s="416">
        <v>3080</v>
      </c>
      <c r="D16" s="417">
        <v>536</v>
      </c>
      <c r="E16" s="358">
        <v>231</v>
      </c>
      <c r="F16" s="363">
        <v>729</v>
      </c>
      <c r="G16" s="363">
        <v>3118</v>
      </c>
      <c r="H16" s="356"/>
    </row>
    <row r="17" spans="1:10">
      <c r="A17" s="359">
        <v>2008</v>
      </c>
      <c r="B17" s="415">
        <v>3813</v>
      </c>
      <c r="C17" s="416">
        <v>3085</v>
      </c>
      <c r="D17" s="417">
        <v>542</v>
      </c>
      <c r="E17" s="358">
        <v>186</v>
      </c>
      <c r="F17" s="363">
        <v>714</v>
      </c>
      <c r="G17" s="363">
        <v>3099</v>
      </c>
      <c r="H17" s="356"/>
    </row>
    <row r="18" spans="1:10">
      <c r="A18" s="359">
        <v>2009</v>
      </c>
      <c r="B18" s="415">
        <v>3894</v>
      </c>
      <c r="C18" s="416">
        <v>3140</v>
      </c>
      <c r="D18" s="417">
        <v>560</v>
      </c>
      <c r="E18" s="358">
        <v>194</v>
      </c>
      <c r="F18" s="363">
        <v>728</v>
      </c>
      <c r="G18" s="363">
        <v>3166</v>
      </c>
      <c r="H18" s="356"/>
    </row>
    <row r="19" spans="1:10">
      <c r="A19" s="359">
        <v>2010</v>
      </c>
      <c r="B19" s="415">
        <v>3981</v>
      </c>
      <c r="C19" s="416">
        <v>3203</v>
      </c>
      <c r="D19" s="417">
        <v>576</v>
      </c>
      <c r="E19" s="358">
        <v>202</v>
      </c>
      <c r="F19" s="363">
        <v>743</v>
      </c>
      <c r="G19" s="363">
        <v>3238</v>
      </c>
      <c r="H19" s="356"/>
    </row>
    <row r="20" spans="1:10">
      <c r="A20" s="359">
        <v>2011</v>
      </c>
      <c r="B20" s="415">
        <v>4032</v>
      </c>
      <c r="C20" s="416">
        <v>3261</v>
      </c>
      <c r="D20" s="417">
        <v>583</v>
      </c>
      <c r="E20" s="358">
        <v>188</v>
      </c>
      <c r="F20" s="363">
        <v>753</v>
      </c>
      <c r="G20" s="363">
        <v>3279</v>
      </c>
      <c r="H20" s="356"/>
    </row>
    <row r="21" spans="1:10">
      <c r="A21" s="359">
        <v>2012</v>
      </c>
      <c r="B21" s="415">
        <v>4015</v>
      </c>
      <c r="C21" s="357">
        <v>3269</v>
      </c>
      <c r="D21" s="358">
        <v>565</v>
      </c>
      <c r="E21" s="358">
        <v>181</v>
      </c>
      <c r="F21" s="363">
        <v>735</v>
      </c>
      <c r="G21" s="363">
        <v>3280</v>
      </c>
      <c r="H21" s="356"/>
    </row>
    <row r="22" spans="1:10">
      <c r="A22" s="359">
        <v>2013</v>
      </c>
      <c r="B22" s="246">
        <v>4223</v>
      </c>
      <c r="C22" s="416">
        <v>3443</v>
      </c>
      <c r="D22" s="417">
        <v>607</v>
      </c>
      <c r="E22" s="358">
        <v>173</v>
      </c>
      <c r="F22" s="363">
        <v>765</v>
      </c>
      <c r="G22" s="363">
        <v>3458</v>
      </c>
      <c r="H22" s="356"/>
    </row>
    <row r="23" spans="1:10">
      <c r="A23" s="359">
        <v>2014</v>
      </c>
      <c r="B23" s="246">
        <v>4139</v>
      </c>
      <c r="C23" s="416">
        <v>3380</v>
      </c>
      <c r="D23" s="417">
        <v>597</v>
      </c>
      <c r="E23" s="358">
        <v>162</v>
      </c>
      <c r="F23" s="363">
        <v>742</v>
      </c>
      <c r="G23" s="363">
        <v>3397</v>
      </c>
      <c r="H23" s="356"/>
    </row>
    <row r="24" spans="1:10">
      <c r="A24" s="359">
        <v>2015</v>
      </c>
      <c r="B24" s="246">
        <v>4081</v>
      </c>
      <c r="C24" s="416">
        <v>3418</v>
      </c>
      <c r="D24" s="417">
        <v>517</v>
      </c>
      <c r="E24" s="358">
        <v>146</v>
      </c>
      <c r="F24" s="363">
        <v>665</v>
      </c>
      <c r="G24" s="363">
        <v>3416</v>
      </c>
      <c r="H24" s="356"/>
      <c r="I24" s="356"/>
      <c r="J24" s="356"/>
    </row>
    <row r="25" spans="1:10">
      <c r="A25" s="359">
        <v>2016</v>
      </c>
      <c r="B25" s="246">
        <v>4201</v>
      </c>
      <c r="C25" s="562">
        <v>3423</v>
      </c>
      <c r="D25" s="417">
        <v>603</v>
      </c>
      <c r="E25" s="358">
        <v>175</v>
      </c>
      <c r="F25" s="363">
        <v>729</v>
      </c>
      <c r="G25" s="363">
        <v>3472</v>
      </c>
      <c r="H25" s="356"/>
      <c r="I25" s="356"/>
      <c r="J25" s="356"/>
    </row>
    <row r="26" spans="1:10" ht="12" customHeight="1">
      <c r="A26" s="354"/>
      <c r="B26" s="233"/>
      <c r="C26" s="355"/>
      <c r="D26" s="355"/>
      <c r="E26" s="355"/>
      <c r="F26" s="361"/>
      <c r="G26" s="233"/>
      <c r="H26" s="356"/>
      <c r="I26" s="356"/>
    </row>
    <row r="27" spans="1:10" ht="25.5" customHeight="1">
      <c r="A27" s="679" t="s">
        <v>919</v>
      </c>
      <c r="B27" s="679"/>
      <c r="C27" s="679"/>
      <c r="D27" s="679"/>
      <c r="E27" s="679"/>
      <c r="F27" s="679"/>
      <c r="G27" s="679"/>
      <c r="H27" s="356"/>
      <c r="I27" s="356"/>
    </row>
    <row r="28" spans="1:10">
      <c r="A28" s="353" t="s">
        <v>601</v>
      </c>
      <c r="B28" s="22"/>
      <c r="C28" s="22"/>
      <c r="D28" s="22"/>
      <c r="E28" s="22"/>
      <c r="F28" s="23"/>
      <c r="G28" s="23"/>
      <c r="H28" s="356"/>
    </row>
    <row r="29" spans="1:10">
      <c r="A29" s="269"/>
      <c r="B29" s="269"/>
      <c r="C29" s="269"/>
      <c r="D29" s="269"/>
      <c r="E29" s="269"/>
      <c r="F29" s="23"/>
      <c r="G29" s="23"/>
    </row>
    <row r="31" spans="1:10">
      <c r="B31" s="356"/>
      <c r="C31" s="356"/>
      <c r="D31" s="356"/>
      <c r="E31" s="356"/>
      <c r="F31" s="356"/>
      <c r="G31" s="356"/>
    </row>
  </sheetData>
  <mergeCells count="7">
    <mergeCell ref="A27:G27"/>
    <mergeCell ref="A6:G6"/>
    <mergeCell ref="A5:G5"/>
    <mergeCell ref="C7:E7"/>
    <mergeCell ref="F7:G7"/>
    <mergeCell ref="B7:B8"/>
    <mergeCell ref="A7:A8"/>
  </mergeCells>
  <hyperlinks>
    <hyperlink ref="I6" location="INDICE!A10" display="INDICE"/>
  </hyperlinks>
  <printOptions horizontalCentered="1"/>
  <pageMargins left="0.19685039370078741" right="0.19685039370078741" top="1.1023622047244095" bottom="0.51181102362204722" header="0.11811023622047245" footer="0.23622047244094491"/>
  <pageSetup paperSize="9" firstPageNumber="37" orientation="landscape" useFirstPageNumber="1" r:id="rId1"/>
  <headerFooter scaleWithDoc="0">
    <oddHeader>&amp;C&amp;G</oddHeader>
    <oddFooter>&amp;C&amp;12 34</oddFooter>
  </headerFooter>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dimension ref="A1:V43"/>
  <sheetViews>
    <sheetView showGridLines="0" zoomScale="85" zoomScaleNormal="85" zoomScalePageLayoutView="70" workbookViewId="0">
      <selection activeCell="B9" sqref="B9:E9"/>
    </sheetView>
  </sheetViews>
  <sheetFormatPr baseColWidth="10" defaultColWidth="9.140625" defaultRowHeight="12.75"/>
  <cols>
    <col min="1" max="1" width="33.140625" style="7" customWidth="1"/>
    <col min="2" max="12" width="17.28515625" style="7" customWidth="1"/>
    <col min="13" max="13" width="16" style="7" customWidth="1"/>
    <col min="14" max="21" width="17.28515625" style="7" customWidth="1"/>
    <col min="22" max="16384" width="9.140625" style="5"/>
  </cols>
  <sheetData>
    <row r="1" spans="1:22" ht="15.95" customHeight="1"/>
    <row r="2" spans="1:22" ht="15.95" customHeight="1"/>
    <row r="3" spans="1:22" ht="15.95" customHeight="1"/>
    <row r="6" spans="1:22" s="6" customFormat="1" ht="45.75" customHeight="1">
      <c r="A6" s="755" t="s">
        <v>779</v>
      </c>
      <c r="B6" s="755"/>
      <c r="C6" s="755"/>
      <c r="D6" s="755"/>
      <c r="E6" s="755"/>
      <c r="F6" s="755"/>
      <c r="G6" s="755"/>
      <c r="H6" s="755"/>
      <c r="I6" s="755"/>
      <c r="J6" s="755"/>
      <c r="K6" s="755"/>
      <c r="L6" s="755"/>
      <c r="M6" s="755"/>
      <c r="N6" s="755"/>
      <c r="O6" s="755"/>
      <c r="P6" s="755"/>
      <c r="Q6" s="755"/>
      <c r="R6" s="755"/>
      <c r="S6" s="755"/>
      <c r="T6" s="755"/>
      <c r="U6" s="755"/>
      <c r="V6" s="65" t="s">
        <v>225</v>
      </c>
    </row>
    <row r="7" spans="1:22" s="6" customFormat="1" ht="26.25" customHeight="1">
      <c r="A7" s="764" t="s">
        <v>281</v>
      </c>
      <c r="B7" s="766" t="s">
        <v>256</v>
      </c>
      <c r="C7" s="767"/>
      <c r="D7" s="767"/>
      <c r="E7" s="767"/>
      <c r="F7" s="766" t="s">
        <v>257</v>
      </c>
      <c r="G7" s="767"/>
      <c r="H7" s="767"/>
      <c r="I7" s="767"/>
      <c r="J7" s="767"/>
      <c r="K7" s="767"/>
      <c r="L7" s="767"/>
      <c r="M7" s="767"/>
      <c r="N7" s="767"/>
      <c r="O7" s="767"/>
      <c r="P7" s="767"/>
      <c r="Q7" s="767"/>
      <c r="R7" s="767"/>
      <c r="S7" s="767"/>
      <c r="T7" s="767"/>
      <c r="U7" s="768"/>
    </row>
    <row r="8" spans="1:22" s="12" customFormat="1" ht="39.75" customHeight="1">
      <c r="A8" s="765"/>
      <c r="B8" s="556" t="s">
        <v>328</v>
      </c>
      <c r="C8" s="556" t="s">
        <v>329</v>
      </c>
      <c r="D8" s="556" t="s">
        <v>330</v>
      </c>
      <c r="E8" s="556" t="s">
        <v>331</v>
      </c>
      <c r="F8" s="556" t="s">
        <v>332</v>
      </c>
      <c r="G8" s="556" t="s">
        <v>333</v>
      </c>
      <c r="H8" s="556" t="s">
        <v>108</v>
      </c>
      <c r="I8" s="556" t="s">
        <v>107</v>
      </c>
      <c r="J8" s="556" t="s">
        <v>106</v>
      </c>
      <c r="K8" s="556" t="s">
        <v>334</v>
      </c>
      <c r="L8" s="556" t="s">
        <v>335</v>
      </c>
      <c r="M8" s="556" t="s">
        <v>615</v>
      </c>
      <c r="N8" s="556" t="s">
        <v>336</v>
      </c>
      <c r="O8" s="556" t="s">
        <v>337</v>
      </c>
      <c r="P8" s="556" t="s">
        <v>338</v>
      </c>
      <c r="Q8" s="556" t="s">
        <v>105</v>
      </c>
      <c r="R8" s="556" t="s">
        <v>104</v>
      </c>
      <c r="S8" s="556" t="s">
        <v>339</v>
      </c>
      <c r="T8" s="556" t="s">
        <v>340</v>
      </c>
      <c r="U8" s="556" t="s">
        <v>53</v>
      </c>
    </row>
    <row r="9" spans="1:22" s="6" customFormat="1" ht="15.75" customHeight="1">
      <c r="A9" s="188" t="s">
        <v>467</v>
      </c>
      <c r="B9" s="170">
        <v>1425.9999999999961</v>
      </c>
      <c r="C9" s="170">
        <v>351.99999999999983</v>
      </c>
      <c r="D9" s="170">
        <v>360.00000000000085</v>
      </c>
      <c r="E9" s="170">
        <v>798.99999999999966</v>
      </c>
      <c r="F9" s="170">
        <v>1606.0000000000018</v>
      </c>
      <c r="G9" s="170">
        <v>1760.0000000000025</v>
      </c>
      <c r="H9" s="170">
        <v>6829.9999999999982</v>
      </c>
      <c r="I9" s="170">
        <v>1788.9999999999975</v>
      </c>
      <c r="J9" s="170">
        <v>1172.0000000000009</v>
      </c>
      <c r="K9" s="170">
        <v>2063.9999999999959</v>
      </c>
      <c r="L9" s="170">
        <v>1786.0000000000016</v>
      </c>
      <c r="M9" s="170">
        <v>558.00000000000091</v>
      </c>
      <c r="N9" s="170">
        <v>1248.999999999998</v>
      </c>
      <c r="O9" s="170">
        <v>623.00000000000068</v>
      </c>
      <c r="P9" s="170">
        <v>143.00000000000048</v>
      </c>
      <c r="Q9" s="170">
        <v>1745.0000000000032</v>
      </c>
      <c r="R9" s="170">
        <v>3213.9999999999964</v>
      </c>
      <c r="S9" s="170">
        <v>2875.9999999999986</v>
      </c>
      <c r="T9" s="170">
        <v>3874.9999999999995</v>
      </c>
      <c r="U9" s="170">
        <v>2859</v>
      </c>
    </row>
    <row r="10" spans="1:22" s="6" customFormat="1" ht="15.75" customHeight="1">
      <c r="A10" s="157" t="s">
        <v>282</v>
      </c>
      <c r="B10" s="170">
        <v>676.00000000000023</v>
      </c>
      <c r="C10" s="170">
        <v>203</v>
      </c>
      <c r="D10" s="170">
        <v>156.00000000000011</v>
      </c>
      <c r="E10" s="170">
        <v>372.99999999999943</v>
      </c>
      <c r="F10" s="170">
        <v>781.00000000000011</v>
      </c>
      <c r="G10" s="170">
        <v>854.00000000000102</v>
      </c>
      <c r="H10" s="170">
        <v>3513.0000000000014</v>
      </c>
      <c r="I10" s="170">
        <v>883.00000000000068</v>
      </c>
      <c r="J10" s="170">
        <v>563</v>
      </c>
      <c r="K10" s="170">
        <v>1016.9999999999994</v>
      </c>
      <c r="L10" s="170">
        <v>918.99999999999898</v>
      </c>
      <c r="M10" s="170">
        <v>285.00000000000006</v>
      </c>
      <c r="N10" s="170">
        <v>615.00000000000159</v>
      </c>
      <c r="O10" s="170">
        <v>400</v>
      </c>
      <c r="P10" s="170">
        <v>91.000000000000171</v>
      </c>
      <c r="Q10" s="170">
        <v>800.99999999999989</v>
      </c>
      <c r="R10" s="170">
        <v>1618.9999999999989</v>
      </c>
      <c r="S10" s="170">
        <v>1480.0000000000007</v>
      </c>
      <c r="T10" s="170">
        <v>1986.0000000000007</v>
      </c>
      <c r="U10" s="170">
        <v>1874.0000000000002</v>
      </c>
    </row>
    <row r="11" spans="1:22" ht="15.75" customHeight="1">
      <c r="A11" s="185" t="s">
        <v>169</v>
      </c>
      <c r="B11" s="171">
        <v>92.000000000000028</v>
      </c>
      <c r="C11" s="171">
        <v>31.000000000000004</v>
      </c>
      <c r="D11" s="171">
        <v>24.000000000000018</v>
      </c>
      <c r="E11" s="171">
        <v>45.000000000000028</v>
      </c>
      <c r="F11" s="171">
        <v>105</v>
      </c>
      <c r="G11" s="171">
        <v>113.00000000000006</v>
      </c>
      <c r="H11" s="171">
        <v>307</v>
      </c>
      <c r="I11" s="171">
        <v>101</v>
      </c>
      <c r="J11" s="171">
        <v>77.999999999999915</v>
      </c>
      <c r="K11" s="171">
        <v>97</v>
      </c>
      <c r="L11" s="171">
        <v>85</v>
      </c>
      <c r="M11" s="171">
        <v>25.000000000000011</v>
      </c>
      <c r="N11" s="171">
        <v>63.000000000000007</v>
      </c>
      <c r="O11" s="171">
        <v>49</v>
      </c>
      <c r="P11" s="171">
        <v>12.000000000000002</v>
      </c>
      <c r="Q11" s="171">
        <v>86</v>
      </c>
      <c r="R11" s="171">
        <v>197.99999999999986</v>
      </c>
      <c r="S11" s="171">
        <v>186.00000000000006</v>
      </c>
      <c r="T11" s="171">
        <v>197.00000000000003</v>
      </c>
      <c r="U11" s="171">
        <v>163</v>
      </c>
    </row>
    <row r="12" spans="1:22" ht="15.75" customHeight="1">
      <c r="A12" s="185" t="s">
        <v>168</v>
      </c>
      <c r="B12" s="171">
        <v>13.000000000000004</v>
      </c>
      <c r="C12" s="171">
        <v>0</v>
      </c>
      <c r="D12" s="171">
        <v>2.0000000000000004</v>
      </c>
      <c r="E12" s="171">
        <v>14.000000000000007</v>
      </c>
      <c r="F12" s="171">
        <v>13.000000000000004</v>
      </c>
      <c r="G12" s="171">
        <v>20</v>
      </c>
      <c r="H12" s="171">
        <v>51</v>
      </c>
      <c r="I12" s="171">
        <v>23</v>
      </c>
      <c r="J12" s="171">
        <v>18</v>
      </c>
      <c r="K12" s="171">
        <v>20</v>
      </c>
      <c r="L12" s="171">
        <v>19.000000000000004</v>
      </c>
      <c r="M12" s="171">
        <v>4.0000000000000018</v>
      </c>
      <c r="N12" s="171">
        <v>13</v>
      </c>
      <c r="O12" s="171">
        <v>6</v>
      </c>
      <c r="P12" s="171">
        <v>3</v>
      </c>
      <c r="Q12" s="171">
        <v>5</v>
      </c>
      <c r="R12" s="171">
        <v>25.000000000000007</v>
      </c>
      <c r="S12" s="171">
        <v>53</v>
      </c>
      <c r="T12" s="171">
        <v>42</v>
      </c>
      <c r="U12" s="171">
        <v>140</v>
      </c>
    </row>
    <row r="13" spans="1:22" ht="15.75" customHeight="1">
      <c r="A13" s="185" t="s">
        <v>167</v>
      </c>
      <c r="B13" s="171">
        <v>19</v>
      </c>
      <c r="C13" s="171">
        <v>1.0000000000000002</v>
      </c>
      <c r="D13" s="171">
        <v>3</v>
      </c>
      <c r="E13" s="171">
        <v>10</v>
      </c>
      <c r="F13" s="171">
        <v>20</v>
      </c>
      <c r="G13" s="171">
        <v>19</v>
      </c>
      <c r="H13" s="171">
        <v>33</v>
      </c>
      <c r="I13" s="171">
        <v>19</v>
      </c>
      <c r="J13" s="171">
        <v>27</v>
      </c>
      <c r="K13" s="171">
        <v>25.000000000000004</v>
      </c>
      <c r="L13" s="171">
        <v>15</v>
      </c>
      <c r="M13" s="171">
        <v>10.000000000000002</v>
      </c>
      <c r="N13" s="171">
        <v>14.000000000000004</v>
      </c>
      <c r="O13" s="171">
        <v>6.0000000000000009</v>
      </c>
      <c r="P13" s="171">
        <v>0</v>
      </c>
      <c r="Q13" s="171">
        <v>2.0000000000000004</v>
      </c>
      <c r="R13" s="171">
        <v>41</v>
      </c>
      <c r="S13" s="171">
        <v>106.00000000000003</v>
      </c>
      <c r="T13" s="171">
        <v>39.000000000000007</v>
      </c>
      <c r="U13" s="171">
        <v>131</v>
      </c>
    </row>
    <row r="14" spans="1:22" ht="15.75" customHeight="1">
      <c r="A14" s="185" t="s">
        <v>166</v>
      </c>
      <c r="B14" s="171">
        <v>10.000000000000002</v>
      </c>
      <c r="C14" s="171">
        <v>1.0000000000000002</v>
      </c>
      <c r="D14" s="171">
        <v>3</v>
      </c>
      <c r="E14" s="171">
        <v>9</v>
      </c>
      <c r="F14" s="171">
        <v>11.000000000000007</v>
      </c>
      <c r="G14" s="171">
        <v>12.000000000000004</v>
      </c>
      <c r="H14" s="171">
        <v>28</v>
      </c>
      <c r="I14" s="171">
        <v>13</v>
      </c>
      <c r="J14" s="171">
        <v>12</v>
      </c>
      <c r="K14" s="171">
        <v>15.000000000000004</v>
      </c>
      <c r="L14" s="171">
        <v>11</v>
      </c>
      <c r="M14" s="171">
        <v>1</v>
      </c>
      <c r="N14" s="171">
        <v>5</v>
      </c>
      <c r="O14" s="171">
        <v>4</v>
      </c>
      <c r="P14" s="171">
        <v>0</v>
      </c>
      <c r="Q14" s="171">
        <v>2</v>
      </c>
      <c r="R14" s="171">
        <v>16</v>
      </c>
      <c r="S14" s="171">
        <v>45</v>
      </c>
      <c r="T14" s="171">
        <v>38.000000000000007</v>
      </c>
      <c r="U14" s="171">
        <v>9.0000000000000018</v>
      </c>
    </row>
    <row r="15" spans="1:22" ht="15.75" customHeight="1">
      <c r="A15" s="185" t="s">
        <v>165</v>
      </c>
      <c r="B15" s="171">
        <v>38.000000000000021</v>
      </c>
      <c r="C15" s="171">
        <v>2.0000000000000004</v>
      </c>
      <c r="D15" s="171">
        <v>8.0000000000000036</v>
      </c>
      <c r="E15" s="171">
        <v>30.000000000000007</v>
      </c>
      <c r="F15" s="171">
        <v>39.000000000000021</v>
      </c>
      <c r="G15" s="171">
        <v>38.000000000000007</v>
      </c>
      <c r="H15" s="171">
        <v>113.00000000000004</v>
      </c>
      <c r="I15" s="171">
        <v>46.000000000000007</v>
      </c>
      <c r="J15" s="171">
        <v>29</v>
      </c>
      <c r="K15" s="171">
        <v>55</v>
      </c>
      <c r="L15" s="171">
        <v>49</v>
      </c>
      <c r="M15" s="171">
        <v>11.000000000000004</v>
      </c>
      <c r="N15" s="171">
        <v>26.000000000000018</v>
      </c>
      <c r="O15" s="171">
        <v>17.000000000000004</v>
      </c>
      <c r="P15" s="171">
        <v>3.0000000000000009</v>
      </c>
      <c r="Q15" s="171">
        <v>19</v>
      </c>
      <c r="R15" s="171">
        <v>123.00000000000001</v>
      </c>
      <c r="S15" s="171">
        <v>113</v>
      </c>
      <c r="T15" s="171">
        <v>90.000000000000014</v>
      </c>
      <c r="U15" s="171">
        <v>57</v>
      </c>
    </row>
    <row r="16" spans="1:22" ht="15.75" customHeight="1">
      <c r="A16" s="185" t="s">
        <v>164</v>
      </c>
      <c r="B16" s="171">
        <v>33</v>
      </c>
      <c r="C16" s="171">
        <v>7</v>
      </c>
      <c r="D16" s="171">
        <v>8.0000000000000036</v>
      </c>
      <c r="E16" s="171">
        <v>20</v>
      </c>
      <c r="F16" s="171">
        <v>38.000000000000007</v>
      </c>
      <c r="G16" s="171">
        <v>50.000000000000007</v>
      </c>
      <c r="H16" s="171">
        <v>134.99999999999991</v>
      </c>
      <c r="I16" s="171">
        <v>44</v>
      </c>
      <c r="J16" s="171">
        <v>31</v>
      </c>
      <c r="K16" s="171">
        <v>67.000000000000028</v>
      </c>
      <c r="L16" s="171">
        <v>45.000000000000014</v>
      </c>
      <c r="M16" s="171">
        <v>19.000000000000004</v>
      </c>
      <c r="N16" s="171">
        <v>32</v>
      </c>
      <c r="O16" s="171">
        <v>16</v>
      </c>
      <c r="P16" s="171">
        <v>2</v>
      </c>
      <c r="Q16" s="171">
        <v>36.000000000000014</v>
      </c>
      <c r="R16" s="171">
        <v>115.00000000000003</v>
      </c>
      <c r="S16" s="171">
        <v>145</v>
      </c>
      <c r="T16" s="171">
        <v>114.00000000000001</v>
      </c>
      <c r="U16" s="171">
        <v>15</v>
      </c>
    </row>
    <row r="17" spans="1:22" ht="15.75" customHeight="1">
      <c r="A17" s="185" t="s">
        <v>163</v>
      </c>
      <c r="B17" s="171">
        <v>24</v>
      </c>
      <c r="C17" s="171">
        <v>8</v>
      </c>
      <c r="D17" s="171">
        <v>3.0000000000000004</v>
      </c>
      <c r="E17" s="171">
        <v>12</v>
      </c>
      <c r="F17" s="171">
        <v>29</v>
      </c>
      <c r="G17" s="171">
        <v>33</v>
      </c>
      <c r="H17" s="171">
        <v>105</v>
      </c>
      <c r="I17" s="171">
        <v>37</v>
      </c>
      <c r="J17" s="171">
        <v>25.000000000000004</v>
      </c>
      <c r="K17" s="171">
        <v>41.000000000000021</v>
      </c>
      <c r="L17" s="171">
        <v>34.000000000000014</v>
      </c>
      <c r="M17" s="171">
        <v>8</v>
      </c>
      <c r="N17" s="171">
        <v>23.000000000000011</v>
      </c>
      <c r="O17" s="171">
        <v>13</v>
      </c>
      <c r="P17" s="171">
        <v>2</v>
      </c>
      <c r="Q17" s="171">
        <v>25</v>
      </c>
      <c r="R17" s="171">
        <v>54</v>
      </c>
      <c r="S17" s="171">
        <v>63.000000000000014</v>
      </c>
      <c r="T17" s="171">
        <v>86</v>
      </c>
      <c r="U17" s="171">
        <v>6</v>
      </c>
    </row>
    <row r="18" spans="1:22" ht="15.75" customHeight="1">
      <c r="A18" s="185" t="s">
        <v>162</v>
      </c>
      <c r="B18" s="171">
        <v>62</v>
      </c>
      <c r="C18" s="171">
        <v>20.000000000000007</v>
      </c>
      <c r="D18" s="171">
        <v>11.000000000000002</v>
      </c>
      <c r="E18" s="171">
        <v>36.000000000000007</v>
      </c>
      <c r="F18" s="171">
        <v>59</v>
      </c>
      <c r="G18" s="171">
        <v>68.000000000000028</v>
      </c>
      <c r="H18" s="171">
        <v>194.99999999999986</v>
      </c>
      <c r="I18" s="171">
        <v>72</v>
      </c>
      <c r="J18" s="171">
        <v>40.000000000000014</v>
      </c>
      <c r="K18" s="171">
        <v>83.999999999999915</v>
      </c>
      <c r="L18" s="171">
        <v>52</v>
      </c>
      <c r="M18" s="171">
        <v>17.000000000000004</v>
      </c>
      <c r="N18" s="171">
        <v>38</v>
      </c>
      <c r="O18" s="171">
        <v>37</v>
      </c>
      <c r="P18" s="171">
        <v>3</v>
      </c>
      <c r="Q18" s="171">
        <v>40.000000000000021</v>
      </c>
      <c r="R18" s="171">
        <v>87.000000000000028</v>
      </c>
      <c r="S18" s="171">
        <v>92.000000000000014</v>
      </c>
      <c r="T18" s="171">
        <v>119</v>
      </c>
      <c r="U18" s="171">
        <v>224.99999999999986</v>
      </c>
    </row>
    <row r="19" spans="1:22" ht="15.75" customHeight="1">
      <c r="A19" s="185" t="s">
        <v>161</v>
      </c>
      <c r="B19" s="171">
        <v>279</v>
      </c>
      <c r="C19" s="171">
        <v>109</v>
      </c>
      <c r="D19" s="171">
        <v>63</v>
      </c>
      <c r="E19" s="171">
        <v>127</v>
      </c>
      <c r="F19" s="171">
        <v>350.99999999999972</v>
      </c>
      <c r="G19" s="171">
        <v>384.00000000000017</v>
      </c>
      <c r="H19" s="171">
        <v>2053.0000000000018</v>
      </c>
      <c r="I19" s="171">
        <v>382.00000000000034</v>
      </c>
      <c r="J19" s="171">
        <v>213</v>
      </c>
      <c r="K19" s="171">
        <v>464.00000000000028</v>
      </c>
      <c r="L19" s="171">
        <v>431</v>
      </c>
      <c r="M19" s="171">
        <v>133</v>
      </c>
      <c r="N19" s="171">
        <v>316</v>
      </c>
      <c r="O19" s="171">
        <v>199</v>
      </c>
      <c r="P19" s="171">
        <v>49.000000000000007</v>
      </c>
      <c r="Q19" s="171">
        <v>453.00000000000028</v>
      </c>
      <c r="R19" s="171">
        <v>723</v>
      </c>
      <c r="S19" s="171">
        <v>462.99999999999989</v>
      </c>
      <c r="T19" s="171">
        <v>865.99999999999943</v>
      </c>
      <c r="U19" s="171">
        <v>1069.0000000000002</v>
      </c>
    </row>
    <row r="20" spans="1:22" ht="15.75" customHeight="1">
      <c r="A20" s="185" t="s">
        <v>160</v>
      </c>
      <c r="B20" s="171">
        <v>55</v>
      </c>
      <c r="C20" s="171">
        <v>13</v>
      </c>
      <c r="D20" s="171">
        <v>11</v>
      </c>
      <c r="E20" s="171">
        <v>32.000000000000007</v>
      </c>
      <c r="F20" s="171">
        <v>61</v>
      </c>
      <c r="G20" s="171">
        <v>57</v>
      </c>
      <c r="H20" s="171">
        <v>245.00000000000009</v>
      </c>
      <c r="I20" s="171">
        <v>78</v>
      </c>
      <c r="J20" s="171">
        <v>43</v>
      </c>
      <c r="K20" s="171">
        <v>71</v>
      </c>
      <c r="L20" s="171">
        <v>82.000000000000014</v>
      </c>
      <c r="M20" s="171">
        <v>22.000000000000004</v>
      </c>
      <c r="N20" s="171">
        <v>36.000000000000014</v>
      </c>
      <c r="O20" s="171">
        <v>28.000000000000004</v>
      </c>
      <c r="P20" s="171">
        <v>8.0000000000000036</v>
      </c>
      <c r="Q20" s="171">
        <v>57</v>
      </c>
      <c r="R20" s="171">
        <v>144.00000000000003</v>
      </c>
      <c r="S20" s="171">
        <v>138.00000000000003</v>
      </c>
      <c r="T20" s="171">
        <v>152</v>
      </c>
      <c r="U20" s="171">
        <v>12</v>
      </c>
    </row>
    <row r="21" spans="1:22" ht="15.75" customHeight="1">
      <c r="A21" s="185" t="s">
        <v>159</v>
      </c>
      <c r="B21" s="171">
        <v>51</v>
      </c>
      <c r="C21" s="171">
        <v>11.000000000000002</v>
      </c>
      <c r="D21" s="171">
        <v>20</v>
      </c>
      <c r="E21" s="171">
        <v>38</v>
      </c>
      <c r="F21" s="171">
        <v>55</v>
      </c>
      <c r="G21" s="171">
        <v>60</v>
      </c>
      <c r="H21" s="171">
        <v>248.00000000000006</v>
      </c>
      <c r="I21" s="171">
        <v>68</v>
      </c>
      <c r="J21" s="171">
        <v>47</v>
      </c>
      <c r="K21" s="171">
        <v>78</v>
      </c>
      <c r="L21" s="171">
        <v>96</v>
      </c>
      <c r="M21" s="171">
        <v>35.000000000000007</v>
      </c>
      <c r="N21" s="171">
        <v>49</v>
      </c>
      <c r="O21" s="171">
        <v>25.000000000000011</v>
      </c>
      <c r="P21" s="171">
        <v>9</v>
      </c>
      <c r="Q21" s="171">
        <v>76</v>
      </c>
      <c r="R21" s="171">
        <v>93.000000000000028</v>
      </c>
      <c r="S21" s="171">
        <v>76.000000000000014</v>
      </c>
      <c r="T21" s="171">
        <v>243.00000000000011</v>
      </c>
      <c r="U21" s="171">
        <v>47</v>
      </c>
    </row>
    <row r="22" spans="1:22" s="6" customFormat="1" ht="15.75" customHeight="1">
      <c r="A22" s="157" t="s">
        <v>283</v>
      </c>
      <c r="B22" s="170">
        <v>694.99999999999989</v>
      </c>
      <c r="C22" s="170">
        <v>141.99999999999991</v>
      </c>
      <c r="D22" s="170">
        <v>190.99999999999977</v>
      </c>
      <c r="E22" s="170">
        <v>355</v>
      </c>
      <c r="F22" s="170">
        <v>763.00000000000034</v>
      </c>
      <c r="G22" s="170">
        <v>840.99999999999886</v>
      </c>
      <c r="H22" s="170">
        <v>3092</v>
      </c>
      <c r="I22" s="170">
        <v>810.99999999999977</v>
      </c>
      <c r="J22" s="170">
        <v>562</v>
      </c>
      <c r="K22" s="170">
        <v>965.00000000000045</v>
      </c>
      <c r="L22" s="170">
        <v>777.99999999999955</v>
      </c>
      <c r="M22" s="170">
        <v>248.00000000000003</v>
      </c>
      <c r="N22" s="170">
        <v>589</v>
      </c>
      <c r="O22" s="170">
        <v>203.00000000000003</v>
      </c>
      <c r="P22" s="170">
        <v>47.000000000000028</v>
      </c>
      <c r="Q22" s="170">
        <v>888.99999999999818</v>
      </c>
      <c r="R22" s="170">
        <v>1436.0000000000011</v>
      </c>
      <c r="S22" s="170">
        <v>1169.0000000000011</v>
      </c>
      <c r="T22" s="170">
        <v>1715.0000000000007</v>
      </c>
      <c r="U22" s="170">
        <v>832.99999999999943</v>
      </c>
    </row>
    <row r="23" spans="1:22" ht="15.75" customHeight="1">
      <c r="A23" s="185" t="s">
        <v>51</v>
      </c>
      <c r="B23" s="171">
        <v>77.000000000000014</v>
      </c>
      <c r="C23" s="171">
        <v>11</v>
      </c>
      <c r="D23" s="171">
        <v>25</v>
      </c>
      <c r="E23" s="171">
        <v>44</v>
      </c>
      <c r="F23" s="171">
        <v>79</v>
      </c>
      <c r="G23" s="171">
        <v>108</v>
      </c>
      <c r="H23" s="171">
        <v>302</v>
      </c>
      <c r="I23" s="171">
        <v>96</v>
      </c>
      <c r="J23" s="171">
        <v>62.000000000000014</v>
      </c>
      <c r="K23" s="171">
        <v>103</v>
      </c>
      <c r="L23" s="171">
        <v>96</v>
      </c>
      <c r="M23" s="171">
        <v>34</v>
      </c>
      <c r="N23" s="171">
        <v>58.000000000000021</v>
      </c>
      <c r="O23" s="171">
        <v>30</v>
      </c>
      <c r="P23" s="171">
        <v>7</v>
      </c>
      <c r="Q23" s="171">
        <v>58</v>
      </c>
      <c r="R23" s="171">
        <v>197.00000000000006</v>
      </c>
      <c r="S23" s="171">
        <v>179</v>
      </c>
      <c r="T23" s="171">
        <v>217</v>
      </c>
      <c r="U23" s="171">
        <v>217</v>
      </c>
      <c r="V23" s="7"/>
    </row>
    <row r="24" spans="1:22" ht="15.75" customHeight="1">
      <c r="A24" s="185" t="s">
        <v>158</v>
      </c>
      <c r="B24" s="171">
        <v>30.000000000000011</v>
      </c>
      <c r="C24" s="171">
        <v>2</v>
      </c>
      <c r="D24" s="171">
        <v>10.000000000000002</v>
      </c>
      <c r="E24" s="171">
        <v>30</v>
      </c>
      <c r="F24" s="171">
        <v>37</v>
      </c>
      <c r="G24" s="171">
        <v>32.000000000000007</v>
      </c>
      <c r="H24" s="171">
        <v>114</v>
      </c>
      <c r="I24" s="171">
        <v>33</v>
      </c>
      <c r="J24" s="171">
        <v>30</v>
      </c>
      <c r="K24" s="171">
        <v>36</v>
      </c>
      <c r="L24" s="171">
        <v>54.000000000000014</v>
      </c>
      <c r="M24" s="171">
        <v>9.0000000000000018</v>
      </c>
      <c r="N24" s="171">
        <v>31.000000000000007</v>
      </c>
      <c r="O24" s="171">
        <v>7</v>
      </c>
      <c r="P24" s="171">
        <v>5</v>
      </c>
      <c r="Q24" s="171">
        <v>20.000000000000004</v>
      </c>
      <c r="R24" s="171">
        <v>75.000000000000028</v>
      </c>
      <c r="S24" s="171">
        <v>88</v>
      </c>
      <c r="T24" s="171">
        <v>71</v>
      </c>
      <c r="U24" s="171">
        <v>3</v>
      </c>
    </row>
    <row r="25" spans="1:22" ht="15.75" customHeight="1">
      <c r="A25" s="185" t="s">
        <v>157</v>
      </c>
      <c r="B25" s="171">
        <v>397.99999999999983</v>
      </c>
      <c r="C25" s="171">
        <v>98.000000000000057</v>
      </c>
      <c r="D25" s="171">
        <v>106</v>
      </c>
      <c r="E25" s="171">
        <v>145</v>
      </c>
      <c r="F25" s="171">
        <v>430.00000000000063</v>
      </c>
      <c r="G25" s="171">
        <v>483.99999999999994</v>
      </c>
      <c r="H25" s="171">
        <v>1952</v>
      </c>
      <c r="I25" s="171">
        <v>474.00000000000006</v>
      </c>
      <c r="J25" s="171">
        <v>322.00000000000011</v>
      </c>
      <c r="K25" s="171">
        <v>586</v>
      </c>
      <c r="L25" s="171">
        <v>360.00000000000017</v>
      </c>
      <c r="M25" s="171">
        <v>110.00000000000009</v>
      </c>
      <c r="N25" s="171">
        <v>333.00000000000023</v>
      </c>
      <c r="O25" s="171">
        <v>128.00000000000014</v>
      </c>
      <c r="P25" s="171">
        <v>27</v>
      </c>
      <c r="Q25" s="171">
        <v>653.00000000000091</v>
      </c>
      <c r="R25" s="171">
        <v>728.00000000000023</v>
      </c>
      <c r="S25" s="171">
        <v>512.99999999999989</v>
      </c>
      <c r="T25" s="171">
        <v>977.9999999999992</v>
      </c>
      <c r="U25" s="171">
        <v>508.99999999999994</v>
      </c>
    </row>
    <row r="26" spans="1:22" ht="15.75" customHeight="1">
      <c r="A26" s="185" t="s">
        <v>156</v>
      </c>
      <c r="B26" s="171">
        <v>82</v>
      </c>
      <c r="C26" s="171">
        <v>9</v>
      </c>
      <c r="D26" s="171">
        <v>29</v>
      </c>
      <c r="E26" s="171">
        <v>64</v>
      </c>
      <c r="F26" s="171">
        <v>92.000000000000014</v>
      </c>
      <c r="G26" s="171">
        <v>96.000000000000028</v>
      </c>
      <c r="H26" s="171">
        <v>262</v>
      </c>
      <c r="I26" s="171">
        <v>89</v>
      </c>
      <c r="J26" s="171">
        <v>68.000000000000028</v>
      </c>
      <c r="K26" s="171">
        <v>98.000000000000014</v>
      </c>
      <c r="L26" s="171">
        <v>75</v>
      </c>
      <c r="M26" s="171">
        <v>39.000000000000014</v>
      </c>
      <c r="N26" s="171">
        <v>60</v>
      </c>
      <c r="O26" s="171">
        <v>13</v>
      </c>
      <c r="P26" s="171">
        <v>3</v>
      </c>
      <c r="Q26" s="171">
        <v>42</v>
      </c>
      <c r="R26" s="171">
        <v>161</v>
      </c>
      <c r="S26" s="171">
        <v>165.00000000000009</v>
      </c>
      <c r="T26" s="171">
        <v>181.00000000000003</v>
      </c>
      <c r="U26" s="171">
        <v>32.000000000000028</v>
      </c>
    </row>
    <row r="27" spans="1:22" ht="15.75" customHeight="1">
      <c r="A27" s="185" t="s">
        <v>155</v>
      </c>
      <c r="B27" s="171">
        <v>82</v>
      </c>
      <c r="C27" s="171">
        <v>20.000000000000007</v>
      </c>
      <c r="D27" s="171">
        <v>15</v>
      </c>
      <c r="E27" s="171">
        <v>54</v>
      </c>
      <c r="F27" s="171">
        <v>92.000000000000028</v>
      </c>
      <c r="G27" s="171">
        <v>90</v>
      </c>
      <c r="H27" s="171">
        <v>384</v>
      </c>
      <c r="I27" s="171">
        <v>94</v>
      </c>
      <c r="J27" s="171">
        <v>61.00000000000005</v>
      </c>
      <c r="K27" s="171">
        <v>107</v>
      </c>
      <c r="L27" s="171">
        <v>164.00000000000006</v>
      </c>
      <c r="M27" s="171">
        <v>48.000000000000021</v>
      </c>
      <c r="N27" s="171">
        <v>86</v>
      </c>
      <c r="O27" s="171">
        <v>19.000000000000014</v>
      </c>
      <c r="P27" s="171">
        <v>5</v>
      </c>
      <c r="Q27" s="171">
        <v>96</v>
      </c>
      <c r="R27" s="171">
        <v>226</v>
      </c>
      <c r="S27" s="171">
        <v>155</v>
      </c>
      <c r="T27" s="171">
        <v>220.00000000000011</v>
      </c>
      <c r="U27" s="171">
        <v>69.000000000000014</v>
      </c>
    </row>
    <row r="28" spans="1:22" ht="15.75" customHeight="1">
      <c r="A28" s="185" t="s">
        <v>26</v>
      </c>
      <c r="B28" s="171">
        <v>26</v>
      </c>
      <c r="C28" s="171">
        <v>2</v>
      </c>
      <c r="D28" s="171">
        <v>6</v>
      </c>
      <c r="E28" s="171">
        <v>18.000000000000004</v>
      </c>
      <c r="F28" s="171">
        <v>33</v>
      </c>
      <c r="G28" s="171">
        <v>31</v>
      </c>
      <c r="H28" s="171">
        <v>78</v>
      </c>
      <c r="I28" s="171">
        <v>25</v>
      </c>
      <c r="J28" s="171">
        <v>19.000000000000004</v>
      </c>
      <c r="K28" s="171">
        <v>35.000000000000007</v>
      </c>
      <c r="L28" s="171">
        <v>29</v>
      </c>
      <c r="M28" s="171">
        <v>8</v>
      </c>
      <c r="N28" s="171">
        <v>21</v>
      </c>
      <c r="O28" s="171">
        <v>6</v>
      </c>
      <c r="P28" s="171">
        <v>0</v>
      </c>
      <c r="Q28" s="171">
        <v>20</v>
      </c>
      <c r="R28" s="171">
        <v>49</v>
      </c>
      <c r="S28" s="171">
        <v>69.000000000000014</v>
      </c>
      <c r="T28" s="171">
        <v>48</v>
      </c>
      <c r="U28" s="171">
        <v>3.0000000000000004</v>
      </c>
    </row>
    <row r="29" spans="1:22" s="6" customFormat="1" ht="15.75" customHeight="1">
      <c r="A29" s="157" t="s">
        <v>50</v>
      </c>
      <c r="B29" s="170">
        <v>50.000000000000014</v>
      </c>
      <c r="C29" s="170">
        <v>7.0000000000000115</v>
      </c>
      <c r="D29" s="170">
        <v>11.000000000000002</v>
      </c>
      <c r="E29" s="170">
        <v>68</v>
      </c>
      <c r="F29" s="170">
        <v>57.00000000000005</v>
      </c>
      <c r="G29" s="170">
        <v>60.000000000000014</v>
      </c>
      <c r="H29" s="170">
        <v>195.00000000000009</v>
      </c>
      <c r="I29" s="170">
        <v>89.999999999999929</v>
      </c>
      <c r="J29" s="170">
        <v>47.000000000000007</v>
      </c>
      <c r="K29" s="170">
        <v>73.999999999999929</v>
      </c>
      <c r="L29" s="170">
        <v>81</v>
      </c>
      <c r="M29" s="170">
        <v>24</v>
      </c>
      <c r="N29" s="170">
        <v>42.000000000000043</v>
      </c>
      <c r="O29" s="170">
        <v>19.000000000000004</v>
      </c>
      <c r="P29" s="170">
        <v>5</v>
      </c>
      <c r="Q29" s="170">
        <v>46</v>
      </c>
      <c r="R29" s="170">
        <v>148</v>
      </c>
      <c r="S29" s="170">
        <v>221.00000000000014</v>
      </c>
      <c r="T29" s="170">
        <v>156</v>
      </c>
      <c r="U29" s="170">
        <v>146.00000000000017</v>
      </c>
    </row>
    <row r="30" spans="1:22" ht="15.75" customHeight="1">
      <c r="A30" s="185" t="s">
        <v>28</v>
      </c>
      <c r="B30" s="171">
        <v>10.000000000000002</v>
      </c>
      <c r="C30" s="171">
        <v>0</v>
      </c>
      <c r="D30" s="171">
        <v>5</v>
      </c>
      <c r="E30" s="171">
        <v>11</v>
      </c>
      <c r="F30" s="171">
        <v>11</v>
      </c>
      <c r="G30" s="171">
        <v>12</v>
      </c>
      <c r="H30" s="171">
        <v>61</v>
      </c>
      <c r="I30" s="171">
        <v>12</v>
      </c>
      <c r="J30" s="171">
        <v>11</v>
      </c>
      <c r="K30" s="171">
        <v>14</v>
      </c>
      <c r="L30" s="171">
        <v>25.000000000000004</v>
      </c>
      <c r="M30" s="171">
        <v>1</v>
      </c>
      <c r="N30" s="171">
        <v>7.0000000000000018</v>
      </c>
      <c r="O30" s="171">
        <v>4</v>
      </c>
      <c r="P30" s="171">
        <v>1</v>
      </c>
      <c r="Q30" s="171">
        <v>11</v>
      </c>
      <c r="R30" s="171">
        <v>24</v>
      </c>
      <c r="S30" s="171">
        <v>57.000000000000007</v>
      </c>
      <c r="T30" s="171">
        <v>36</v>
      </c>
      <c r="U30" s="171">
        <v>62</v>
      </c>
    </row>
    <row r="31" spans="1:22" ht="15.75" customHeight="1">
      <c r="A31" s="185" t="s">
        <v>29</v>
      </c>
      <c r="B31" s="171">
        <v>10</v>
      </c>
      <c r="C31" s="171">
        <v>0</v>
      </c>
      <c r="D31" s="171">
        <v>1</v>
      </c>
      <c r="E31" s="171">
        <v>6.0000000000000009</v>
      </c>
      <c r="F31" s="171">
        <v>10</v>
      </c>
      <c r="G31" s="171">
        <v>8.0000000000000018</v>
      </c>
      <c r="H31" s="171">
        <v>20</v>
      </c>
      <c r="I31" s="171">
        <v>17.000000000000004</v>
      </c>
      <c r="J31" s="171">
        <v>4</v>
      </c>
      <c r="K31" s="171">
        <v>8.0000000000000018</v>
      </c>
      <c r="L31" s="171">
        <v>7.0000000000000018</v>
      </c>
      <c r="M31" s="171">
        <v>2</v>
      </c>
      <c r="N31" s="171">
        <v>3</v>
      </c>
      <c r="O31" s="171">
        <v>3</v>
      </c>
      <c r="P31" s="171">
        <v>0</v>
      </c>
      <c r="Q31" s="171">
        <v>1</v>
      </c>
      <c r="R31" s="171">
        <v>16.000000000000004</v>
      </c>
      <c r="S31" s="171">
        <v>18</v>
      </c>
      <c r="T31" s="171">
        <v>20</v>
      </c>
      <c r="U31" s="171">
        <v>10</v>
      </c>
    </row>
    <row r="32" spans="1:22" ht="15.75" customHeight="1">
      <c r="A32" s="185" t="s">
        <v>30</v>
      </c>
      <c r="B32" s="171">
        <v>8</v>
      </c>
      <c r="C32" s="171">
        <v>7.0000000000000027</v>
      </c>
      <c r="D32" s="171">
        <v>0</v>
      </c>
      <c r="E32" s="171">
        <v>9.0000000000000036</v>
      </c>
      <c r="F32" s="171">
        <v>8</v>
      </c>
      <c r="G32" s="171">
        <v>8</v>
      </c>
      <c r="H32" s="171">
        <v>26</v>
      </c>
      <c r="I32" s="171">
        <v>29</v>
      </c>
      <c r="J32" s="171">
        <v>5</v>
      </c>
      <c r="K32" s="171">
        <v>8</v>
      </c>
      <c r="L32" s="171">
        <v>12.000000000000002</v>
      </c>
      <c r="M32" s="171">
        <v>10.000000000000002</v>
      </c>
      <c r="N32" s="171">
        <v>12</v>
      </c>
      <c r="O32" s="171">
        <v>3</v>
      </c>
      <c r="P32" s="171">
        <v>0</v>
      </c>
      <c r="Q32" s="171">
        <v>9.0000000000000036</v>
      </c>
      <c r="R32" s="171">
        <v>30.000000000000014</v>
      </c>
      <c r="S32" s="171">
        <v>29</v>
      </c>
      <c r="T32" s="171">
        <v>16</v>
      </c>
      <c r="U32" s="171">
        <v>0</v>
      </c>
    </row>
    <row r="33" spans="1:21" ht="15.75" customHeight="1">
      <c r="A33" s="185" t="s">
        <v>31</v>
      </c>
      <c r="B33" s="171">
        <v>5</v>
      </c>
      <c r="C33" s="171">
        <v>0</v>
      </c>
      <c r="D33" s="171">
        <v>0</v>
      </c>
      <c r="E33" s="171">
        <v>6.0000000000000009</v>
      </c>
      <c r="F33" s="171">
        <v>5</v>
      </c>
      <c r="G33" s="171">
        <v>5</v>
      </c>
      <c r="H33" s="171">
        <v>23.000000000000007</v>
      </c>
      <c r="I33" s="171">
        <v>7</v>
      </c>
      <c r="J33" s="171">
        <v>5</v>
      </c>
      <c r="K33" s="171">
        <v>10</v>
      </c>
      <c r="L33" s="171">
        <v>6.0000000000000009</v>
      </c>
      <c r="M33" s="171">
        <v>1</v>
      </c>
      <c r="N33" s="171">
        <v>3.0000000000000009</v>
      </c>
      <c r="O33" s="171">
        <v>3</v>
      </c>
      <c r="P33" s="171">
        <v>2</v>
      </c>
      <c r="Q33" s="171">
        <v>1</v>
      </c>
      <c r="R33" s="171">
        <v>23</v>
      </c>
      <c r="S33" s="171">
        <v>30</v>
      </c>
      <c r="T33" s="171">
        <v>16</v>
      </c>
      <c r="U33" s="171">
        <v>36</v>
      </c>
    </row>
    <row r="34" spans="1:21" ht="15.75" customHeight="1">
      <c r="A34" s="185" t="s">
        <v>32</v>
      </c>
      <c r="B34" s="171">
        <v>12.000000000000002</v>
      </c>
      <c r="C34" s="171">
        <v>0</v>
      </c>
      <c r="D34" s="171">
        <v>4</v>
      </c>
      <c r="E34" s="171">
        <v>16.000000000000007</v>
      </c>
      <c r="F34" s="171">
        <v>14</v>
      </c>
      <c r="G34" s="171">
        <v>16</v>
      </c>
      <c r="H34" s="171">
        <v>42.000000000000021</v>
      </c>
      <c r="I34" s="171">
        <v>15</v>
      </c>
      <c r="J34" s="171">
        <v>13</v>
      </c>
      <c r="K34" s="171">
        <v>16</v>
      </c>
      <c r="L34" s="171">
        <v>15.000000000000004</v>
      </c>
      <c r="M34" s="171">
        <v>6</v>
      </c>
      <c r="N34" s="171">
        <v>8</v>
      </c>
      <c r="O34" s="171">
        <v>3.0000000000000004</v>
      </c>
      <c r="P34" s="171">
        <v>2</v>
      </c>
      <c r="Q34" s="171">
        <v>16.000000000000007</v>
      </c>
      <c r="R34" s="171">
        <v>29.000000000000007</v>
      </c>
      <c r="S34" s="171">
        <v>45</v>
      </c>
      <c r="T34" s="171">
        <v>42.000000000000014</v>
      </c>
      <c r="U34" s="171">
        <v>23.000000000000007</v>
      </c>
    </row>
    <row r="35" spans="1:21" ht="15.75" customHeight="1">
      <c r="A35" s="185" t="s">
        <v>33</v>
      </c>
      <c r="B35" s="171">
        <v>5</v>
      </c>
      <c r="C35" s="171">
        <v>0</v>
      </c>
      <c r="D35" s="171">
        <v>1</v>
      </c>
      <c r="E35" s="171">
        <v>20</v>
      </c>
      <c r="F35" s="171">
        <v>9</v>
      </c>
      <c r="G35" s="171">
        <v>11</v>
      </c>
      <c r="H35" s="171">
        <v>23</v>
      </c>
      <c r="I35" s="171">
        <v>10</v>
      </c>
      <c r="J35" s="171">
        <v>9</v>
      </c>
      <c r="K35" s="171">
        <v>18</v>
      </c>
      <c r="L35" s="171">
        <v>16.000000000000004</v>
      </c>
      <c r="M35" s="171">
        <v>4</v>
      </c>
      <c r="N35" s="171">
        <v>9</v>
      </c>
      <c r="O35" s="171">
        <v>3</v>
      </c>
      <c r="P35" s="171">
        <v>0</v>
      </c>
      <c r="Q35" s="171">
        <v>8</v>
      </c>
      <c r="R35" s="171">
        <v>26</v>
      </c>
      <c r="S35" s="171">
        <v>42</v>
      </c>
      <c r="T35" s="171">
        <v>26.000000000000007</v>
      </c>
      <c r="U35" s="171">
        <v>15</v>
      </c>
    </row>
    <row r="36" spans="1:21" s="6" customFormat="1" ht="15.75" customHeight="1">
      <c r="A36" s="157" t="s">
        <v>49</v>
      </c>
      <c r="B36" s="170">
        <v>5</v>
      </c>
      <c r="C36" s="170">
        <v>0</v>
      </c>
      <c r="D36" s="170">
        <v>2</v>
      </c>
      <c r="E36" s="170">
        <v>3</v>
      </c>
      <c r="F36" s="170">
        <v>5</v>
      </c>
      <c r="G36" s="170">
        <v>5</v>
      </c>
      <c r="H36" s="170">
        <v>30</v>
      </c>
      <c r="I36" s="170">
        <v>5</v>
      </c>
      <c r="J36" s="170">
        <v>0</v>
      </c>
      <c r="K36" s="170">
        <v>8</v>
      </c>
      <c r="L36" s="170">
        <v>8</v>
      </c>
      <c r="M36" s="170">
        <v>1</v>
      </c>
      <c r="N36" s="170">
        <v>3</v>
      </c>
      <c r="O36" s="170">
        <v>1</v>
      </c>
      <c r="P36" s="170">
        <v>0</v>
      </c>
      <c r="Q36" s="170">
        <v>9</v>
      </c>
      <c r="R36" s="170">
        <v>11</v>
      </c>
      <c r="S36" s="170">
        <v>6</v>
      </c>
      <c r="T36" s="170">
        <v>18</v>
      </c>
      <c r="U36" s="170">
        <v>0</v>
      </c>
    </row>
    <row r="37" spans="1:21" ht="15.75" customHeight="1">
      <c r="A37" s="185" t="s">
        <v>36</v>
      </c>
      <c r="B37" s="171">
        <v>5</v>
      </c>
      <c r="C37" s="171">
        <v>0</v>
      </c>
      <c r="D37" s="171">
        <v>2</v>
      </c>
      <c r="E37" s="171">
        <v>3</v>
      </c>
      <c r="F37" s="171">
        <v>5</v>
      </c>
      <c r="G37" s="171">
        <v>5</v>
      </c>
      <c r="H37" s="171">
        <v>30</v>
      </c>
      <c r="I37" s="171">
        <v>5</v>
      </c>
      <c r="J37" s="171">
        <v>0</v>
      </c>
      <c r="K37" s="171">
        <v>8</v>
      </c>
      <c r="L37" s="171">
        <v>8</v>
      </c>
      <c r="M37" s="171">
        <v>1</v>
      </c>
      <c r="N37" s="171">
        <v>3</v>
      </c>
      <c r="O37" s="171">
        <v>1</v>
      </c>
      <c r="P37" s="171">
        <v>0</v>
      </c>
      <c r="Q37" s="171">
        <v>9</v>
      </c>
      <c r="R37" s="171">
        <v>11</v>
      </c>
      <c r="S37" s="171">
        <v>6</v>
      </c>
      <c r="T37" s="171">
        <v>18</v>
      </c>
      <c r="U37" s="171">
        <v>0</v>
      </c>
    </row>
    <row r="38" spans="1:21" s="6" customFormat="1" ht="15.75" customHeight="1">
      <c r="A38" s="188" t="s">
        <v>37</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6</v>
      </c>
    </row>
    <row r="39" spans="1:21" ht="15.75" customHeight="1">
      <c r="A39" s="185" t="s">
        <v>414</v>
      </c>
      <c r="B39" s="171">
        <v>0</v>
      </c>
      <c r="C39" s="171">
        <v>0</v>
      </c>
      <c r="D39" s="171">
        <v>0</v>
      </c>
      <c r="E39" s="171">
        <v>0</v>
      </c>
      <c r="F39" s="171">
        <v>0</v>
      </c>
      <c r="G39" s="171">
        <v>0</v>
      </c>
      <c r="H39" s="171">
        <v>0</v>
      </c>
      <c r="I39" s="171">
        <v>0</v>
      </c>
      <c r="J39" s="171">
        <v>0</v>
      </c>
      <c r="K39" s="171">
        <v>0</v>
      </c>
      <c r="L39" s="171">
        <v>0</v>
      </c>
      <c r="M39" s="171">
        <v>0</v>
      </c>
      <c r="N39" s="171">
        <v>0</v>
      </c>
      <c r="O39" s="171">
        <v>0</v>
      </c>
      <c r="P39" s="171">
        <v>0</v>
      </c>
      <c r="Q39" s="171">
        <v>0</v>
      </c>
      <c r="R39" s="171">
        <v>0</v>
      </c>
      <c r="S39" s="171">
        <v>0</v>
      </c>
      <c r="T39" s="171">
        <v>0</v>
      </c>
      <c r="U39" s="171">
        <v>6</v>
      </c>
    </row>
    <row r="40" spans="1:21">
      <c r="A40" s="553"/>
      <c r="B40" s="482"/>
      <c r="C40" s="482"/>
      <c r="D40" s="482"/>
      <c r="E40" s="482"/>
      <c r="F40" s="482"/>
      <c r="G40" s="482"/>
      <c r="H40" s="482"/>
      <c r="I40" s="482"/>
      <c r="J40" s="482"/>
      <c r="K40" s="482"/>
      <c r="L40" s="482"/>
      <c r="M40" s="482"/>
      <c r="N40" s="482"/>
      <c r="O40" s="482"/>
      <c r="P40" s="482"/>
      <c r="Q40" s="21"/>
      <c r="R40" s="21"/>
      <c r="S40" s="21"/>
      <c r="T40" s="21"/>
      <c r="U40" s="21"/>
    </row>
    <row r="41" spans="1:21" ht="27.75" customHeight="1">
      <c r="A41" s="792" t="s">
        <v>426</v>
      </c>
      <c r="B41" s="792"/>
      <c r="C41" s="792"/>
      <c r="D41" s="792"/>
      <c r="E41" s="792"/>
      <c r="F41" s="792"/>
      <c r="G41" s="792"/>
      <c r="H41" s="792"/>
      <c r="I41" s="792"/>
      <c r="J41" s="792"/>
      <c r="K41" s="792"/>
      <c r="L41" s="792"/>
      <c r="M41" s="792"/>
      <c r="N41" s="792"/>
      <c r="O41" s="792"/>
      <c r="P41" s="792"/>
      <c r="Q41" s="165"/>
      <c r="R41" s="165"/>
      <c r="S41" s="165"/>
      <c r="T41" s="165"/>
      <c r="U41" s="165"/>
    </row>
    <row r="42" spans="1:21" ht="12.75" customHeight="1">
      <c r="A42" s="776" t="s">
        <v>602</v>
      </c>
      <c r="B42" s="776"/>
      <c r="C42" s="776"/>
      <c r="D42" s="776"/>
      <c r="E42" s="776"/>
      <c r="F42" s="776"/>
      <c r="G42" s="472"/>
      <c r="H42" s="472"/>
      <c r="I42" s="472"/>
      <c r="J42" s="473"/>
      <c r="K42" s="400"/>
      <c r="L42" s="400"/>
      <c r="M42" s="400"/>
      <c r="N42" s="400"/>
      <c r="O42" s="400"/>
      <c r="P42" s="400"/>
    </row>
    <row r="43" spans="1:21">
      <c r="A43" s="400"/>
      <c r="B43" s="400"/>
      <c r="C43" s="400"/>
      <c r="D43" s="400"/>
      <c r="E43" s="400"/>
      <c r="F43" s="400"/>
      <c r="G43" s="400"/>
      <c r="H43" s="400"/>
      <c r="I43" s="400"/>
      <c r="J43" s="400"/>
      <c r="K43" s="400"/>
      <c r="L43" s="400"/>
      <c r="M43" s="400"/>
      <c r="N43" s="400"/>
      <c r="O43" s="400"/>
      <c r="P43" s="400"/>
    </row>
  </sheetData>
  <mergeCells count="6">
    <mergeCell ref="A42:F42"/>
    <mergeCell ref="A6:U6"/>
    <mergeCell ref="A7:A8"/>
    <mergeCell ref="B7:E7"/>
    <mergeCell ref="F7:U7"/>
    <mergeCell ref="A41:P41"/>
  </mergeCells>
  <hyperlinks>
    <hyperlink ref="V6" location="INDICE!A42" display="INDICE"/>
  </hyperlinks>
  <printOptions horizontalCentered="1"/>
  <pageMargins left="0.19685039370078741" right="0.19685039370078741" top="1.1023622047244095" bottom="0.51181102362204722" header="0.11811023622047245" footer="0.23622047244094491"/>
  <pageSetup paperSize="9" scale="62" firstPageNumber="64" orientation="landscape" useFirstPageNumber="1" r:id="rId1"/>
  <headerFooter scaleWithDoc="0">
    <oddHeader>&amp;C&amp;G</oddHeader>
    <oddFooter>&amp;C&amp;12 64</oddFooter>
  </headerFooter>
  <drawing r:id="rId2"/>
  <legacyDrawingHF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dimension ref="A1:AA43"/>
  <sheetViews>
    <sheetView showGridLines="0" zoomScale="85" zoomScaleNormal="85" workbookViewId="0">
      <selection activeCell="A5" sqref="A5"/>
    </sheetView>
  </sheetViews>
  <sheetFormatPr baseColWidth="10" defaultColWidth="9.140625" defaultRowHeight="12.75"/>
  <cols>
    <col min="1" max="1" width="30.28515625" style="4" customWidth="1"/>
    <col min="2" max="2" width="12.28515625" style="4" bestFit="1" customWidth="1"/>
    <col min="3" max="3" width="15.42578125" style="4" bestFit="1" customWidth="1"/>
    <col min="4" max="4" width="12.28515625" style="4" bestFit="1" customWidth="1"/>
    <col min="5" max="5" width="10.7109375" style="4" bestFit="1" customWidth="1"/>
    <col min="6" max="6" width="14.28515625" style="4" bestFit="1" customWidth="1"/>
    <col min="7" max="7" width="12.5703125" style="4" bestFit="1" customWidth="1"/>
    <col min="8" max="8" width="12.140625" style="4" customWidth="1"/>
    <col min="9" max="9" width="8.28515625" style="4" bestFit="1" customWidth="1"/>
    <col min="10" max="10" width="19" style="2" customWidth="1"/>
    <col min="11" max="11" width="15.85546875" style="2" customWidth="1"/>
    <col min="12" max="12" width="13.85546875" style="2" customWidth="1"/>
    <col min="13" max="13" width="14.140625" style="2" customWidth="1"/>
    <col min="14" max="14" width="12.28515625" style="2" customWidth="1"/>
    <col min="15" max="15" width="12.140625" style="2" customWidth="1"/>
    <col min="16" max="16" width="12.42578125" style="2" customWidth="1"/>
    <col min="17" max="17" width="13.28515625" style="2" customWidth="1"/>
    <col min="18" max="18" width="12.28515625" style="2" customWidth="1"/>
    <col min="19" max="19" width="11.5703125" style="2" customWidth="1"/>
    <col min="20" max="20" width="14.5703125" style="2" customWidth="1"/>
    <col min="21" max="21" width="13.85546875" style="2" customWidth="1"/>
    <col min="22" max="22" width="10.7109375" style="2" customWidth="1"/>
    <col min="23" max="23" width="11.85546875" style="2" customWidth="1"/>
    <col min="24" max="24" width="12" style="2" customWidth="1"/>
    <col min="25" max="25" width="12.7109375" style="2" customWidth="1"/>
    <col min="26" max="16384" width="9.140625" style="2"/>
  </cols>
  <sheetData>
    <row r="1" spans="1:27" ht="15.95" customHeight="1"/>
    <row r="2" spans="1:27" ht="15.95" customHeight="1"/>
    <row r="3" spans="1:27" ht="15.95" customHeight="1"/>
    <row r="6" spans="1:27" s="10" customFormat="1" ht="44.25" customHeight="1">
      <c r="A6" s="755" t="s">
        <v>780</v>
      </c>
      <c r="B6" s="755"/>
      <c r="C6" s="755"/>
      <c r="D6" s="755"/>
      <c r="E6" s="755"/>
      <c r="F6" s="755"/>
      <c r="G6" s="755"/>
      <c r="H6" s="755"/>
      <c r="I6" s="755"/>
      <c r="J6" s="755"/>
      <c r="K6" s="755"/>
      <c r="L6" s="755"/>
      <c r="M6" s="755"/>
      <c r="N6" s="755"/>
      <c r="O6" s="755"/>
      <c r="P6" s="755"/>
      <c r="Q6" s="755"/>
      <c r="R6" s="755"/>
      <c r="S6" s="755"/>
      <c r="T6" s="755"/>
      <c r="U6" s="755"/>
      <c r="V6" s="755"/>
      <c r="W6" s="755"/>
      <c r="X6" s="755"/>
      <c r="Y6" s="755"/>
      <c r="Z6" s="755"/>
      <c r="AA6" s="65" t="s">
        <v>225</v>
      </c>
    </row>
    <row r="7" spans="1:27" s="13" customFormat="1" ht="19.5" customHeight="1">
      <c r="A7" s="764" t="s">
        <v>281</v>
      </c>
      <c r="B7" s="794" t="s">
        <v>112</v>
      </c>
      <c r="C7" s="794"/>
      <c r="D7" s="794"/>
      <c r="E7" s="794"/>
      <c r="F7" s="794"/>
      <c r="G7" s="794"/>
      <c r="H7" s="794"/>
      <c r="I7" s="794"/>
      <c r="J7" s="780" t="s">
        <v>258</v>
      </c>
      <c r="K7" s="781"/>
      <c r="L7" s="781"/>
      <c r="M7" s="781"/>
      <c r="N7" s="781"/>
      <c r="O7" s="781"/>
      <c r="P7" s="781"/>
      <c r="Q7" s="781"/>
      <c r="R7" s="781"/>
      <c r="S7" s="781"/>
      <c r="T7" s="781"/>
      <c r="U7" s="781"/>
      <c r="V7" s="781"/>
      <c r="W7" s="780" t="s">
        <v>259</v>
      </c>
      <c r="X7" s="781"/>
      <c r="Y7" s="781"/>
      <c r="Z7" s="782"/>
    </row>
    <row r="8" spans="1:27" s="13" customFormat="1" ht="25.5">
      <c r="A8" s="765"/>
      <c r="B8" s="436" t="s">
        <v>427</v>
      </c>
      <c r="C8" s="436" t="s">
        <v>428</v>
      </c>
      <c r="D8" s="436" t="s">
        <v>111</v>
      </c>
      <c r="E8" s="436" t="s">
        <v>110</v>
      </c>
      <c r="F8" s="436" t="s">
        <v>429</v>
      </c>
      <c r="G8" s="436" t="s">
        <v>109</v>
      </c>
      <c r="H8" s="436" t="s">
        <v>430</v>
      </c>
      <c r="I8" s="436" t="s">
        <v>40</v>
      </c>
      <c r="J8" s="438" t="s">
        <v>341</v>
      </c>
      <c r="K8" s="438" t="s">
        <v>342</v>
      </c>
      <c r="L8" s="438" t="s">
        <v>122</v>
      </c>
      <c r="M8" s="438" t="s">
        <v>121</v>
      </c>
      <c r="N8" s="438" t="s">
        <v>837</v>
      </c>
      <c r="O8" s="438" t="s">
        <v>120</v>
      </c>
      <c r="P8" s="438" t="s">
        <v>119</v>
      </c>
      <c r="Q8" s="438" t="s">
        <v>118</v>
      </c>
      <c r="R8" s="438" t="s">
        <v>343</v>
      </c>
      <c r="S8" s="438" t="s">
        <v>117</v>
      </c>
      <c r="T8" s="438" t="s">
        <v>116</v>
      </c>
      <c r="U8" s="438" t="s">
        <v>115</v>
      </c>
      <c r="V8" s="438" t="s">
        <v>53</v>
      </c>
      <c r="W8" s="438" t="s">
        <v>95</v>
      </c>
      <c r="X8" s="438" t="s">
        <v>114</v>
      </c>
      <c r="Y8" s="438" t="s">
        <v>344</v>
      </c>
      <c r="Z8" s="438" t="s">
        <v>113</v>
      </c>
    </row>
    <row r="9" spans="1:27" s="3" customFormat="1" ht="15.75" customHeight="1">
      <c r="A9" s="188" t="s">
        <v>467</v>
      </c>
      <c r="B9" s="631">
        <v>604.00000000000102</v>
      </c>
      <c r="C9" s="631">
        <v>285.99999999999989</v>
      </c>
      <c r="D9" s="631">
        <v>152.9999999999998</v>
      </c>
      <c r="E9" s="631">
        <v>1125.0000000000045</v>
      </c>
      <c r="F9" s="631">
        <v>86.999999999999872</v>
      </c>
      <c r="G9" s="631">
        <v>154.00000000000057</v>
      </c>
      <c r="H9" s="631">
        <v>49.999999999999908</v>
      </c>
      <c r="I9" s="631">
        <v>139.99999999999937</v>
      </c>
      <c r="J9" s="631">
        <v>84</v>
      </c>
      <c r="K9" s="631">
        <v>1275.9999999999991</v>
      </c>
      <c r="L9" s="631">
        <v>186.00000000000023</v>
      </c>
      <c r="M9" s="631">
        <v>35.000000000000099</v>
      </c>
      <c r="N9" s="631">
        <v>158.9999999999998</v>
      </c>
      <c r="O9" s="631">
        <v>45.999999999999901</v>
      </c>
      <c r="P9" s="631">
        <v>306.00000000000074</v>
      </c>
      <c r="Q9" s="631">
        <v>208.00000000000077</v>
      </c>
      <c r="R9" s="631">
        <v>449.99999999999989</v>
      </c>
      <c r="S9" s="631">
        <v>295.99999999999972</v>
      </c>
      <c r="T9" s="631">
        <v>34.000000000000064</v>
      </c>
      <c r="U9" s="631">
        <v>24.000000000000078</v>
      </c>
      <c r="V9" s="631">
        <v>521.99999999999852</v>
      </c>
      <c r="W9" s="631">
        <v>3735.9999999999804</v>
      </c>
      <c r="X9" s="631">
        <v>168.99999999999991</v>
      </c>
      <c r="Y9" s="631">
        <v>1251.0000000000036</v>
      </c>
      <c r="Z9" s="631">
        <v>37.000000000000021</v>
      </c>
    </row>
    <row r="10" spans="1:27" s="3" customFormat="1" ht="15.75" customHeight="1">
      <c r="A10" s="157" t="s">
        <v>282</v>
      </c>
      <c r="B10" s="631">
        <v>308.99999999999977</v>
      </c>
      <c r="C10" s="631">
        <v>157.0000000000002</v>
      </c>
      <c r="D10" s="631">
        <v>89.000000000000043</v>
      </c>
      <c r="E10" s="631">
        <v>531.00000000000057</v>
      </c>
      <c r="F10" s="631">
        <v>48</v>
      </c>
      <c r="G10" s="631">
        <v>87.000000000000156</v>
      </c>
      <c r="H10" s="631">
        <v>28</v>
      </c>
      <c r="I10" s="631">
        <v>83.000000000000028</v>
      </c>
      <c r="J10" s="631">
        <v>45.000000000000028</v>
      </c>
      <c r="K10" s="631">
        <v>608.99999999999943</v>
      </c>
      <c r="L10" s="631">
        <v>92.000000000000298</v>
      </c>
      <c r="M10" s="631">
        <v>19.000000000000057</v>
      </c>
      <c r="N10" s="631">
        <v>84.000000000000227</v>
      </c>
      <c r="O10" s="631">
        <v>25.000000000000075</v>
      </c>
      <c r="P10" s="631">
        <v>166.99999999999943</v>
      </c>
      <c r="Q10" s="631">
        <v>136.99999999999977</v>
      </c>
      <c r="R10" s="631">
        <v>206.99999999999991</v>
      </c>
      <c r="S10" s="631">
        <v>178.99999999999972</v>
      </c>
      <c r="T10" s="631">
        <v>21.000000000000025</v>
      </c>
      <c r="U10" s="631">
        <v>14.000000000000018</v>
      </c>
      <c r="V10" s="631">
        <v>270.99999999999989</v>
      </c>
      <c r="W10" s="631">
        <v>2097.9999999999959</v>
      </c>
      <c r="X10" s="631">
        <v>97.000000000000171</v>
      </c>
      <c r="Y10" s="631">
        <v>418.99999999999932</v>
      </c>
      <c r="Z10" s="631">
        <v>26</v>
      </c>
    </row>
    <row r="11" spans="1:27" ht="15.75" customHeight="1">
      <c r="A11" s="185" t="s">
        <v>169</v>
      </c>
      <c r="B11" s="632">
        <v>37.000000000000014</v>
      </c>
      <c r="C11" s="632">
        <v>19.000000000000014</v>
      </c>
      <c r="D11" s="632">
        <v>11.000000000000011</v>
      </c>
      <c r="E11" s="632">
        <v>57.999999999999922</v>
      </c>
      <c r="F11" s="632">
        <v>7.0000000000000027</v>
      </c>
      <c r="G11" s="632">
        <v>10</v>
      </c>
      <c r="H11" s="632">
        <v>4.0000000000000036</v>
      </c>
      <c r="I11" s="632">
        <v>11.000000000000011</v>
      </c>
      <c r="J11" s="632">
        <v>7.0000000000000071</v>
      </c>
      <c r="K11" s="632">
        <v>75</v>
      </c>
      <c r="L11" s="632">
        <v>11</v>
      </c>
      <c r="M11" s="632">
        <v>4.0000000000000036</v>
      </c>
      <c r="N11" s="632">
        <v>12</v>
      </c>
      <c r="O11" s="632">
        <v>4</v>
      </c>
      <c r="P11" s="632">
        <v>18</v>
      </c>
      <c r="Q11" s="632">
        <v>16.000000000000007</v>
      </c>
      <c r="R11" s="632">
        <v>25.000000000000018</v>
      </c>
      <c r="S11" s="632">
        <v>18</v>
      </c>
      <c r="T11" s="632">
        <v>3.000000000000004</v>
      </c>
      <c r="U11" s="632">
        <v>1.0000000000000009</v>
      </c>
      <c r="V11" s="632">
        <v>38.000000000000028</v>
      </c>
      <c r="W11" s="632">
        <v>218.00000000000006</v>
      </c>
      <c r="X11" s="632">
        <v>5.0000000000000027</v>
      </c>
      <c r="Y11" s="632">
        <v>13</v>
      </c>
      <c r="Z11" s="632">
        <v>3.000000000000004</v>
      </c>
    </row>
    <row r="12" spans="1:27" ht="15.75" customHeight="1">
      <c r="A12" s="185" t="s">
        <v>168</v>
      </c>
      <c r="B12" s="632">
        <v>7.0000000000000009</v>
      </c>
      <c r="C12" s="632">
        <v>2.0000000000000018</v>
      </c>
      <c r="D12" s="632">
        <v>1.0000000000000009</v>
      </c>
      <c r="E12" s="632">
        <v>15.000000000000002</v>
      </c>
      <c r="F12" s="632">
        <v>0</v>
      </c>
      <c r="G12" s="632">
        <v>1.0000000000000009</v>
      </c>
      <c r="H12" s="632">
        <v>0</v>
      </c>
      <c r="I12" s="632">
        <v>0</v>
      </c>
      <c r="J12" s="632">
        <v>0</v>
      </c>
      <c r="K12" s="632">
        <v>15.000000000000002</v>
      </c>
      <c r="L12" s="632">
        <v>2.0000000000000009</v>
      </c>
      <c r="M12" s="632">
        <v>0</v>
      </c>
      <c r="N12" s="632">
        <v>0</v>
      </c>
      <c r="O12" s="632">
        <v>0</v>
      </c>
      <c r="P12" s="632">
        <v>1.0000000000000009</v>
      </c>
      <c r="Q12" s="632">
        <v>6.0000000000000018</v>
      </c>
      <c r="R12" s="632">
        <v>4.0000000000000018</v>
      </c>
      <c r="S12" s="632">
        <v>0</v>
      </c>
      <c r="T12" s="632">
        <v>0</v>
      </c>
      <c r="U12" s="632">
        <v>0</v>
      </c>
      <c r="V12" s="632">
        <v>8.0000000000000036</v>
      </c>
      <c r="W12" s="632">
        <v>38.000000000000007</v>
      </c>
      <c r="X12" s="632">
        <v>1.0000000000000009</v>
      </c>
      <c r="Y12" s="632">
        <v>0</v>
      </c>
      <c r="Z12" s="632">
        <v>0</v>
      </c>
    </row>
    <row r="13" spans="1:27" ht="15.75" customHeight="1">
      <c r="A13" s="185" t="s">
        <v>167</v>
      </c>
      <c r="B13" s="632">
        <v>10</v>
      </c>
      <c r="C13" s="632">
        <v>2.0000000000000022</v>
      </c>
      <c r="D13" s="632">
        <v>1.0000000000000011</v>
      </c>
      <c r="E13" s="632">
        <v>13.000000000000004</v>
      </c>
      <c r="F13" s="632">
        <v>0</v>
      </c>
      <c r="G13" s="632">
        <v>2.0000000000000022</v>
      </c>
      <c r="H13" s="632">
        <v>0</v>
      </c>
      <c r="I13" s="632">
        <v>2.0000000000000022</v>
      </c>
      <c r="J13" s="632">
        <v>1.0000000000000011</v>
      </c>
      <c r="K13" s="632">
        <v>18</v>
      </c>
      <c r="L13" s="632">
        <v>1.0000000000000011</v>
      </c>
      <c r="M13" s="632">
        <v>0</v>
      </c>
      <c r="N13" s="632">
        <v>1</v>
      </c>
      <c r="O13" s="632">
        <v>1.0000000000000011</v>
      </c>
      <c r="P13" s="632">
        <v>3.0000000000000018</v>
      </c>
      <c r="Q13" s="632">
        <v>2.0000000000000022</v>
      </c>
      <c r="R13" s="632">
        <v>1.0000000000000002</v>
      </c>
      <c r="S13" s="632">
        <v>3.0000000000000018</v>
      </c>
      <c r="T13" s="632">
        <v>0</v>
      </c>
      <c r="U13" s="632">
        <v>0</v>
      </c>
      <c r="V13" s="632">
        <v>4.0000000000000018</v>
      </c>
      <c r="W13" s="632">
        <v>73.000000000000043</v>
      </c>
      <c r="X13" s="632">
        <v>2.0000000000000022</v>
      </c>
      <c r="Y13" s="632">
        <v>5</v>
      </c>
      <c r="Z13" s="632">
        <v>0</v>
      </c>
    </row>
    <row r="14" spans="1:27" ht="15.75" customHeight="1">
      <c r="A14" s="185" t="s">
        <v>166</v>
      </c>
      <c r="B14" s="632">
        <v>6</v>
      </c>
      <c r="C14" s="632">
        <v>3.0000000000000009</v>
      </c>
      <c r="D14" s="632">
        <v>1.0000000000000011</v>
      </c>
      <c r="E14" s="632">
        <v>12.000000000000004</v>
      </c>
      <c r="F14" s="632">
        <v>0</v>
      </c>
      <c r="G14" s="632">
        <v>2.0000000000000022</v>
      </c>
      <c r="H14" s="632">
        <v>0</v>
      </c>
      <c r="I14" s="632">
        <v>4.0000000000000044</v>
      </c>
      <c r="J14" s="632">
        <v>0</v>
      </c>
      <c r="K14" s="632">
        <v>55.000000000000014</v>
      </c>
      <c r="L14" s="632">
        <v>1.0000000000000011</v>
      </c>
      <c r="M14" s="632">
        <v>0</v>
      </c>
      <c r="N14" s="632">
        <v>0</v>
      </c>
      <c r="O14" s="632">
        <v>0</v>
      </c>
      <c r="P14" s="632">
        <v>2.0000000000000022</v>
      </c>
      <c r="Q14" s="632">
        <v>0</v>
      </c>
      <c r="R14" s="632">
        <v>5</v>
      </c>
      <c r="S14" s="632">
        <v>4.0000000000000009</v>
      </c>
      <c r="T14" s="632">
        <v>1.0000000000000002</v>
      </c>
      <c r="U14" s="632">
        <v>0</v>
      </c>
      <c r="V14" s="632">
        <v>1.0000000000000011</v>
      </c>
      <c r="W14" s="632">
        <v>136</v>
      </c>
      <c r="X14" s="632">
        <v>0</v>
      </c>
      <c r="Y14" s="632">
        <v>0</v>
      </c>
      <c r="Z14" s="632">
        <v>0</v>
      </c>
    </row>
    <row r="15" spans="1:27" ht="15.75" customHeight="1">
      <c r="A15" s="185" t="s">
        <v>165</v>
      </c>
      <c r="B15" s="632">
        <v>18</v>
      </c>
      <c r="C15" s="632">
        <v>5</v>
      </c>
      <c r="D15" s="632">
        <v>2.0000000000000027</v>
      </c>
      <c r="E15" s="632">
        <v>31</v>
      </c>
      <c r="F15" s="632">
        <v>0</v>
      </c>
      <c r="G15" s="632">
        <v>3.0000000000000018</v>
      </c>
      <c r="H15" s="632">
        <v>0</v>
      </c>
      <c r="I15" s="632">
        <v>2.0000000000000013</v>
      </c>
      <c r="J15" s="632">
        <v>1.0000000000000004</v>
      </c>
      <c r="K15" s="632">
        <v>18.000000000000018</v>
      </c>
      <c r="L15" s="632">
        <v>3.0000000000000018</v>
      </c>
      <c r="M15" s="632">
        <v>0</v>
      </c>
      <c r="N15" s="632">
        <v>5.0000000000000018</v>
      </c>
      <c r="O15" s="632">
        <v>1.0000000000000013</v>
      </c>
      <c r="P15" s="632">
        <v>4.0000000000000053</v>
      </c>
      <c r="Q15" s="632">
        <v>3.0000000000000018</v>
      </c>
      <c r="R15" s="632">
        <v>14</v>
      </c>
      <c r="S15" s="632">
        <v>10.000000000000002</v>
      </c>
      <c r="T15" s="632">
        <v>1.0000000000000013</v>
      </c>
      <c r="U15" s="632">
        <v>0</v>
      </c>
      <c r="V15" s="632">
        <v>3.0000000000000018</v>
      </c>
      <c r="W15" s="632">
        <v>44.000000000000014</v>
      </c>
      <c r="X15" s="632">
        <v>3.0000000000000009</v>
      </c>
      <c r="Y15" s="632">
        <v>0</v>
      </c>
      <c r="Z15" s="632">
        <v>0</v>
      </c>
    </row>
    <row r="16" spans="1:27" ht="15.75" customHeight="1">
      <c r="A16" s="185" t="s">
        <v>164</v>
      </c>
      <c r="B16" s="632">
        <v>18</v>
      </c>
      <c r="C16" s="632">
        <v>6.0000000000000071</v>
      </c>
      <c r="D16" s="632">
        <v>6.0000000000000071</v>
      </c>
      <c r="E16" s="632">
        <v>23</v>
      </c>
      <c r="F16" s="632">
        <v>4.0000000000000009</v>
      </c>
      <c r="G16" s="632">
        <v>4.0000000000000009</v>
      </c>
      <c r="H16" s="632">
        <v>2.0000000000000004</v>
      </c>
      <c r="I16" s="632">
        <v>3.0000000000000036</v>
      </c>
      <c r="J16" s="632">
        <v>1.0000000000000002</v>
      </c>
      <c r="K16" s="632">
        <v>28.000000000000021</v>
      </c>
      <c r="L16" s="632">
        <v>2.0000000000000027</v>
      </c>
      <c r="M16" s="632">
        <v>0</v>
      </c>
      <c r="N16" s="632">
        <v>3.0000000000000004</v>
      </c>
      <c r="O16" s="632">
        <v>1.0000000000000002</v>
      </c>
      <c r="P16" s="632">
        <v>11.000000000000007</v>
      </c>
      <c r="Q16" s="632">
        <v>6.0000000000000071</v>
      </c>
      <c r="R16" s="632">
        <v>16</v>
      </c>
      <c r="S16" s="632">
        <v>12</v>
      </c>
      <c r="T16" s="632">
        <v>0</v>
      </c>
      <c r="U16" s="632">
        <v>1.0000000000000002</v>
      </c>
      <c r="V16" s="632">
        <v>10</v>
      </c>
      <c r="W16" s="632">
        <v>74.000000000000043</v>
      </c>
      <c r="X16" s="632">
        <v>5</v>
      </c>
      <c r="Y16" s="632">
        <v>0</v>
      </c>
      <c r="Z16" s="632">
        <v>0</v>
      </c>
    </row>
    <row r="17" spans="1:26" ht="15.75" customHeight="1">
      <c r="A17" s="185" t="s">
        <v>163</v>
      </c>
      <c r="B17" s="632">
        <v>9.0000000000000018</v>
      </c>
      <c r="C17" s="632">
        <v>7</v>
      </c>
      <c r="D17" s="632">
        <v>4.0000000000000009</v>
      </c>
      <c r="E17" s="632">
        <v>21.000000000000028</v>
      </c>
      <c r="F17" s="632">
        <v>0</v>
      </c>
      <c r="G17" s="632">
        <v>5</v>
      </c>
      <c r="H17" s="632">
        <v>1.0000000000000011</v>
      </c>
      <c r="I17" s="632">
        <v>2.0000000000000004</v>
      </c>
      <c r="J17" s="632">
        <v>1.0000000000000011</v>
      </c>
      <c r="K17" s="632">
        <v>32.000000000000007</v>
      </c>
      <c r="L17" s="632">
        <v>2.0000000000000022</v>
      </c>
      <c r="M17" s="632">
        <v>0</v>
      </c>
      <c r="N17" s="632">
        <v>2.0000000000000009</v>
      </c>
      <c r="O17" s="632">
        <v>0</v>
      </c>
      <c r="P17" s="632">
        <v>8.0000000000000018</v>
      </c>
      <c r="Q17" s="632">
        <v>7</v>
      </c>
      <c r="R17" s="632">
        <v>8.0000000000000089</v>
      </c>
      <c r="S17" s="632">
        <v>7.0000000000000044</v>
      </c>
      <c r="T17" s="632">
        <v>0</v>
      </c>
      <c r="U17" s="632">
        <v>0</v>
      </c>
      <c r="V17" s="632">
        <v>2.0000000000000004</v>
      </c>
      <c r="W17" s="632">
        <v>118.00000000000004</v>
      </c>
      <c r="X17" s="632">
        <v>11.000000000000002</v>
      </c>
      <c r="Y17" s="632">
        <v>9.0000000000000018</v>
      </c>
      <c r="Z17" s="632">
        <v>0</v>
      </c>
    </row>
    <row r="18" spans="1:26" ht="15.75" customHeight="1">
      <c r="A18" s="185" t="s">
        <v>162</v>
      </c>
      <c r="B18" s="632">
        <v>18.000000000000011</v>
      </c>
      <c r="C18" s="632">
        <v>11</v>
      </c>
      <c r="D18" s="632">
        <v>5</v>
      </c>
      <c r="E18" s="632">
        <v>52.000000000000014</v>
      </c>
      <c r="F18" s="632">
        <v>4</v>
      </c>
      <c r="G18" s="632">
        <v>7.0000000000000027</v>
      </c>
      <c r="H18" s="632">
        <v>2</v>
      </c>
      <c r="I18" s="632">
        <v>8</v>
      </c>
      <c r="J18" s="632">
        <v>7.0000000000000027</v>
      </c>
      <c r="K18" s="632">
        <v>31</v>
      </c>
      <c r="L18" s="632">
        <v>4.0000000000000027</v>
      </c>
      <c r="M18" s="632">
        <v>1</v>
      </c>
      <c r="N18" s="632">
        <v>2</v>
      </c>
      <c r="O18" s="632">
        <v>0</v>
      </c>
      <c r="P18" s="632">
        <v>10</v>
      </c>
      <c r="Q18" s="632">
        <v>8.0000000000000053</v>
      </c>
      <c r="R18" s="632">
        <v>10.000000000000005</v>
      </c>
      <c r="S18" s="632">
        <v>15</v>
      </c>
      <c r="T18" s="632">
        <v>2.0000000000000013</v>
      </c>
      <c r="U18" s="632">
        <v>2</v>
      </c>
      <c r="V18" s="632">
        <v>10.000000000000016</v>
      </c>
      <c r="W18" s="632">
        <v>132</v>
      </c>
      <c r="X18" s="632">
        <v>3.0000000000000022</v>
      </c>
      <c r="Y18" s="632">
        <v>12.000000000000016</v>
      </c>
      <c r="Z18" s="632">
        <v>2</v>
      </c>
    </row>
    <row r="19" spans="1:26" ht="15.75" customHeight="1">
      <c r="A19" s="185" t="s">
        <v>161</v>
      </c>
      <c r="B19" s="632">
        <v>153.00000000000031</v>
      </c>
      <c r="C19" s="632">
        <v>86.000000000000071</v>
      </c>
      <c r="D19" s="632">
        <v>44.999999999999929</v>
      </c>
      <c r="E19" s="632">
        <v>230.00000000000017</v>
      </c>
      <c r="F19" s="632">
        <v>24.000000000000007</v>
      </c>
      <c r="G19" s="632">
        <v>43</v>
      </c>
      <c r="H19" s="632">
        <v>16.000000000000007</v>
      </c>
      <c r="I19" s="632">
        <v>43.000000000000028</v>
      </c>
      <c r="J19" s="632">
        <v>26.000000000000014</v>
      </c>
      <c r="K19" s="632">
        <v>253.00000000000014</v>
      </c>
      <c r="L19" s="632">
        <v>57.000000000000007</v>
      </c>
      <c r="M19" s="632">
        <v>13</v>
      </c>
      <c r="N19" s="632">
        <v>53</v>
      </c>
      <c r="O19" s="632">
        <v>17.000000000000014</v>
      </c>
      <c r="P19" s="632">
        <v>94.000000000000114</v>
      </c>
      <c r="Q19" s="632">
        <v>75.000000000000028</v>
      </c>
      <c r="R19" s="632">
        <v>96</v>
      </c>
      <c r="S19" s="632">
        <v>88.999999999999943</v>
      </c>
      <c r="T19" s="632">
        <v>12.000000000000007</v>
      </c>
      <c r="U19" s="632">
        <v>10</v>
      </c>
      <c r="V19" s="632">
        <v>163</v>
      </c>
      <c r="W19" s="632">
        <v>1128.0000000000009</v>
      </c>
      <c r="X19" s="632">
        <v>57</v>
      </c>
      <c r="Y19" s="632">
        <v>305</v>
      </c>
      <c r="Z19" s="632">
        <v>18</v>
      </c>
    </row>
    <row r="20" spans="1:26" ht="15.75" customHeight="1">
      <c r="A20" s="185" t="s">
        <v>160</v>
      </c>
      <c r="B20" s="632">
        <v>22.000000000000021</v>
      </c>
      <c r="C20" s="632">
        <v>11.000000000000004</v>
      </c>
      <c r="D20" s="632">
        <v>6</v>
      </c>
      <c r="E20" s="632">
        <v>38.000000000000014</v>
      </c>
      <c r="F20" s="632">
        <v>4.0000000000000018</v>
      </c>
      <c r="G20" s="632">
        <v>5</v>
      </c>
      <c r="H20" s="632">
        <v>1.0000000000000013</v>
      </c>
      <c r="I20" s="632">
        <v>4.0000000000000062</v>
      </c>
      <c r="J20" s="632">
        <v>1.0000000000000013</v>
      </c>
      <c r="K20" s="632">
        <v>36</v>
      </c>
      <c r="L20" s="632">
        <v>5.0000000000000036</v>
      </c>
      <c r="M20" s="632">
        <v>1.0000000000000013</v>
      </c>
      <c r="N20" s="632">
        <v>3.0000000000000027</v>
      </c>
      <c r="O20" s="632">
        <v>1.0000000000000013</v>
      </c>
      <c r="P20" s="632">
        <v>9.0000000000000053</v>
      </c>
      <c r="Q20" s="632">
        <v>7</v>
      </c>
      <c r="R20" s="632">
        <v>18.000000000000007</v>
      </c>
      <c r="S20" s="632">
        <v>12.000000000000005</v>
      </c>
      <c r="T20" s="632">
        <v>2.0000000000000027</v>
      </c>
      <c r="U20" s="632">
        <v>0</v>
      </c>
      <c r="V20" s="632">
        <v>26.000000000000007</v>
      </c>
      <c r="W20" s="632">
        <v>87</v>
      </c>
      <c r="X20" s="632">
        <v>5.0000000000000027</v>
      </c>
      <c r="Y20" s="632">
        <v>9.0000000000000036</v>
      </c>
      <c r="Z20" s="632">
        <v>1.0000000000000013</v>
      </c>
    </row>
    <row r="21" spans="1:26" s="3" customFormat="1" ht="15.75" customHeight="1">
      <c r="A21" s="185" t="s">
        <v>159</v>
      </c>
      <c r="B21" s="632">
        <v>11.000000000000002</v>
      </c>
      <c r="C21" s="632">
        <v>5</v>
      </c>
      <c r="D21" s="632">
        <v>7</v>
      </c>
      <c r="E21" s="632">
        <v>38.000000000000007</v>
      </c>
      <c r="F21" s="632">
        <v>5</v>
      </c>
      <c r="G21" s="632">
        <v>5</v>
      </c>
      <c r="H21" s="632">
        <v>2.0000000000000022</v>
      </c>
      <c r="I21" s="632">
        <v>4.0000000000000009</v>
      </c>
      <c r="J21" s="632">
        <v>0</v>
      </c>
      <c r="K21" s="632">
        <v>48</v>
      </c>
      <c r="L21" s="632">
        <v>4.0000000000000044</v>
      </c>
      <c r="M21" s="632">
        <v>0</v>
      </c>
      <c r="N21" s="632">
        <v>3.0000000000000018</v>
      </c>
      <c r="O21" s="632">
        <v>0</v>
      </c>
      <c r="P21" s="632">
        <v>7</v>
      </c>
      <c r="Q21" s="632">
        <v>7</v>
      </c>
      <c r="R21" s="632">
        <v>10.000000000000004</v>
      </c>
      <c r="S21" s="632">
        <v>9.0000000000000018</v>
      </c>
      <c r="T21" s="632">
        <v>0</v>
      </c>
      <c r="U21" s="632">
        <v>0</v>
      </c>
      <c r="V21" s="632">
        <v>6</v>
      </c>
      <c r="W21" s="632">
        <v>50</v>
      </c>
      <c r="X21" s="632">
        <v>5</v>
      </c>
      <c r="Y21" s="632">
        <v>66</v>
      </c>
      <c r="Z21" s="632">
        <v>2.0000000000000009</v>
      </c>
    </row>
    <row r="22" spans="1:26" s="3" customFormat="1" ht="15.75" customHeight="1">
      <c r="A22" s="157" t="s">
        <v>283</v>
      </c>
      <c r="B22" s="631">
        <v>254.00000000000105</v>
      </c>
      <c r="C22" s="631">
        <v>120.00000000000004</v>
      </c>
      <c r="D22" s="631">
        <v>56.000000000000085</v>
      </c>
      <c r="E22" s="631">
        <v>542.99999999999909</v>
      </c>
      <c r="F22" s="631">
        <v>35.000000000000128</v>
      </c>
      <c r="G22" s="631">
        <v>56.999999999999943</v>
      </c>
      <c r="H22" s="631">
        <v>22.000000000000011</v>
      </c>
      <c r="I22" s="631">
        <v>48.999999999999936</v>
      </c>
      <c r="J22" s="631">
        <v>37</v>
      </c>
      <c r="K22" s="631">
        <v>614.00000000000045</v>
      </c>
      <c r="L22" s="631">
        <v>85.999999999999773</v>
      </c>
      <c r="M22" s="631">
        <v>16.000000000000039</v>
      </c>
      <c r="N22" s="631">
        <v>67.000000000000156</v>
      </c>
      <c r="O22" s="631">
        <v>18</v>
      </c>
      <c r="P22" s="631">
        <v>131.99999999999977</v>
      </c>
      <c r="Q22" s="631">
        <v>67.999999999999943</v>
      </c>
      <c r="R22" s="631">
        <v>177.0000000000002</v>
      </c>
      <c r="S22" s="631">
        <v>87.000000000000256</v>
      </c>
      <c r="T22" s="631">
        <v>13</v>
      </c>
      <c r="U22" s="631">
        <v>10</v>
      </c>
      <c r="V22" s="631">
        <v>109.9999999999998</v>
      </c>
      <c r="W22" s="631">
        <v>1380.0000000000009</v>
      </c>
      <c r="X22" s="631">
        <v>65.000000000000156</v>
      </c>
      <c r="Y22" s="631">
        <v>823.99999999999989</v>
      </c>
      <c r="Z22" s="631">
        <v>11</v>
      </c>
    </row>
    <row r="23" spans="1:26" ht="15.75" customHeight="1">
      <c r="A23" s="185" t="s">
        <v>51</v>
      </c>
      <c r="B23" s="632">
        <v>31</v>
      </c>
      <c r="C23" s="632">
        <v>10.000000000000004</v>
      </c>
      <c r="D23" s="632">
        <v>6.0000000000000009</v>
      </c>
      <c r="E23" s="632">
        <v>59</v>
      </c>
      <c r="F23" s="632">
        <v>0</v>
      </c>
      <c r="G23" s="632">
        <v>7</v>
      </c>
      <c r="H23" s="632">
        <v>2</v>
      </c>
      <c r="I23" s="632">
        <v>2</v>
      </c>
      <c r="J23" s="632">
        <v>0</v>
      </c>
      <c r="K23" s="632">
        <v>38.000000000000014</v>
      </c>
      <c r="L23" s="632">
        <v>4</v>
      </c>
      <c r="M23" s="632">
        <v>0</v>
      </c>
      <c r="N23" s="632">
        <v>1.0000000000000011</v>
      </c>
      <c r="O23" s="632">
        <v>0</v>
      </c>
      <c r="P23" s="632">
        <v>3.000000000000004</v>
      </c>
      <c r="Q23" s="632">
        <v>4.0000000000000018</v>
      </c>
      <c r="R23" s="632">
        <v>20.000000000000007</v>
      </c>
      <c r="S23" s="632">
        <v>7.0000000000000053</v>
      </c>
      <c r="T23" s="632">
        <v>0</v>
      </c>
      <c r="U23" s="632">
        <v>0</v>
      </c>
      <c r="V23" s="632">
        <v>7.0000000000000009</v>
      </c>
      <c r="W23" s="632">
        <v>230.00000000000009</v>
      </c>
      <c r="X23" s="632">
        <v>8</v>
      </c>
      <c r="Y23" s="632">
        <v>20</v>
      </c>
      <c r="Z23" s="632">
        <v>0</v>
      </c>
    </row>
    <row r="24" spans="1:26" ht="15.75" customHeight="1">
      <c r="A24" s="185" t="s">
        <v>158</v>
      </c>
      <c r="B24" s="632">
        <v>12</v>
      </c>
      <c r="C24" s="632">
        <v>9</v>
      </c>
      <c r="D24" s="632">
        <v>1.0000000000000013</v>
      </c>
      <c r="E24" s="632">
        <v>25.000000000000004</v>
      </c>
      <c r="F24" s="632">
        <v>3.0000000000000018</v>
      </c>
      <c r="G24" s="632">
        <v>2.0000000000000004</v>
      </c>
      <c r="H24" s="632">
        <v>0</v>
      </c>
      <c r="I24" s="632">
        <v>1.0000000000000002</v>
      </c>
      <c r="J24" s="632">
        <v>2.0000000000000004</v>
      </c>
      <c r="K24" s="632">
        <v>26.000000000000021</v>
      </c>
      <c r="L24" s="632">
        <v>6</v>
      </c>
      <c r="M24" s="632">
        <v>0</v>
      </c>
      <c r="N24" s="632">
        <v>13</v>
      </c>
      <c r="O24" s="632">
        <v>0</v>
      </c>
      <c r="P24" s="632">
        <v>6.0000000000000062</v>
      </c>
      <c r="Q24" s="632">
        <v>1.0000000000000002</v>
      </c>
      <c r="R24" s="632">
        <v>5.0000000000000009</v>
      </c>
      <c r="S24" s="632">
        <v>10.000000000000005</v>
      </c>
      <c r="T24" s="632">
        <v>0</v>
      </c>
      <c r="U24" s="632">
        <v>0</v>
      </c>
      <c r="V24" s="632">
        <v>5</v>
      </c>
      <c r="W24" s="632">
        <v>68</v>
      </c>
      <c r="X24" s="632">
        <v>5.0000000000000018</v>
      </c>
      <c r="Y24" s="632">
        <v>22</v>
      </c>
      <c r="Z24" s="632">
        <v>1.0000000000000002</v>
      </c>
    </row>
    <row r="25" spans="1:26" ht="15.75" customHeight="1">
      <c r="A25" s="185" t="s">
        <v>157</v>
      </c>
      <c r="B25" s="632">
        <v>139</v>
      </c>
      <c r="C25" s="632">
        <v>75</v>
      </c>
      <c r="D25" s="632">
        <v>36</v>
      </c>
      <c r="E25" s="632">
        <v>300.00000000000045</v>
      </c>
      <c r="F25" s="632">
        <v>19</v>
      </c>
      <c r="G25" s="632">
        <v>34.000000000000021</v>
      </c>
      <c r="H25" s="632">
        <v>18.000000000000007</v>
      </c>
      <c r="I25" s="632">
        <v>37</v>
      </c>
      <c r="J25" s="632">
        <v>31.000000000000032</v>
      </c>
      <c r="K25" s="632">
        <v>370.00000000000057</v>
      </c>
      <c r="L25" s="632">
        <v>52.000000000000007</v>
      </c>
      <c r="M25" s="632">
        <v>10</v>
      </c>
      <c r="N25" s="632">
        <v>41</v>
      </c>
      <c r="O25" s="632">
        <v>16</v>
      </c>
      <c r="P25" s="632">
        <v>100.99999999999983</v>
      </c>
      <c r="Q25" s="632">
        <v>44</v>
      </c>
      <c r="R25" s="632">
        <v>106</v>
      </c>
      <c r="S25" s="632">
        <v>50.000000000000036</v>
      </c>
      <c r="T25" s="632">
        <v>12</v>
      </c>
      <c r="U25" s="632">
        <v>3.0000000000000027</v>
      </c>
      <c r="V25" s="632">
        <v>71</v>
      </c>
      <c r="W25" s="632">
        <v>602.00000000000148</v>
      </c>
      <c r="X25" s="632">
        <v>35.000000000000028</v>
      </c>
      <c r="Y25" s="632">
        <v>293.00000000000011</v>
      </c>
      <c r="Z25" s="632">
        <v>7.0000000000000107</v>
      </c>
    </row>
    <row r="26" spans="1:26" ht="15.75" customHeight="1">
      <c r="A26" s="185" t="s">
        <v>156</v>
      </c>
      <c r="B26" s="632">
        <v>26.000000000000021</v>
      </c>
      <c r="C26" s="632">
        <v>8</v>
      </c>
      <c r="D26" s="632">
        <v>4</v>
      </c>
      <c r="E26" s="632">
        <v>74.000000000000028</v>
      </c>
      <c r="F26" s="632">
        <v>6.000000000000008</v>
      </c>
      <c r="G26" s="632">
        <v>6.000000000000008</v>
      </c>
      <c r="H26" s="632">
        <v>1.0000000000000011</v>
      </c>
      <c r="I26" s="632">
        <v>5</v>
      </c>
      <c r="J26" s="632">
        <v>0</v>
      </c>
      <c r="K26" s="632">
        <v>53</v>
      </c>
      <c r="L26" s="632">
        <v>6.000000000000008</v>
      </c>
      <c r="M26" s="632">
        <v>0</v>
      </c>
      <c r="N26" s="632">
        <v>2.0000000000000022</v>
      </c>
      <c r="O26" s="632">
        <v>0</v>
      </c>
      <c r="P26" s="632">
        <v>2.0000000000000022</v>
      </c>
      <c r="Q26" s="632">
        <v>2.0000000000000022</v>
      </c>
      <c r="R26" s="632">
        <v>17.000000000000004</v>
      </c>
      <c r="S26" s="632">
        <v>4</v>
      </c>
      <c r="T26" s="632">
        <v>0</v>
      </c>
      <c r="U26" s="632">
        <v>0</v>
      </c>
      <c r="V26" s="632">
        <v>5</v>
      </c>
      <c r="W26" s="632">
        <v>158.00000000000006</v>
      </c>
      <c r="X26" s="632">
        <v>3</v>
      </c>
      <c r="Y26" s="632">
        <v>154</v>
      </c>
      <c r="Z26" s="632">
        <v>0</v>
      </c>
    </row>
    <row r="27" spans="1:26" ht="15.75" customHeight="1">
      <c r="A27" s="185" t="s">
        <v>155</v>
      </c>
      <c r="B27" s="632">
        <v>29.000000000000018</v>
      </c>
      <c r="C27" s="632">
        <v>13.000000000000005</v>
      </c>
      <c r="D27" s="632">
        <v>7.0000000000000098</v>
      </c>
      <c r="E27" s="632">
        <v>59.00000000000005</v>
      </c>
      <c r="F27" s="632">
        <v>6</v>
      </c>
      <c r="G27" s="632">
        <v>6.0000000000000036</v>
      </c>
      <c r="H27" s="632">
        <v>1.0000000000000009</v>
      </c>
      <c r="I27" s="632">
        <v>2.0000000000000018</v>
      </c>
      <c r="J27" s="632">
        <v>3.0000000000000018</v>
      </c>
      <c r="K27" s="632">
        <v>97.000000000000014</v>
      </c>
      <c r="L27" s="632">
        <v>14</v>
      </c>
      <c r="M27" s="632">
        <v>5.0000000000000027</v>
      </c>
      <c r="N27" s="632">
        <v>6</v>
      </c>
      <c r="O27" s="632">
        <v>2.0000000000000013</v>
      </c>
      <c r="P27" s="632">
        <v>15.000000000000025</v>
      </c>
      <c r="Q27" s="632">
        <v>15.000000000000025</v>
      </c>
      <c r="R27" s="632">
        <v>23</v>
      </c>
      <c r="S27" s="632">
        <v>9.0000000000000036</v>
      </c>
      <c r="T27" s="632">
        <v>0</v>
      </c>
      <c r="U27" s="632">
        <v>7.0000000000000098</v>
      </c>
      <c r="V27" s="632">
        <v>19</v>
      </c>
      <c r="W27" s="632">
        <v>301.00000000000045</v>
      </c>
      <c r="X27" s="632">
        <v>11</v>
      </c>
      <c r="Y27" s="632">
        <v>301</v>
      </c>
      <c r="Z27" s="632">
        <v>3</v>
      </c>
    </row>
    <row r="28" spans="1:26" s="3" customFormat="1" ht="15.75" customHeight="1">
      <c r="A28" s="185" t="s">
        <v>26</v>
      </c>
      <c r="B28" s="632">
        <v>17.000000000000007</v>
      </c>
      <c r="C28" s="632">
        <v>5</v>
      </c>
      <c r="D28" s="632">
        <v>2.0000000000000013</v>
      </c>
      <c r="E28" s="632">
        <v>26</v>
      </c>
      <c r="F28" s="632">
        <v>1.0000000000000007</v>
      </c>
      <c r="G28" s="632">
        <v>2.0000000000000004</v>
      </c>
      <c r="H28" s="632">
        <v>0</v>
      </c>
      <c r="I28" s="632">
        <v>2.0000000000000004</v>
      </c>
      <c r="J28" s="632">
        <v>1.0000000000000007</v>
      </c>
      <c r="K28" s="632">
        <v>30</v>
      </c>
      <c r="L28" s="632">
        <v>4</v>
      </c>
      <c r="M28" s="632">
        <v>1.0000000000000007</v>
      </c>
      <c r="N28" s="632">
        <v>4.0000000000000009</v>
      </c>
      <c r="O28" s="632">
        <v>0</v>
      </c>
      <c r="P28" s="632">
        <v>5</v>
      </c>
      <c r="Q28" s="632">
        <v>2.0000000000000004</v>
      </c>
      <c r="R28" s="632">
        <v>6.0000000000000018</v>
      </c>
      <c r="S28" s="632">
        <v>7.0000000000000018</v>
      </c>
      <c r="T28" s="632">
        <v>1</v>
      </c>
      <c r="U28" s="632">
        <v>0</v>
      </c>
      <c r="V28" s="632">
        <v>3</v>
      </c>
      <c r="W28" s="632">
        <v>21.000000000000007</v>
      </c>
      <c r="X28" s="632">
        <v>3.0000000000000009</v>
      </c>
      <c r="Y28" s="632">
        <v>34</v>
      </c>
      <c r="Z28" s="632">
        <v>0</v>
      </c>
    </row>
    <row r="29" spans="1:26" s="3" customFormat="1" ht="15.75" customHeight="1">
      <c r="A29" s="157" t="s">
        <v>50</v>
      </c>
      <c r="B29" s="631">
        <v>36</v>
      </c>
      <c r="C29" s="631">
        <v>9</v>
      </c>
      <c r="D29" s="631">
        <v>7</v>
      </c>
      <c r="E29" s="631">
        <v>47</v>
      </c>
      <c r="F29" s="631">
        <v>4.0000000000000044</v>
      </c>
      <c r="G29" s="631">
        <v>8</v>
      </c>
      <c r="H29" s="631">
        <v>0</v>
      </c>
      <c r="I29" s="631">
        <v>8.0000000000000089</v>
      </c>
      <c r="J29" s="631">
        <v>2.0000000000000022</v>
      </c>
      <c r="K29" s="631">
        <v>47.000000000000071</v>
      </c>
      <c r="L29" s="631">
        <v>8.0000000000000036</v>
      </c>
      <c r="M29" s="631">
        <v>0</v>
      </c>
      <c r="N29" s="631">
        <v>8</v>
      </c>
      <c r="O29" s="631">
        <v>3.0000000000000022</v>
      </c>
      <c r="P29" s="631">
        <v>7.0000000000000098</v>
      </c>
      <c r="Q29" s="631">
        <v>3.0000000000000013</v>
      </c>
      <c r="R29" s="631">
        <v>65</v>
      </c>
      <c r="S29" s="631">
        <v>30</v>
      </c>
      <c r="T29" s="631">
        <v>0</v>
      </c>
      <c r="U29" s="631">
        <v>0</v>
      </c>
      <c r="V29" s="631">
        <v>141.00000000000006</v>
      </c>
      <c r="W29" s="631">
        <v>247.99999999999974</v>
      </c>
      <c r="X29" s="631">
        <v>7.0000000000000115</v>
      </c>
      <c r="Y29" s="631">
        <v>8.0000000000000089</v>
      </c>
      <c r="Z29" s="631">
        <v>0</v>
      </c>
    </row>
    <row r="30" spans="1:26" ht="15.75" customHeight="1">
      <c r="A30" s="185" t="s">
        <v>28</v>
      </c>
      <c r="B30" s="632">
        <v>12</v>
      </c>
      <c r="C30" s="632">
        <v>2.0000000000000004</v>
      </c>
      <c r="D30" s="632">
        <v>1</v>
      </c>
      <c r="E30" s="632">
        <v>12.000000000000007</v>
      </c>
      <c r="F30" s="632">
        <v>0</v>
      </c>
      <c r="G30" s="632">
        <v>1.0000000000000011</v>
      </c>
      <c r="H30" s="632">
        <v>0</v>
      </c>
      <c r="I30" s="632">
        <v>0</v>
      </c>
      <c r="J30" s="632">
        <v>0</v>
      </c>
      <c r="K30" s="632">
        <v>14.000000000000007</v>
      </c>
      <c r="L30" s="632">
        <v>1.0000000000000011</v>
      </c>
      <c r="M30" s="632">
        <v>0</v>
      </c>
      <c r="N30" s="632">
        <v>1.0000000000000002</v>
      </c>
      <c r="O30" s="632">
        <v>0</v>
      </c>
      <c r="P30" s="632">
        <v>1.0000000000000002</v>
      </c>
      <c r="Q30" s="632">
        <v>0</v>
      </c>
      <c r="R30" s="632">
        <v>18</v>
      </c>
      <c r="S30" s="632">
        <v>4.0000000000000009</v>
      </c>
      <c r="T30" s="632">
        <v>0</v>
      </c>
      <c r="U30" s="632">
        <v>0</v>
      </c>
      <c r="V30" s="632">
        <v>52.000000000000036</v>
      </c>
      <c r="W30" s="632">
        <v>38.000000000000021</v>
      </c>
      <c r="X30" s="632">
        <v>0</v>
      </c>
      <c r="Y30" s="632">
        <v>0</v>
      </c>
      <c r="Z30" s="632">
        <v>0</v>
      </c>
    </row>
    <row r="31" spans="1:26" ht="15.75" customHeight="1">
      <c r="A31" s="185" t="s">
        <v>29</v>
      </c>
      <c r="B31" s="632">
        <v>3.0000000000000004</v>
      </c>
      <c r="C31" s="632">
        <v>1.0000000000000004</v>
      </c>
      <c r="D31" s="632">
        <v>1.0000000000000004</v>
      </c>
      <c r="E31" s="632">
        <v>4.0000000000000018</v>
      </c>
      <c r="F31" s="632">
        <v>1.0000000000000004</v>
      </c>
      <c r="G31" s="632">
        <v>1.0000000000000004</v>
      </c>
      <c r="H31" s="632">
        <v>0</v>
      </c>
      <c r="I31" s="632">
        <v>2.0000000000000009</v>
      </c>
      <c r="J31" s="632">
        <v>0</v>
      </c>
      <c r="K31" s="632">
        <v>4.0000000000000018</v>
      </c>
      <c r="L31" s="632">
        <v>1.0000000000000004</v>
      </c>
      <c r="M31" s="632">
        <v>0</v>
      </c>
      <c r="N31" s="632">
        <v>0</v>
      </c>
      <c r="O31" s="632">
        <v>0</v>
      </c>
      <c r="P31" s="632">
        <v>1.0000000000000004</v>
      </c>
      <c r="Q31" s="632">
        <v>1.0000000000000004</v>
      </c>
      <c r="R31" s="632">
        <v>2.0000000000000009</v>
      </c>
      <c r="S31" s="632">
        <v>1.0000000000000004</v>
      </c>
      <c r="T31" s="632">
        <v>0</v>
      </c>
      <c r="U31" s="632">
        <v>0</v>
      </c>
      <c r="V31" s="632">
        <v>2.0000000000000009</v>
      </c>
      <c r="W31" s="632">
        <v>67.000000000000014</v>
      </c>
      <c r="X31" s="632">
        <v>0</v>
      </c>
      <c r="Y31" s="632">
        <v>0</v>
      </c>
      <c r="Z31" s="632">
        <v>0</v>
      </c>
    </row>
    <row r="32" spans="1:26" ht="15.75" customHeight="1">
      <c r="A32" s="185" t="s">
        <v>30</v>
      </c>
      <c r="B32" s="632">
        <v>4.0000000000000027</v>
      </c>
      <c r="C32" s="632">
        <v>1.0000000000000007</v>
      </c>
      <c r="D32" s="632">
        <v>1.0000000000000007</v>
      </c>
      <c r="E32" s="632">
        <v>6.0000000000000018</v>
      </c>
      <c r="F32" s="632">
        <v>1.0000000000000007</v>
      </c>
      <c r="G32" s="632">
        <v>1.0000000000000007</v>
      </c>
      <c r="H32" s="632">
        <v>0</v>
      </c>
      <c r="I32" s="632">
        <v>1.0000000000000007</v>
      </c>
      <c r="J32" s="632">
        <v>1.0000000000000007</v>
      </c>
      <c r="K32" s="632">
        <v>6.0000000000000018</v>
      </c>
      <c r="L32" s="632">
        <v>1.0000000000000007</v>
      </c>
      <c r="M32" s="632">
        <v>0</v>
      </c>
      <c r="N32" s="632">
        <v>1.0000000000000007</v>
      </c>
      <c r="O32" s="632">
        <v>1.0000000000000007</v>
      </c>
      <c r="P32" s="632">
        <v>2.0000000000000013</v>
      </c>
      <c r="Q32" s="632">
        <v>1.0000000000000007</v>
      </c>
      <c r="R32" s="632">
        <v>5.0000000000000018</v>
      </c>
      <c r="S32" s="632">
        <v>1</v>
      </c>
      <c r="T32" s="632">
        <v>0</v>
      </c>
      <c r="U32" s="632">
        <v>0</v>
      </c>
      <c r="V32" s="632">
        <v>5</v>
      </c>
      <c r="W32" s="632">
        <v>53</v>
      </c>
      <c r="X32" s="632">
        <v>1.0000000000000007</v>
      </c>
      <c r="Y32" s="632">
        <v>8.0000000000000053</v>
      </c>
      <c r="Z32" s="632">
        <v>0</v>
      </c>
    </row>
    <row r="33" spans="1:26" ht="15.75" customHeight="1">
      <c r="A33" s="185" t="s">
        <v>31</v>
      </c>
      <c r="B33" s="632">
        <v>5</v>
      </c>
      <c r="C33" s="632">
        <v>2.0000000000000013</v>
      </c>
      <c r="D33" s="632">
        <v>0</v>
      </c>
      <c r="E33" s="632">
        <v>7.0000000000000018</v>
      </c>
      <c r="F33" s="632">
        <v>1.0000000000000007</v>
      </c>
      <c r="G33" s="632">
        <v>2.0000000000000013</v>
      </c>
      <c r="H33" s="632">
        <v>0</v>
      </c>
      <c r="I33" s="632">
        <v>4</v>
      </c>
      <c r="J33" s="632">
        <v>0</v>
      </c>
      <c r="K33" s="632">
        <v>4.0000000000000027</v>
      </c>
      <c r="L33" s="632">
        <v>1.0000000000000007</v>
      </c>
      <c r="M33" s="632">
        <v>0</v>
      </c>
      <c r="N33" s="632">
        <v>0</v>
      </c>
      <c r="O33" s="632">
        <v>0</v>
      </c>
      <c r="P33" s="632">
        <v>1.0000000000000007</v>
      </c>
      <c r="Q33" s="632">
        <v>0</v>
      </c>
      <c r="R33" s="632">
        <v>2.0000000000000013</v>
      </c>
      <c r="S33" s="632">
        <v>5</v>
      </c>
      <c r="T33" s="632">
        <v>0</v>
      </c>
      <c r="U33" s="632">
        <v>0</v>
      </c>
      <c r="V33" s="632">
        <v>9.0000000000000036</v>
      </c>
      <c r="W33" s="632">
        <v>55</v>
      </c>
      <c r="X33" s="632">
        <v>0</v>
      </c>
      <c r="Y33" s="632">
        <v>0</v>
      </c>
      <c r="Z33" s="632">
        <v>0</v>
      </c>
    </row>
    <row r="34" spans="1:26" ht="15.75" customHeight="1">
      <c r="A34" s="185" t="s">
        <v>32</v>
      </c>
      <c r="B34" s="632">
        <v>5.0000000000000009</v>
      </c>
      <c r="C34" s="632">
        <v>1.0000000000000007</v>
      </c>
      <c r="D34" s="632">
        <v>2.0000000000000013</v>
      </c>
      <c r="E34" s="632">
        <v>10.000000000000002</v>
      </c>
      <c r="F34" s="632">
        <v>1.0000000000000007</v>
      </c>
      <c r="G34" s="632">
        <v>2.0000000000000013</v>
      </c>
      <c r="H34" s="632">
        <v>0</v>
      </c>
      <c r="I34" s="632">
        <v>1.0000000000000007</v>
      </c>
      <c r="J34" s="632">
        <v>1.0000000000000007</v>
      </c>
      <c r="K34" s="632">
        <v>9.0000000000000036</v>
      </c>
      <c r="L34" s="632">
        <v>1.0000000000000007</v>
      </c>
      <c r="M34" s="632">
        <v>0</v>
      </c>
      <c r="N34" s="632">
        <v>2.0000000000000013</v>
      </c>
      <c r="O34" s="632">
        <v>1.0000000000000007</v>
      </c>
      <c r="P34" s="632">
        <v>2.0000000000000013</v>
      </c>
      <c r="Q34" s="632">
        <v>1.0000000000000007</v>
      </c>
      <c r="R34" s="632">
        <v>31.000000000000004</v>
      </c>
      <c r="S34" s="632">
        <v>15.000000000000005</v>
      </c>
      <c r="T34" s="632">
        <v>0</v>
      </c>
      <c r="U34" s="632">
        <v>0</v>
      </c>
      <c r="V34" s="632">
        <v>1</v>
      </c>
      <c r="W34" s="632">
        <v>28.000000000000011</v>
      </c>
      <c r="X34" s="632">
        <v>2.0000000000000013</v>
      </c>
      <c r="Y34" s="632">
        <v>0</v>
      </c>
      <c r="Z34" s="632">
        <v>0</v>
      </c>
    </row>
    <row r="35" spans="1:26" s="3" customFormat="1" ht="15.75" customHeight="1">
      <c r="A35" s="185" t="s">
        <v>33</v>
      </c>
      <c r="B35" s="632">
        <v>7.0000000000000018</v>
      </c>
      <c r="C35" s="632">
        <v>2</v>
      </c>
      <c r="D35" s="632">
        <v>2.0000000000000009</v>
      </c>
      <c r="E35" s="632">
        <v>8</v>
      </c>
      <c r="F35" s="632">
        <v>0</v>
      </c>
      <c r="G35" s="632">
        <v>1.0000000000000007</v>
      </c>
      <c r="H35" s="632">
        <v>0</v>
      </c>
      <c r="I35" s="632">
        <v>0</v>
      </c>
      <c r="J35" s="632">
        <v>0</v>
      </c>
      <c r="K35" s="632">
        <v>10.000000000000005</v>
      </c>
      <c r="L35" s="632">
        <v>3.0000000000000009</v>
      </c>
      <c r="M35" s="632">
        <v>0</v>
      </c>
      <c r="N35" s="632">
        <v>4</v>
      </c>
      <c r="O35" s="632">
        <v>1</v>
      </c>
      <c r="P35" s="632">
        <v>0</v>
      </c>
      <c r="Q35" s="632">
        <v>0</v>
      </c>
      <c r="R35" s="632">
        <v>7.0000000000000027</v>
      </c>
      <c r="S35" s="632">
        <v>4.0000000000000009</v>
      </c>
      <c r="T35" s="632">
        <v>0</v>
      </c>
      <c r="U35" s="632">
        <v>0</v>
      </c>
      <c r="V35" s="632">
        <v>72.000000000000028</v>
      </c>
      <c r="W35" s="632">
        <v>7.0000000000000027</v>
      </c>
      <c r="X35" s="632">
        <v>4</v>
      </c>
      <c r="Y35" s="632">
        <v>0</v>
      </c>
      <c r="Z35" s="632">
        <v>0</v>
      </c>
    </row>
    <row r="36" spans="1:26" s="3" customFormat="1" ht="15.75" customHeight="1">
      <c r="A36" s="157" t="s">
        <v>49</v>
      </c>
      <c r="B36" s="631">
        <v>5.0000000000000009</v>
      </c>
      <c r="C36" s="631">
        <v>0</v>
      </c>
      <c r="D36" s="631">
        <v>1</v>
      </c>
      <c r="E36" s="631">
        <v>4</v>
      </c>
      <c r="F36" s="631">
        <v>0</v>
      </c>
      <c r="G36" s="631">
        <v>2</v>
      </c>
      <c r="H36" s="631">
        <v>0</v>
      </c>
      <c r="I36" s="631">
        <v>0</v>
      </c>
      <c r="J36" s="631">
        <v>0</v>
      </c>
      <c r="K36" s="631">
        <v>6</v>
      </c>
      <c r="L36" s="631">
        <v>0</v>
      </c>
      <c r="M36" s="631">
        <v>0</v>
      </c>
      <c r="N36" s="631">
        <v>0</v>
      </c>
      <c r="O36" s="631">
        <v>0</v>
      </c>
      <c r="P36" s="631">
        <v>0</v>
      </c>
      <c r="Q36" s="631">
        <v>0</v>
      </c>
      <c r="R36" s="631">
        <v>1</v>
      </c>
      <c r="S36" s="631">
        <v>0</v>
      </c>
      <c r="T36" s="631">
        <v>0</v>
      </c>
      <c r="U36" s="631">
        <v>0</v>
      </c>
      <c r="V36" s="631">
        <v>0</v>
      </c>
      <c r="W36" s="631">
        <v>10</v>
      </c>
      <c r="X36" s="631">
        <v>0</v>
      </c>
      <c r="Y36" s="631">
        <v>0</v>
      </c>
      <c r="Z36" s="631">
        <v>0</v>
      </c>
    </row>
    <row r="37" spans="1:26" ht="15.75" customHeight="1">
      <c r="A37" s="185" t="s">
        <v>36</v>
      </c>
      <c r="B37" s="632">
        <v>5.0000000000000009</v>
      </c>
      <c r="C37" s="632">
        <v>0</v>
      </c>
      <c r="D37" s="632">
        <v>1</v>
      </c>
      <c r="E37" s="632">
        <v>4</v>
      </c>
      <c r="F37" s="632">
        <v>0</v>
      </c>
      <c r="G37" s="632">
        <v>2</v>
      </c>
      <c r="H37" s="632">
        <v>0</v>
      </c>
      <c r="I37" s="632">
        <v>0</v>
      </c>
      <c r="J37" s="632">
        <v>0</v>
      </c>
      <c r="K37" s="632">
        <v>6</v>
      </c>
      <c r="L37" s="632">
        <v>0</v>
      </c>
      <c r="M37" s="632">
        <v>0</v>
      </c>
      <c r="N37" s="632">
        <v>0</v>
      </c>
      <c r="O37" s="632">
        <v>0</v>
      </c>
      <c r="P37" s="632">
        <v>0</v>
      </c>
      <c r="Q37" s="632">
        <v>0</v>
      </c>
      <c r="R37" s="632">
        <v>1</v>
      </c>
      <c r="S37" s="632">
        <v>0</v>
      </c>
      <c r="T37" s="632">
        <v>0</v>
      </c>
      <c r="U37" s="632">
        <v>0</v>
      </c>
      <c r="V37" s="632">
        <v>0</v>
      </c>
      <c r="W37" s="632">
        <v>10</v>
      </c>
      <c r="X37" s="632">
        <v>0</v>
      </c>
      <c r="Y37" s="632">
        <v>0</v>
      </c>
      <c r="Z37" s="632">
        <v>0</v>
      </c>
    </row>
    <row r="38" spans="1:26" s="3" customFormat="1" ht="15.75" customHeight="1">
      <c r="A38" s="188" t="s">
        <v>37</v>
      </c>
      <c r="B38" s="631">
        <v>0</v>
      </c>
      <c r="C38" s="631">
        <v>0</v>
      </c>
      <c r="D38" s="631">
        <v>0</v>
      </c>
      <c r="E38" s="631">
        <v>0</v>
      </c>
      <c r="F38" s="631">
        <v>0</v>
      </c>
      <c r="G38" s="631">
        <v>0</v>
      </c>
      <c r="H38" s="631">
        <v>0</v>
      </c>
      <c r="I38" s="631">
        <v>0</v>
      </c>
      <c r="J38" s="631">
        <v>0</v>
      </c>
      <c r="K38" s="631">
        <v>0</v>
      </c>
      <c r="L38" s="631">
        <v>0</v>
      </c>
      <c r="M38" s="631">
        <v>0</v>
      </c>
      <c r="N38" s="631">
        <v>0</v>
      </c>
      <c r="O38" s="631">
        <v>0</v>
      </c>
      <c r="P38" s="631">
        <v>0</v>
      </c>
      <c r="Q38" s="631">
        <v>0</v>
      </c>
      <c r="R38" s="631">
        <v>0</v>
      </c>
      <c r="S38" s="631">
        <v>0</v>
      </c>
      <c r="T38" s="631">
        <v>0</v>
      </c>
      <c r="U38" s="631">
        <v>0</v>
      </c>
      <c r="V38" s="631">
        <v>0</v>
      </c>
      <c r="W38" s="631">
        <v>0</v>
      </c>
      <c r="X38" s="631">
        <v>0</v>
      </c>
      <c r="Y38" s="631">
        <v>0</v>
      </c>
      <c r="Z38" s="631">
        <v>0</v>
      </c>
    </row>
    <row r="39" spans="1:26" ht="15.75" customHeight="1">
      <c r="A39" s="185" t="s">
        <v>414</v>
      </c>
      <c r="B39" s="632">
        <v>0</v>
      </c>
      <c r="C39" s="632">
        <v>0</v>
      </c>
      <c r="D39" s="632">
        <v>0</v>
      </c>
      <c r="E39" s="632">
        <v>0</v>
      </c>
      <c r="F39" s="632">
        <v>0</v>
      </c>
      <c r="G39" s="632">
        <v>0</v>
      </c>
      <c r="H39" s="632">
        <v>0</v>
      </c>
      <c r="I39" s="632">
        <v>0</v>
      </c>
      <c r="J39" s="632">
        <v>0</v>
      </c>
      <c r="K39" s="632">
        <v>0</v>
      </c>
      <c r="L39" s="632">
        <v>0</v>
      </c>
      <c r="M39" s="632">
        <v>0</v>
      </c>
      <c r="N39" s="632">
        <v>0</v>
      </c>
      <c r="O39" s="632">
        <v>0</v>
      </c>
      <c r="P39" s="632">
        <v>0</v>
      </c>
      <c r="Q39" s="632">
        <v>0</v>
      </c>
      <c r="R39" s="632">
        <v>0</v>
      </c>
      <c r="S39" s="632">
        <v>0</v>
      </c>
      <c r="T39" s="632">
        <v>0</v>
      </c>
      <c r="U39" s="632">
        <v>0</v>
      </c>
      <c r="V39" s="632">
        <v>0</v>
      </c>
      <c r="W39" s="632">
        <v>0</v>
      </c>
      <c r="X39" s="632">
        <v>0</v>
      </c>
      <c r="Y39" s="632">
        <v>0</v>
      </c>
      <c r="Z39" s="632">
        <v>0</v>
      </c>
    </row>
    <row r="40" spans="1:26">
      <c r="A40" s="78"/>
      <c r="B40" s="31"/>
      <c r="C40" s="31"/>
      <c r="D40" s="31"/>
      <c r="E40" s="31"/>
      <c r="F40" s="31"/>
      <c r="G40" s="31"/>
      <c r="H40" s="31"/>
      <c r="I40" s="31"/>
    </row>
    <row r="41" spans="1:26" ht="21" customHeight="1">
      <c r="A41" s="793" t="s">
        <v>439</v>
      </c>
      <c r="B41" s="793"/>
      <c r="C41" s="793"/>
      <c r="D41" s="793"/>
      <c r="E41" s="793"/>
      <c r="F41" s="793"/>
      <c r="G41" s="793"/>
      <c r="H41" s="793"/>
      <c r="I41" s="793"/>
      <c r="J41" s="793"/>
    </row>
    <row r="42" spans="1:26">
      <c r="A42" s="305" t="s">
        <v>465</v>
      </c>
      <c r="B42" s="305"/>
      <c r="C42" s="305"/>
      <c r="D42" s="305"/>
      <c r="E42" s="305"/>
      <c r="F42" s="305"/>
      <c r="G42" s="305"/>
      <c r="H42" s="305"/>
      <c r="I42" s="305"/>
      <c r="J42" s="306"/>
    </row>
    <row r="43" spans="1:26" ht="22.5" customHeight="1">
      <c r="A43" s="776" t="s">
        <v>602</v>
      </c>
      <c r="B43" s="776"/>
      <c r="C43" s="776"/>
      <c r="D43" s="776"/>
      <c r="E43" s="776"/>
      <c r="F43" s="305"/>
      <c r="G43" s="305"/>
      <c r="H43" s="305"/>
      <c r="I43" s="305"/>
      <c r="J43" s="306"/>
    </row>
  </sheetData>
  <mergeCells count="7">
    <mergeCell ref="A43:E43"/>
    <mergeCell ref="A6:Z6"/>
    <mergeCell ref="A41:J41"/>
    <mergeCell ref="B7:I7"/>
    <mergeCell ref="J7:V7"/>
    <mergeCell ref="A7:A8"/>
    <mergeCell ref="W7:Z7"/>
  </mergeCells>
  <hyperlinks>
    <hyperlink ref="AA6" location="INDICE!A43" display="INDICE"/>
  </hyperlinks>
  <printOptions horizontalCentered="1"/>
  <pageMargins left="0.19685039370078741" right="0.19685039370078741" top="1.1023622047244095" bottom="0.51181102362204722" header="0.11811023622047245" footer="0.23622047244094491"/>
  <pageSetup paperSize="9" scale="90" firstPageNumber="65" orientation="landscape" useFirstPageNumber="1" r:id="rId1"/>
  <headerFooter scaleWithDoc="0">
    <oddHeader>&amp;C&amp;G</oddHeader>
    <oddFooter>&amp;C&amp;12 65</oddFooter>
  </headerFooter>
  <drawing r:id="rId2"/>
  <legacyDrawingHF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M41"/>
  <sheetViews>
    <sheetView showGridLines="0" zoomScale="90" zoomScaleNormal="90" zoomScalePageLayoutView="90" workbookViewId="0">
      <selection activeCell="B8" sqref="B8"/>
    </sheetView>
  </sheetViews>
  <sheetFormatPr baseColWidth="10" defaultColWidth="9.140625" defaultRowHeight="12.75"/>
  <cols>
    <col min="1" max="1" width="34.7109375" style="94" customWidth="1"/>
    <col min="2" max="2" width="12.5703125" style="94" customWidth="1"/>
    <col min="3" max="3" width="11.140625" style="94" customWidth="1"/>
    <col min="4" max="4" width="10.5703125" style="94" customWidth="1"/>
    <col min="5" max="5" width="13.140625" style="94" customWidth="1"/>
    <col min="6" max="6" width="11.28515625" style="94" customWidth="1"/>
    <col min="7" max="7" width="12.42578125" style="94" customWidth="1"/>
    <col min="8" max="8" width="11.42578125" style="94" customWidth="1"/>
    <col min="9" max="9" width="11" style="94" customWidth="1"/>
    <col min="10" max="10" width="13.42578125" style="94" customWidth="1"/>
    <col min="11" max="11" width="13.7109375" style="94" customWidth="1"/>
    <col min="12" max="12" width="11.5703125" style="94" customWidth="1"/>
    <col min="13" max="16384" width="9.140625" style="98"/>
  </cols>
  <sheetData>
    <row r="1" spans="1:13" ht="17.25" customHeight="1"/>
    <row r="2" spans="1:13" ht="17.25" customHeight="1"/>
    <row r="3" spans="1:13" ht="17.25" customHeight="1"/>
    <row r="5" spans="1:13" s="114" customFormat="1" ht="48" customHeight="1">
      <c r="A5" s="758" t="s">
        <v>781</v>
      </c>
      <c r="B5" s="758"/>
      <c r="C5" s="758"/>
      <c r="D5" s="758"/>
      <c r="E5" s="758"/>
      <c r="F5" s="758"/>
      <c r="G5" s="758"/>
      <c r="H5" s="758"/>
      <c r="I5" s="758"/>
      <c r="J5" s="758"/>
      <c r="K5" s="758"/>
      <c r="L5" s="758"/>
      <c r="M5" s="65" t="s">
        <v>225</v>
      </c>
    </row>
    <row r="6" spans="1:13" s="118" customFormat="1" ht="26.25" customHeight="1">
      <c r="A6" s="771" t="s">
        <v>281</v>
      </c>
      <c r="B6" s="771" t="s">
        <v>98</v>
      </c>
      <c r="C6" s="771" t="s">
        <v>125</v>
      </c>
      <c r="D6" s="777" t="s">
        <v>97</v>
      </c>
      <c r="E6" s="778"/>
      <c r="F6" s="779"/>
      <c r="G6" s="777" t="s">
        <v>232</v>
      </c>
      <c r="H6" s="778"/>
      <c r="I6" s="779"/>
      <c r="J6" s="774" t="s">
        <v>616</v>
      </c>
      <c r="K6" s="775"/>
      <c r="L6" s="795"/>
    </row>
    <row r="7" spans="1:13" s="118" customFormat="1" ht="36.75" customHeight="1">
      <c r="A7" s="772"/>
      <c r="B7" s="772"/>
      <c r="C7" s="772"/>
      <c r="D7" s="435" t="s">
        <v>124</v>
      </c>
      <c r="E7" s="435" t="s">
        <v>812</v>
      </c>
      <c r="F7" s="435" t="s">
        <v>40</v>
      </c>
      <c r="G7" s="435" t="s">
        <v>239</v>
      </c>
      <c r="H7" s="435" t="s">
        <v>345</v>
      </c>
      <c r="I7" s="435" t="s">
        <v>87</v>
      </c>
      <c r="J7" s="435" t="s">
        <v>123</v>
      </c>
      <c r="K7" s="435" t="s">
        <v>240</v>
      </c>
      <c r="L7" s="435" t="s">
        <v>87</v>
      </c>
    </row>
    <row r="8" spans="1:13" s="119" customFormat="1" ht="15.75" customHeight="1">
      <c r="A8" s="196" t="s">
        <v>467</v>
      </c>
      <c r="B8" s="483">
        <v>1983.0000000000011</v>
      </c>
      <c r="C8" s="484">
        <v>2003.0000000000032</v>
      </c>
      <c r="D8" s="483">
        <v>1019.9999999999997</v>
      </c>
      <c r="E8" s="483">
        <v>132.99999999999972</v>
      </c>
      <c r="F8" s="483">
        <v>34.000000000000028</v>
      </c>
      <c r="G8" s="483">
        <v>4088.0000000000155</v>
      </c>
      <c r="H8" s="483">
        <v>2308.0000000000059</v>
      </c>
      <c r="I8" s="483">
        <v>185</v>
      </c>
      <c r="J8" s="483">
        <v>825.00000000000091</v>
      </c>
      <c r="K8" s="483">
        <v>697.00000000000023</v>
      </c>
      <c r="L8" s="483">
        <v>213.00000000000003</v>
      </c>
    </row>
    <row r="9" spans="1:13" s="119" customFormat="1" ht="15.75" customHeight="1">
      <c r="A9" s="191" t="s">
        <v>282</v>
      </c>
      <c r="B9" s="483">
        <v>791.0000000000008</v>
      </c>
      <c r="C9" s="484">
        <v>1172.9999999999993</v>
      </c>
      <c r="D9" s="483">
        <v>483.99999999999915</v>
      </c>
      <c r="E9" s="483">
        <v>92.000000000000114</v>
      </c>
      <c r="F9" s="483">
        <v>21.000000000000014</v>
      </c>
      <c r="G9" s="483">
        <v>2001.0000000000011</v>
      </c>
      <c r="H9" s="483">
        <v>1240.9999999999998</v>
      </c>
      <c r="I9" s="483">
        <v>78.999999999999858</v>
      </c>
      <c r="J9" s="483">
        <v>382.00000000000011</v>
      </c>
      <c r="K9" s="483">
        <v>350.00000000000028</v>
      </c>
      <c r="L9" s="483">
        <v>61</v>
      </c>
    </row>
    <row r="10" spans="1:13" ht="15.75" customHeight="1">
      <c r="A10" s="193" t="s">
        <v>169</v>
      </c>
      <c r="B10" s="485">
        <v>81</v>
      </c>
      <c r="C10" s="486">
        <v>173</v>
      </c>
      <c r="D10" s="485">
        <v>65</v>
      </c>
      <c r="E10" s="485">
        <v>7.0000000000000009</v>
      </c>
      <c r="F10" s="485">
        <v>1</v>
      </c>
      <c r="G10" s="485">
        <v>251.00000000000009</v>
      </c>
      <c r="H10" s="485">
        <v>145.00000000000009</v>
      </c>
      <c r="I10" s="485">
        <v>5.0000000000000009</v>
      </c>
      <c r="J10" s="485">
        <v>39.000000000000021</v>
      </c>
      <c r="K10" s="485">
        <v>45.000000000000036</v>
      </c>
      <c r="L10" s="485">
        <v>8</v>
      </c>
    </row>
    <row r="11" spans="1:13" ht="15.75" customHeight="1">
      <c r="A11" s="193" t="s">
        <v>168</v>
      </c>
      <c r="B11" s="485">
        <v>54</v>
      </c>
      <c r="C11" s="486">
        <v>21.000000000000004</v>
      </c>
      <c r="D11" s="485">
        <v>18</v>
      </c>
      <c r="E11" s="485">
        <v>0</v>
      </c>
      <c r="F11" s="485">
        <v>3</v>
      </c>
      <c r="G11" s="485">
        <v>82.000000000000028</v>
      </c>
      <c r="H11" s="485">
        <v>46</v>
      </c>
      <c r="I11" s="485">
        <v>1.0000000000000002</v>
      </c>
      <c r="J11" s="485">
        <v>21.000000000000011</v>
      </c>
      <c r="K11" s="485">
        <v>17.000000000000004</v>
      </c>
      <c r="L11" s="485">
        <v>2.0000000000000004</v>
      </c>
    </row>
    <row r="12" spans="1:13" ht="15.75" customHeight="1">
      <c r="A12" s="193" t="s">
        <v>167</v>
      </c>
      <c r="B12" s="485">
        <v>58</v>
      </c>
      <c r="C12" s="486">
        <v>53</v>
      </c>
      <c r="D12" s="485">
        <v>13</v>
      </c>
      <c r="E12" s="485">
        <v>1.0000000000000002</v>
      </c>
      <c r="F12" s="485">
        <v>0</v>
      </c>
      <c r="G12" s="485">
        <v>101.00000000000006</v>
      </c>
      <c r="H12" s="485">
        <v>66</v>
      </c>
      <c r="I12" s="485">
        <v>7</v>
      </c>
      <c r="J12" s="485">
        <v>14</v>
      </c>
      <c r="K12" s="485">
        <v>12</v>
      </c>
      <c r="L12" s="485">
        <v>0</v>
      </c>
    </row>
    <row r="13" spans="1:13" ht="15.75" customHeight="1">
      <c r="A13" s="193" t="s">
        <v>166</v>
      </c>
      <c r="B13" s="485">
        <v>29</v>
      </c>
      <c r="C13" s="486">
        <v>58.000000000000014</v>
      </c>
      <c r="D13" s="485">
        <v>10</v>
      </c>
      <c r="E13" s="485">
        <v>1</v>
      </c>
      <c r="F13" s="485">
        <v>0</v>
      </c>
      <c r="G13" s="485">
        <v>79</v>
      </c>
      <c r="H13" s="485">
        <v>56</v>
      </c>
      <c r="I13" s="485">
        <v>6</v>
      </c>
      <c r="J13" s="485">
        <v>14</v>
      </c>
      <c r="K13" s="485">
        <v>10</v>
      </c>
      <c r="L13" s="485">
        <v>1.0000000000000004</v>
      </c>
    </row>
    <row r="14" spans="1:13" ht="15.75" customHeight="1">
      <c r="A14" s="193" t="s">
        <v>165</v>
      </c>
      <c r="B14" s="485">
        <v>53</v>
      </c>
      <c r="C14" s="486">
        <v>81</v>
      </c>
      <c r="D14" s="485">
        <v>34</v>
      </c>
      <c r="E14" s="485">
        <v>6</v>
      </c>
      <c r="F14" s="485">
        <v>3.0000000000000009</v>
      </c>
      <c r="G14" s="485">
        <v>102.00000000000006</v>
      </c>
      <c r="H14" s="485">
        <v>90</v>
      </c>
      <c r="I14" s="485">
        <v>3.0000000000000004</v>
      </c>
      <c r="J14" s="485">
        <v>25</v>
      </c>
      <c r="K14" s="485">
        <v>17.000000000000007</v>
      </c>
      <c r="L14" s="485">
        <v>1.0000000000000004</v>
      </c>
    </row>
    <row r="15" spans="1:13" ht="15.75" customHeight="1">
      <c r="A15" s="193" t="s">
        <v>164</v>
      </c>
      <c r="B15" s="485">
        <v>43</v>
      </c>
      <c r="C15" s="486">
        <v>136</v>
      </c>
      <c r="D15" s="485">
        <v>39.000000000000007</v>
      </c>
      <c r="E15" s="485">
        <v>7.0000000000000009</v>
      </c>
      <c r="F15" s="485">
        <v>4.0000000000000009</v>
      </c>
      <c r="G15" s="485">
        <v>154.00000000000003</v>
      </c>
      <c r="H15" s="485">
        <v>114.00000000000001</v>
      </c>
      <c r="I15" s="485">
        <v>7.0000000000000027</v>
      </c>
      <c r="J15" s="485">
        <v>34</v>
      </c>
      <c r="K15" s="485">
        <v>27.000000000000007</v>
      </c>
      <c r="L15" s="485">
        <v>2.0000000000000004</v>
      </c>
    </row>
    <row r="16" spans="1:13" ht="15.75" customHeight="1">
      <c r="A16" s="193" t="s">
        <v>163</v>
      </c>
      <c r="B16" s="485">
        <v>38.000000000000028</v>
      </c>
      <c r="C16" s="486">
        <v>60</v>
      </c>
      <c r="D16" s="485">
        <v>23</v>
      </c>
      <c r="E16" s="485">
        <v>5.0000000000000009</v>
      </c>
      <c r="F16" s="485">
        <v>0</v>
      </c>
      <c r="G16" s="485">
        <v>130</v>
      </c>
      <c r="H16" s="485">
        <v>56</v>
      </c>
      <c r="I16" s="485">
        <v>2.0000000000000004</v>
      </c>
      <c r="J16" s="485">
        <v>19.000000000000007</v>
      </c>
      <c r="K16" s="485">
        <v>17.000000000000011</v>
      </c>
      <c r="L16" s="485">
        <v>5</v>
      </c>
    </row>
    <row r="17" spans="1:12" ht="15.75" customHeight="1">
      <c r="A17" s="193" t="s">
        <v>162</v>
      </c>
      <c r="B17" s="485">
        <v>78.000000000000043</v>
      </c>
      <c r="C17" s="486">
        <v>175.99999999999989</v>
      </c>
      <c r="D17" s="485">
        <v>49.000000000000028</v>
      </c>
      <c r="E17" s="485">
        <v>3.0000000000000013</v>
      </c>
      <c r="F17" s="485">
        <v>1</v>
      </c>
      <c r="G17" s="485">
        <v>233</v>
      </c>
      <c r="H17" s="485">
        <v>122</v>
      </c>
      <c r="I17" s="485">
        <v>9.0000000000000018</v>
      </c>
      <c r="J17" s="485">
        <v>50</v>
      </c>
      <c r="K17" s="485">
        <v>32</v>
      </c>
      <c r="L17" s="485">
        <v>5</v>
      </c>
    </row>
    <row r="18" spans="1:12" ht="15.75" customHeight="1">
      <c r="A18" s="193" t="s">
        <v>161</v>
      </c>
      <c r="B18" s="485">
        <v>232.00000000000009</v>
      </c>
      <c r="C18" s="486">
        <v>314.00000000000006</v>
      </c>
      <c r="D18" s="485">
        <v>161.99999999999991</v>
      </c>
      <c r="E18" s="485">
        <v>51</v>
      </c>
      <c r="F18" s="485">
        <v>6.0000000000000053</v>
      </c>
      <c r="G18" s="485">
        <v>614.99999999999977</v>
      </c>
      <c r="H18" s="485">
        <v>382.00000000000023</v>
      </c>
      <c r="I18" s="485">
        <v>33</v>
      </c>
      <c r="J18" s="485">
        <v>113</v>
      </c>
      <c r="K18" s="485">
        <v>127.00000000000009</v>
      </c>
      <c r="L18" s="485">
        <v>27</v>
      </c>
    </row>
    <row r="19" spans="1:12" ht="15.75" customHeight="1">
      <c r="A19" s="193" t="s">
        <v>160</v>
      </c>
      <c r="B19" s="485">
        <v>68.000000000000014</v>
      </c>
      <c r="C19" s="486">
        <v>60</v>
      </c>
      <c r="D19" s="485">
        <v>37</v>
      </c>
      <c r="E19" s="485">
        <v>8</v>
      </c>
      <c r="F19" s="485">
        <v>1.0000000000000002</v>
      </c>
      <c r="G19" s="485">
        <v>154</v>
      </c>
      <c r="H19" s="485">
        <v>76</v>
      </c>
      <c r="I19" s="485">
        <v>4</v>
      </c>
      <c r="J19" s="485">
        <v>33.000000000000014</v>
      </c>
      <c r="K19" s="485">
        <v>21.000000000000004</v>
      </c>
      <c r="L19" s="485">
        <v>4</v>
      </c>
    </row>
    <row r="20" spans="1:12" s="119" customFormat="1" ht="15.75" customHeight="1">
      <c r="A20" s="193" t="s">
        <v>159</v>
      </c>
      <c r="B20" s="485">
        <v>57</v>
      </c>
      <c r="C20" s="486">
        <v>41</v>
      </c>
      <c r="D20" s="485">
        <v>34</v>
      </c>
      <c r="E20" s="485">
        <v>3.0000000000000009</v>
      </c>
      <c r="F20" s="485">
        <v>2.0000000000000004</v>
      </c>
      <c r="G20" s="485">
        <v>100</v>
      </c>
      <c r="H20" s="485">
        <v>88</v>
      </c>
      <c r="I20" s="485">
        <v>2</v>
      </c>
      <c r="J20" s="485">
        <v>20</v>
      </c>
      <c r="K20" s="485">
        <v>25.000000000000011</v>
      </c>
      <c r="L20" s="485">
        <v>6</v>
      </c>
    </row>
    <row r="21" spans="1:12" s="119" customFormat="1" ht="15.75" customHeight="1">
      <c r="A21" s="191" t="s">
        <v>283</v>
      </c>
      <c r="B21" s="483">
        <v>963.00000000000034</v>
      </c>
      <c r="C21" s="484">
        <v>606.99999999999977</v>
      </c>
      <c r="D21" s="483">
        <v>455.99999999999932</v>
      </c>
      <c r="E21" s="483">
        <v>37.000000000000014</v>
      </c>
      <c r="F21" s="483">
        <v>10.000000000000023</v>
      </c>
      <c r="G21" s="483">
        <v>1645.0000000000025</v>
      </c>
      <c r="H21" s="483">
        <v>893.99999999999875</v>
      </c>
      <c r="I21" s="483">
        <v>99.000000000000028</v>
      </c>
      <c r="J21" s="483">
        <v>335.99999999999977</v>
      </c>
      <c r="K21" s="483">
        <v>285.00000000000063</v>
      </c>
      <c r="L21" s="483">
        <v>86.000000000000085</v>
      </c>
    </row>
    <row r="22" spans="1:12" ht="15.75" customHeight="1">
      <c r="A22" s="193" t="s">
        <v>51</v>
      </c>
      <c r="B22" s="485">
        <v>89</v>
      </c>
      <c r="C22" s="486">
        <v>106.00000000000003</v>
      </c>
      <c r="D22" s="485">
        <v>59</v>
      </c>
      <c r="E22" s="485">
        <v>3.0000000000000027</v>
      </c>
      <c r="F22" s="485">
        <v>0</v>
      </c>
      <c r="G22" s="485">
        <v>232.00000000000009</v>
      </c>
      <c r="H22" s="485">
        <v>81</v>
      </c>
      <c r="I22" s="485">
        <v>11</v>
      </c>
      <c r="J22" s="485">
        <v>54</v>
      </c>
      <c r="K22" s="485">
        <v>27.000000000000011</v>
      </c>
      <c r="L22" s="485">
        <v>55</v>
      </c>
    </row>
    <row r="23" spans="1:12" ht="15.75" customHeight="1">
      <c r="A23" s="193" t="s">
        <v>158</v>
      </c>
      <c r="B23" s="485">
        <v>91</v>
      </c>
      <c r="C23" s="486">
        <v>52</v>
      </c>
      <c r="D23" s="485">
        <v>34</v>
      </c>
      <c r="E23" s="485">
        <v>3.0000000000000009</v>
      </c>
      <c r="F23" s="485">
        <v>0</v>
      </c>
      <c r="G23" s="485">
        <v>179.00000000000011</v>
      </c>
      <c r="H23" s="485">
        <v>71</v>
      </c>
      <c r="I23" s="485">
        <v>1.0000000000000002</v>
      </c>
      <c r="J23" s="485">
        <v>22</v>
      </c>
      <c r="K23" s="485">
        <v>28.000000000000007</v>
      </c>
      <c r="L23" s="485">
        <v>0</v>
      </c>
    </row>
    <row r="24" spans="1:12" ht="15.75" customHeight="1">
      <c r="A24" s="193" t="s">
        <v>157</v>
      </c>
      <c r="B24" s="485">
        <v>381.99999999999898</v>
      </c>
      <c r="C24" s="486">
        <v>164.99999999999977</v>
      </c>
      <c r="D24" s="485">
        <v>192.00000000000011</v>
      </c>
      <c r="E24" s="485">
        <v>18.000000000000011</v>
      </c>
      <c r="F24" s="485">
        <v>6.0000000000000018</v>
      </c>
      <c r="G24" s="485">
        <v>644.99999999999977</v>
      </c>
      <c r="H24" s="485">
        <v>401.99999999999989</v>
      </c>
      <c r="I24" s="485">
        <v>71.000000000000114</v>
      </c>
      <c r="J24" s="485">
        <v>135.99999999999986</v>
      </c>
      <c r="K24" s="485">
        <v>133</v>
      </c>
      <c r="L24" s="485">
        <v>8</v>
      </c>
    </row>
    <row r="25" spans="1:12" ht="15.75" customHeight="1">
      <c r="A25" s="193" t="s">
        <v>156</v>
      </c>
      <c r="B25" s="485">
        <v>116.00000000000001</v>
      </c>
      <c r="C25" s="486">
        <v>77.999999999999943</v>
      </c>
      <c r="D25" s="485">
        <v>62</v>
      </c>
      <c r="E25" s="485">
        <v>6</v>
      </c>
      <c r="F25" s="485">
        <v>1</v>
      </c>
      <c r="G25" s="485">
        <v>223</v>
      </c>
      <c r="H25" s="485">
        <v>88</v>
      </c>
      <c r="I25" s="485">
        <v>2</v>
      </c>
      <c r="J25" s="485">
        <v>31.000000000000011</v>
      </c>
      <c r="K25" s="485">
        <v>23</v>
      </c>
      <c r="L25" s="485">
        <v>5.0000000000000009</v>
      </c>
    </row>
    <row r="26" spans="1:12" ht="15.75" customHeight="1">
      <c r="A26" s="193" t="s">
        <v>155</v>
      </c>
      <c r="B26" s="485">
        <v>221.0000000000002</v>
      </c>
      <c r="C26" s="486">
        <v>191</v>
      </c>
      <c r="D26" s="485">
        <v>86.000000000000014</v>
      </c>
      <c r="E26" s="485">
        <v>5</v>
      </c>
      <c r="F26" s="485">
        <v>2</v>
      </c>
      <c r="G26" s="485">
        <v>281.99999999999989</v>
      </c>
      <c r="H26" s="485">
        <v>203.99999999999989</v>
      </c>
      <c r="I26" s="485">
        <v>14</v>
      </c>
      <c r="J26" s="485">
        <v>71.000000000000028</v>
      </c>
      <c r="K26" s="485">
        <v>66.000000000000028</v>
      </c>
      <c r="L26" s="485">
        <v>16.000000000000004</v>
      </c>
    </row>
    <row r="27" spans="1:12" s="119" customFormat="1" ht="15.75" customHeight="1">
      <c r="A27" s="193" t="s">
        <v>26</v>
      </c>
      <c r="B27" s="485">
        <v>64.000000000000014</v>
      </c>
      <c r="C27" s="486">
        <v>15</v>
      </c>
      <c r="D27" s="485">
        <v>23.000000000000007</v>
      </c>
      <c r="E27" s="485">
        <v>2</v>
      </c>
      <c r="F27" s="485">
        <v>1</v>
      </c>
      <c r="G27" s="485">
        <v>84</v>
      </c>
      <c r="H27" s="485">
        <v>48</v>
      </c>
      <c r="I27" s="485">
        <v>0</v>
      </c>
      <c r="J27" s="485">
        <v>22</v>
      </c>
      <c r="K27" s="485">
        <v>8</v>
      </c>
      <c r="L27" s="485">
        <v>2</v>
      </c>
    </row>
    <row r="28" spans="1:12" s="119" customFormat="1" ht="15.75" customHeight="1">
      <c r="A28" s="191" t="s">
        <v>50</v>
      </c>
      <c r="B28" s="483">
        <v>217.99999999999963</v>
      </c>
      <c r="C28" s="484">
        <v>216.99999999999991</v>
      </c>
      <c r="D28" s="483">
        <v>73</v>
      </c>
      <c r="E28" s="483">
        <v>4.0000000000000009</v>
      </c>
      <c r="F28" s="483">
        <v>3</v>
      </c>
      <c r="G28" s="483">
        <v>423.00000000000011</v>
      </c>
      <c r="H28" s="483">
        <v>168</v>
      </c>
      <c r="I28" s="483">
        <v>5</v>
      </c>
      <c r="J28" s="483">
        <v>104.99999999999993</v>
      </c>
      <c r="K28" s="483">
        <v>60</v>
      </c>
      <c r="L28" s="483">
        <v>66</v>
      </c>
    </row>
    <row r="29" spans="1:12" ht="15.75" customHeight="1">
      <c r="A29" s="193" t="s">
        <v>28</v>
      </c>
      <c r="B29" s="485">
        <v>37</v>
      </c>
      <c r="C29" s="486">
        <v>83</v>
      </c>
      <c r="D29" s="485">
        <v>18</v>
      </c>
      <c r="E29" s="485">
        <v>0</v>
      </c>
      <c r="F29" s="485">
        <v>0</v>
      </c>
      <c r="G29" s="485">
        <v>104</v>
      </c>
      <c r="H29" s="485">
        <v>40.000000000000014</v>
      </c>
      <c r="I29" s="485">
        <v>0</v>
      </c>
      <c r="J29" s="485">
        <v>20</v>
      </c>
      <c r="K29" s="485">
        <v>14.000000000000002</v>
      </c>
      <c r="L29" s="485">
        <v>1.0000000000000002</v>
      </c>
    </row>
    <row r="30" spans="1:12" ht="15.75" customHeight="1">
      <c r="A30" s="193" t="s">
        <v>29</v>
      </c>
      <c r="B30" s="485">
        <v>43.000000000000007</v>
      </c>
      <c r="C30" s="486">
        <v>10.000000000000002</v>
      </c>
      <c r="D30" s="485">
        <v>9.0000000000000018</v>
      </c>
      <c r="E30" s="485">
        <v>0</v>
      </c>
      <c r="F30" s="485">
        <v>1</v>
      </c>
      <c r="G30" s="485">
        <v>46</v>
      </c>
      <c r="H30" s="485">
        <v>29</v>
      </c>
      <c r="I30" s="485">
        <v>0</v>
      </c>
      <c r="J30" s="485">
        <v>15.000000000000005</v>
      </c>
      <c r="K30" s="485">
        <v>9</v>
      </c>
      <c r="L30" s="485">
        <v>0</v>
      </c>
    </row>
    <row r="31" spans="1:12" ht="15.75" customHeight="1">
      <c r="A31" s="193" t="s">
        <v>30</v>
      </c>
      <c r="B31" s="485">
        <v>9.0000000000000036</v>
      </c>
      <c r="C31" s="486">
        <v>52</v>
      </c>
      <c r="D31" s="485">
        <v>5</v>
      </c>
      <c r="E31" s="485">
        <v>0</v>
      </c>
      <c r="F31" s="485">
        <v>1.0000000000000007</v>
      </c>
      <c r="G31" s="485">
        <v>52</v>
      </c>
      <c r="H31" s="485">
        <v>32</v>
      </c>
      <c r="I31" s="485">
        <v>1.0000000000000007</v>
      </c>
      <c r="J31" s="485">
        <v>11.000000000000002</v>
      </c>
      <c r="K31" s="485">
        <v>10.000000000000002</v>
      </c>
      <c r="L31" s="485">
        <v>12</v>
      </c>
    </row>
    <row r="32" spans="1:12" ht="15.75" customHeight="1">
      <c r="A32" s="193" t="s">
        <v>31</v>
      </c>
      <c r="B32" s="485">
        <v>25.000000000000007</v>
      </c>
      <c r="C32" s="486">
        <v>51</v>
      </c>
      <c r="D32" s="485">
        <v>13.000000000000002</v>
      </c>
      <c r="E32" s="485">
        <v>0</v>
      </c>
      <c r="F32" s="485">
        <v>0</v>
      </c>
      <c r="G32" s="485">
        <v>74</v>
      </c>
      <c r="H32" s="485">
        <v>27</v>
      </c>
      <c r="I32" s="485">
        <v>2</v>
      </c>
      <c r="J32" s="485">
        <v>17.000000000000004</v>
      </c>
      <c r="K32" s="485">
        <v>12.000000000000004</v>
      </c>
      <c r="L32" s="485">
        <v>47</v>
      </c>
    </row>
    <row r="33" spans="1:12" ht="15.75" customHeight="1">
      <c r="A33" s="193" t="s">
        <v>32</v>
      </c>
      <c r="B33" s="485">
        <v>51.000000000000007</v>
      </c>
      <c r="C33" s="486">
        <v>13</v>
      </c>
      <c r="D33" s="485">
        <v>18.000000000000007</v>
      </c>
      <c r="E33" s="485">
        <v>2</v>
      </c>
      <c r="F33" s="485">
        <v>0</v>
      </c>
      <c r="G33" s="485">
        <v>70</v>
      </c>
      <c r="H33" s="485">
        <v>27.000000000000014</v>
      </c>
      <c r="I33" s="485">
        <v>0</v>
      </c>
      <c r="J33" s="485">
        <v>25.000000000000004</v>
      </c>
      <c r="K33" s="485">
        <v>11.000000000000002</v>
      </c>
      <c r="L33" s="485">
        <v>2</v>
      </c>
    </row>
    <row r="34" spans="1:12" s="119" customFormat="1" ht="15.75" customHeight="1">
      <c r="A34" s="193" t="s">
        <v>33</v>
      </c>
      <c r="B34" s="485">
        <v>53</v>
      </c>
      <c r="C34" s="486">
        <v>8</v>
      </c>
      <c r="D34" s="485">
        <v>10</v>
      </c>
      <c r="E34" s="485">
        <v>2</v>
      </c>
      <c r="F34" s="485">
        <v>1.0000000000000002</v>
      </c>
      <c r="G34" s="485">
        <v>77</v>
      </c>
      <c r="H34" s="485">
        <v>13.000000000000002</v>
      </c>
      <c r="I34" s="485">
        <v>2.0000000000000013</v>
      </c>
      <c r="J34" s="485">
        <v>17.000000000000004</v>
      </c>
      <c r="K34" s="485">
        <v>4</v>
      </c>
      <c r="L34" s="485">
        <v>4</v>
      </c>
    </row>
    <row r="35" spans="1:12" s="119" customFormat="1" ht="15.75" customHeight="1">
      <c r="A35" s="191" t="s">
        <v>49</v>
      </c>
      <c r="B35" s="483">
        <v>8</v>
      </c>
      <c r="C35" s="484">
        <v>4</v>
      </c>
      <c r="D35" s="483">
        <v>5</v>
      </c>
      <c r="E35" s="483">
        <v>0</v>
      </c>
      <c r="F35" s="483">
        <v>0</v>
      </c>
      <c r="G35" s="483">
        <v>14.000000000000002</v>
      </c>
      <c r="H35" s="483">
        <v>4</v>
      </c>
      <c r="I35" s="483">
        <v>1</v>
      </c>
      <c r="J35" s="483">
        <v>2</v>
      </c>
      <c r="K35" s="483">
        <v>2</v>
      </c>
      <c r="L35" s="483">
        <v>0</v>
      </c>
    </row>
    <row r="36" spans="1:12" ht="15.75" customHeight="1">
      <c r="A36" s="193" t="s">
        <v>36</v>
      </c>
      <c r="B36" s="485">
        <v>8</v>
      </c>
      <c r="C36" s="486">
        <v>4</v>
      </c>
      <c r="D36" s="485">
        <v>5</v>
      </c>
      <c r="E36" s="485">
        <v>0</v>
      </c>
      <c r="F36" s="485">
        <v>0</v>
      </c>
      <c r="G36" s="485">
        <v>14.000000000000002</v>
      </c>
      <c r="H36" s="485">
        <v>4</v>
      </c>
      <c r="I36" s="485">
        <v>1</v>
      </c>
      <c r="J36" s="485">
        <v>2</v>
      </c>
      <c r="K36" s="485">
        <v>2</v>
      </c>
      <c r="L36" s="485">
        <v>0</v>
      </c>
    </row>
    <row r="37" spans="1:12" s="119" customFormat="1" ht="15.75" customHeight="1">
      <c r="A37" s="196" t="s">
        <v>37</v>
      </c>
      <c r="B37" s="483">
        <v>3</v>
      </c>
      <c r="C37" s="484">
        <v>2</v>
      </c>
      <c r="D37" s="483">
        <v>2</v>
      </c>
      <c r="E37" s="483">
        <v>0</v>
      </c>
      <c r="F37" s="483">
        <v>0</v>
      </c>
      <c r="G37" s="483">
        <v>5</v>
      </c>
      <c r="H37" s="483">
        <v>1</v>
      </c>
      <c r="I37" s="483">
        <v>1</v>
      </c>
      <c r="J37" s="483">
        <v>0</v>
      </c>
      <c r="K37" s="483">
        <v>0</v>
      </c>
      <c r="L37" s="483">
        <v>0</v>
      </c>
    </row>
    <row r="38" spans="1:12" ht="15.75" customHeight="1">
      <c r="A38" s="193" t="s">
        <v>414</v>
      </c>
      <c r="B38" s="485">
        <v>3</v>
      </c>
      <c r="C38" s="486">
        <v>2</v>
      </c>
      <c r="D38" s="485">
        <v>2</v>
      </c>
      <c r="E38" s="485">
        <v>0</v>
      </c>
      <c r="F38" s="485">
        <v>0</v>
      </c>
      <c r="G38" s="485">
        <v>5</v>
      </c>
      <c r="H38" s="485">
        <v>1</v>
      </c>
      <c r="I38" s="485">
        <v>1</v>
      </c>
      <c r="J38" s="485">
        <v>0</v>
      </c>
      <c r="K38" s="485">
        <v>0</v>
      </c>
      <c r="L38" s="485">
        <v>0</v>
      </c>
    </row>
    <row r="39" spans="1:12">
      <c r="A39" s="100"/>
      <c r="B39" s="122"/>
      <c r="C39" s="105"/>
      <c r="D39" s="105"/>
      <c r="E39" s="105"/>
      <c r="F39" s="105"/>
      <c r="G39" s="105"/>
      <c r="H39" s="105"/>
      <c r="I39" s="105"/>
      <c r="J39" s="105"/>
      <c r="K39" s="105"/>
      <c r="L39" s="105"/>
    </row>
    <row r="40" spans="1:12" ht="14.25" customHeight="1">
      <c r="A40" s="753" t="s">
        <v>440</v>
      </c>
      <c r="B40" s="753"/>
      <c r="C40" s="753"/>
      <c r="D40" s="753"/>
      <c r="E40" s="753"/>
      <c r="F40" s="753"/>
      <c r="G40" s="753"/>
      <c r="H40" s="753"/>
      <c r="I40" s="753"/>
      <c r="J40" s="753"/>
      <c r="K40" s="162"/>
      <c r="L40" s="162"/>
    </row>
    <row r="41" spans="1:12" ht="14.25" customHeight="1">
      <c r="A41" s="757" t="s">
        <v>602</v>
      </c>
      <c r="B41" s="757"/>
      <c r="C41" s="757"/>
      <c r="D41" s="757"/>
      <c r="E41" s="757"/>
      <c r="F41" s="272"/>
      <c r="G41" s="272"/>
      <c r="H41" s="272"/>
      <c r="I41" s="272"/>
      <c r="J41" s="272"/>
    </row>
  </sheetData>
  <mergeCells count="9">
    <mergeCell ref="A5:L5"/>
    <mergeCell ref="A41:E41"/>
    <mergeCell ref="A40:J40"/>
    <mergeCell ref="A6:A7"/>
    <mergeCell ref="B6:B7"/>
    <mergeCell ref="C6:C7"/>
    <mergeCell ref="D6:F6"/>
    <mergeCell ref="G6:I6"/>
    <mergeCell ref="J6:L6"/>
  </mergeCells>
  <hyperlinks>
    <hyperlink ref="M5" location="INDICE!A44" display="INDICE"/>
  </hyperlinks>
  <printOptions horizontalCentered="1"/>
  <pageMargins left="0.19685039370078741" right="0.19685039370078741" top="1.1023622047244095" bottom="0.51181102362204722" header="0.11811023622047245" footer="0.23622047244094491"/>
  <pageSetup paperSize="9" scale="85" firstPageNumber="67" orientation="landscape" useFirstPageNumber="1" r:id="rId1"/>
  <headerFooter scaleWithDoc="0">
    <oddHeader>&amp;C&amp;G</oddHeader>
    <oddFooter>&amp;C&amp;12 67</oddFooter>
  </headerFooter>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dimension ref="A1:Q42"/>
  <sheetViews>
    <sheetView showGridLines="0" zoomScale="90" zoomScaleNormal="90" zoomScalePageLayoutView="90" workbookViewId="0">
      <selection activeCell="A7" sqref="A7:A8"/>
    </sheetView>
  </sheetViews>
  <sheetFormatPr baseColWidth="10" defaultColWidth="9.140625" defaultRowHeight="12.75"/>
  <cols>
    <col min="1" max="1" width="35.7109375" style="67" customWidth="1"/>
    <col min="2" max="2" width="17.5703125" style="67" customWidth="1"/>
    <col min="3" max="16" width="16.7109375" style="67" customWidth="1"/>
    <col min="17" max="17" width="9.140625" style="67" customWidth="1"/>
    <col min="18" max="16384" width="9.140625" style="67"/>
  </cols>
  <sheetData>
    <row r="1" spans="1:17" ht="15.95" customHeight="1"/>
    <row r="2" spans="1:17" ht="15.95" customHeight="1"/>
    <row r="3" spans="1:17" ht="15.95" customHeight="1"/>
    <row r="5" spans="1:17" s="19" customFormat="1" ht="45.75" customHeight="1">
      <c r="A5" s="758" t="s">
        <v>819</v>
      </c>
      <c r="B5" s="758"/>
      <c r="C5" s="758"/>
      <c r="D5" s="758"/>
      <c r="E5" s="758"/>
      <c r="F5" s="758"/>
      <c r="G5" s="758"/>
      <c r="H5" s="758"/>
      <c r="I5" s="758"/>
      <c r="J5" s="758"/>
      <c r="K5" s="758"/>
      <c r="L5" s="758"/>
      <c r="M5" s="758"/>
      <c r="N5" s="758"/>
      <c r="O5" s="758"/>
      <c r="P5" s="758"/>
      <c r="Q5" s="65" t="s">
        <v>225</v>
      </c>
    </row>
    <row r="6" spans="1:17" s="19" customFormat="1" ht="4.5" customHeight="1">
      <c r="A6" s="18"/>
      <c r="B6" s="18"/>
      <c r="C6" s="18"/>
      <c r="D6" s="18"/>
      <c r="E6" s="18"/>
      <c r="F6" s="18"/>
      <c r="G6" s="18"/>
      <c r="H6" s="18"/>
      <c r="I6" s="18"/>
      <c r="J6" s="18"/>
      <c r="K6" s="20"/>
      <c r="L6" s="175"/>
      <c r="M6" s="175"/>
      <c r="N6" s="175"/>
    </row>
    <row r="7" spans="1:17" s="12" customFormat="1" ht="27.75" customHeight="1">
      <c r="A7" s="783" t="s">
        <v>281</v>
      </c>
      <c r="B7" s="780" t="s">
        <v>241</v>
      </c>
      <c r="C7" s="781"/>
      <c r="D7" s="781"/>
      <c r="E7" s="781"/>
      <c r="F7" s="781"/>
      <c r="G7" s="781"/>
      <c r="H7" s="781"/>
      <c r="I7" s="781"/>
      <c r="J7" s="781"/>
      <c r="K7" s="781"/>
      <c r="L7" s="781"/>
      <c r="M7" s="781"/>
      <c r="N7" s="781"/>
      <c r="O7" s="781"/>
      <c r="P7" s="782"/>
    </row>
    <row r="8" spans="1:17" s="12" customFormat="1" ht="54" customHeight="1">
      <c r="A8" s="784"/>
      <c r="B8" s="438" t="s">
        <v>466</v>
      </c>
      <c r="C8" s="438" t="s">
        <v>346</v>
      </c>
      <c r="D8" s="438" t="s">
        <v>347</v>
      </c>
      <c r="E8" s="438" t="s">
        <v>348</v>
      </c>
      <c r="F8" s="438" t="s">
        <v>349</v>
      </c>
      <c r="G8" s="438" t="s">
        <v>350</v>
      </c>
      <c r="H8" s="438" t="s">
        <v>351</v>
      </c>
      <c r="I8" s="438" t="s">
        <v>352</v>
      </c>
      <c r="J8" s="438" t="s">
        <v>353</v>
      </c>
      <c r="K8" s="438" t="s">
        <v>354</v>
      </c>
      <c r="L8" s="438" t="s">
        <v>355</v>
      </c>
      <c r="M8" s="438" t="s">
        <v>356</v>
      </c>
      <c r="N8" s="438" t="s">
        <v>357</v>
      </c>
      <c r="O8" s="438" t="s">
        <v>358</v>
      </c>
      <c r="P8" s="438" t="s">
        <v>40</v>
      </c>
    </row>
    <row r="9" spans="1:17" s="12" customFormat="1" ht="15.75" customHeight="1">
      <c r="A9" s="196" t="s">
        <v>467</v>
      </c>
      <c r="B9" s="170">
        <v>3952.9999999999918</v>
      </c>
      <c r="C9" s="170">
        <v>3882.9999999999977</v>
      </c>
      <c r="D9" s="170">
        <v>3629.0000000000023</v>
      </c>
      <c r="E9" s="170">
        <v>3447.0000000000091</v>
      </c>
      <c r="F9" s="170">
        <v>2138.0000000000005</v>
      </c>
      <c r="G9" s="170">
        <v>3801.9999999999845</v>
      </c>
      <c r="H9" s="170">
        <v>19200.999999999938</v>
      </c>
      <c r="I9" s="170">
        <v>1411.9999999999948</v>
      </c>
      <c r="J9" s="170">
        <v>12760.999999999971</v>
      </c>
      <c r="K9" s="170">
        <v>24911.000000000018</v>
      </c>
      <c r="L9" s="170">
        <v>14527.99999999998</v>
      </c>
      <c r="M9" s="170">
        <v>4651.9999999999927</v>
      </c>
      <c r="N9" s="170">
        <v>2707.0000000000036</v>
      </c>
      <c r="O9" s="170">
        <v>459.99999999999972</v>
      </c>
      <c r="P9" s="170">
        <v>717.00000000000307</v>
      </c>
    </row>
    <row r="10" spans="1:17" s="12" customFormat="1" ht="15.75" customHeight="1">
      <c r="A10" s="157" t="s">
        <v>282</v>
      </c>
      <c r="B10" s="170">
        <v>1751.9999999999968</v>
      </c>
      <c r="C10" s="170">
        <v>1927.0000000000009</v>
      </c>
      <c r="D10" s="170">
        <v>1788.9999999999993</v>
      </c>
      <c r="E10" s="170">
        <v>1732.9999999999993</v>
      </c>
      <c r="F10" s="170">
        <v>1241.0000000000034</v>
      </c>
      <c r="G10" s="170">
        <v>1940.9999999999989</v>
      </c>
      <c r="H10" s="170">
        <v>10406.000000000007</v>
      </c>
      <c r="I10" s="170">
        <v>762.99999999999875</v>
      </c>
      <c r="J10" s="170">
        <v>5255.9999999999836</v>
      </c>
      <c r="K10" s="170">
        <v>12787.999999999985</v>
      </c>
      <c r="L10" s="170">
        <v>6925.9999999999973</v>
      </c>
      <c r="M10" s="170">
        <v>2171.9999999999991</v>
      </c>
      <c r="N10" s="170">
        <v>1431.9999999999991</v>
      </c>
      <c r="O10" s="170">
        <v>242.00000000000014</v>
      </c>
      <c r="P10" s="170">
        <v>372</v>
      </c>
    </row>
    <row r="11" spans="1:17" ht="15.75" customHeight="1">
      <c r="A11" s="182" t="s">
        <v>169</v>
      </c>
      <c r="B11" s="171">
        <v>193.00000000000011</v>
      </c>
      <c r="C11" s="171">
        <v>241.00000000000006</v>
      </c>
      <c r="D11" s="171">
        <v>221.00000000000003</v>
      </c>
      <c r="E11" s="171">
        <v>217.99999999999983</v>
      </c>
      <c r="F11" s="171">
        <v>201.00000000000003</v>
      </c>
      <c r="G11" s="171">
        <v>247.99999999999983</v>
      </c>
      <c r="H11" s="171">
        <v>1018.000000000001</v>
      </c>
      <c r="I11" s="171">
        <v>82.000000000000071</v>
      </c>
      <c r="J11" s="171">
        <v>392.99999999999989</v>
      </c>
      <c r="K11" s="171">
        <v>1500.9999999999995</v>
      </c>
      <c r="L11" s="171">
        <v>926.99999999999977</v>
      </c>
      <c r="M11" s="171">
        <v>214</v>
      </c>
      <c r="N11" s="171">
        <v>185</v>
      </c>
      <c r="O11" s="171">
        <v>38.000000000000014</v>
      </c>
      <c r="P11" s="171">
        <v>60</v>
      </c>
    </row>
    <row r="12" spans="1:17" ht="15.75" customHeight="1">
      <c r="A12" s="183" t="s">
        <v>168</v>
      </c>
      <c r="B12" s="171">
        <v>53</v>
      </c>
      <c r="C12" s="171">
        <v>94.000000000000028</v>
      </c>
      <c r="D12" s="171">
        <v>88</v>
      </c>
      <c r="E12" s="171">
        <v>80.000000000000028</v>
      </c>
      <c r="F12" s="171">
        <v>31</v>
      </c>
      <c r="G12" s="171">
        <v>87</v>
      </c>
      <c r="H12" s="171">
        <v>320.00000000000011</v>
      </c>
      <c r="I12" s="171">
        <v>24</v>
      </c>
      <c r="J12" s="171">
        <v>263</v>
      </c>
      <c r="K12" s="171">
        <v>403</v>
      </c>
      <c r="L12" s="171">
        <v>218.00000000000011</v>
      </c>
      <c r="M12" s="171">
        <v>96.000000000000028</v>
      </c>
      <c r="N12" s="171">
        <v>64</v>
      </c>
      <c r="O12" s="171">
        <v>10.000000000000004</v>
      </c>
      <c r="P12" s="171">
        <v>12.000000000000004</v>
      </c>
    </row>
    <row r="13" spans="1:17" ht="15.75" customHeight="1">
      <c r="A13" s="182" t="s">
        <v>167</v>
      </c>
      <c r="B13" s="171">
        <v>94</v>
      </c>
      <c r="C13" s="171">
        <v>109</v>
      </c>
      <c r="D13" s="171">
        <v>105</v>
      </c>
      <c r="E13" s="171">
        <v>109</v>
      </c>
      <c r="F13" s="171">
        <v>81</v>
      </c>
      <c r="G13" s="171">
        <v>104</v>
      </c>
      <c r="H13" s="171">
        <v>396.00000000000011</v>
      </c>
      <c r="I13" s="171">
        <v>31.000000000000007</v>
      </c>
      <c r="J13" s="171">
        <v>133.00000000000006</v>
      </c>
      <c r="K13" s="171">
        <v>630.00000000000034</v>
      </c>
      <c r="L13" s="171">
        <v>320</v>
      </c>
      <c r="M13" s="171">
        <v>76</v>
      </c>
      <c r="N13" s="171">
        <v>59</v>
      </c>
      <c r="O13" s="171">
        <v>16</v>
      </c>
      <c r="P13" s="171">
        <v>26.000000000000007</v>
      </c>
    </row>
    <row r="14" spans="1:17" ht="15.75" customHeight="1">
      <c r="A14" s="183" t="s">
        <v>166</v>
      </c>
      <c r="B14" s="171">
        <v>128.99999999999991</v>
      </c>
      <c r="C14" s="171">
        <v>84.000000000000028</v>
      </c>
      <c r="D14" s="171">
        <v>82</v>
      </c>
      <c r="E14" s="171">
        <v>80</v>
      </c>
      <c r="F14" s="171">
        <v>58</v>
      </c>
      <c r="G14" s="171">
        <v>78</v>
      </c>
      <c r="H14" s="171">
        <v>208.00000000000003</v>
      </c>
      <c r="I14" s="171">
        <v>22</v>
      </c>
      <c r="J14" s="171">
        <v>230.00000000000006</v>
      </c>
      <c r="K14" s="171">
        <v>441.99999999999989</v>
      </c>
      <c r="L14" s="171">
        <v>335</v>
      </c>
      <c r="M14" s="171">
        <v>105.00000000000003</v>
      </c>
      <c r="N14" s="171">
        <v>53</v>
      </c>
      <c r="O14" s="171">
        <v>5</v>
      </c>
      <c r="P14" s="171">
        <v>49</v>
      </c>
    </row>
    <row r="15" spans="1:17" ht="15.75" customHeight="1">
      <c r="A15" s="182" t="s">
        <v>165</v>
      </c>
      <c r="B15" s="171">
        <v>81.000000000000014</v>
      </c>
      <c r="C15" s="171">
        <v>77.000000000000028</v>
      </c>
      <c r="D15" s="171">
        <v>72</v>
      </c>
      <c r="E15" s="171">
        <v>71.000000000000014</v>
      </c>
      <c r="F15" s="171">
        <v>47.000000000000036</v>
      </c>
      <c r="G15" s="171">
        <v>93.000000000000028</v>
      </c>
      <c r="H15" s="171">
        <v>323.00000000000028</v>
      </c>
      <c r="I15" s="171">
        <v>60.000000000000007</v>
      </c>
      <c r="J15" s="171">
        <v>395.99999999999989</v>
      </c>
      <c r="K15" s="171">
        <v>758.99999999999989</v>
      </c>
      <c r="L15" s="171">
        <v>273</v>
      </c>
      <c r="M15" s="171">
        <v>80</v>
      </c>
      <c r="N15" s="171">
        <v>68</v>
      </c>
      <c r="O15" s="171">
        <v>9</v>
      </c>
      <c r="P15" s="171">
        <v>12.000000000000007</v>
      </c>
    </row>
    <row r="16" spans="1:17" ht="15.75" customHeight="1">
      <c r="A16" s="183" t="s">
        <v>164</v>
      </c>
      <c r="B16" s="171">
        <v>155</v>
      </c>
      <c r="C16" s="171">
        <v>187</v>
      </c>
      <c r="D16" s="171">
        <v>187.00000000000003</v>
      </c>
      <c r="E16" s="171">
        <v>172.00000000000003</v>
      </c>
      <c r="F16" s="171">
        <v>134.00000000000003</v>
      </c>
      <c r="G16" s="171">
        <v>185</v>
      </c>
      <c r="H16" s="171">
        <v>656.00000000000011</v>
      </c>
      <c r="I16" s="171">
        <v>69.000000000000014</v>
      </c>
      <c r="J16" s="171">
        <v>419.00000000000006</v>
      </c>
      <c r="K16" s="171">
        <v>889.00000000000045</v>
      </c>
      <c r="L16" s="171">
        <v>442</v>
      </c>
      <c r="M16" s="171">
        <v>259</v>
      </c>
      <c r="N16" s="171">
        <v>150.00000000000003</v>
      </c>
      <c r="O16" s="171">
        <v>25.000000000000004</v>
      </c>
      <c r="P16" s="171">
        <v>37</v>
      </c>
    </row>
    <row r="17" spans="1:16" ht="15.75" customHeight="1">
      <c r="A17" s="182" t="s">
        <v>163</v>
      </c>
      <c r="B17" s="171">
        <v>112.00000000000004</v>
      </c>
      <c r="C17" s="171">
        <v>116</v>
      </c>
      <c r="D17" s="171">
        <v>110.00000000000006</v>
      </c>
      <c r="E17" s="171">
        <v>106</v>
      </c>
      <c r="F17" s="171">
        <v>64.000000000000071</v>
      </c>
      <c r="G17" s="171">
        <v>113</v>
      </c>
      <c r="H17" s="171">
        <v>993.00000000000011</v>
      </c>
      <c r="I17" s="171">
        <v>50.000000000000028</v>
      </c>
      <c r="J17" s="171">
        <v>266.00000000000006</v>
      </c>
      <c r="K17" s="171">
        <v>927.99999999999966</v>
      </c>
      <c r="L17" s="171">
        <v>587.00000000000011</v>
      </c>
      <c r="M17" s="171">
        <v>170</v>
      </c>
      <c r="N17" s="171">
        <v>74</v>
      </c>
      <c r="O17" s="171">
        <v>8.0000000000000018</v>
      </c>
      <c r="P17" s="171">
        <v>14.000000000000004</v>
      </c>
    </row>
    <row r="18" spans="1:16" ht="15.75" customHeight="1">
      <c r="A18" s="183" t="s">
        <v>162</v>
      </c>
      <c r="B18" s="171">
        <v>170</v>
      </c>
      <c r="C18" s="171">
        <v>213.99999999999986</v>
      </c>
      <c r="D18" s="171">
        <v>206</v>
      </c>
      <c r="E18" s="171">
        <v>194.00000000000006</v>
      </c>
      <c r="F18" s="171">
        <v>113</v>
      </c>
      <c r="G18" s="171">
        <v>201</v>
      </c>
      <c r="H18" s="171">
        <v>750.99999999999966</v>
      </c>
      <c r="I18" s="171">
        <v>68.000000000000028</v>
      </c>
      <c r="J18" s="171">
        <v>499.00000000000051</v>
      </c>
      <c r="K18" s="171">
        <v>1192.9999999999993</v>
      </c>
      <c r="L18" s="171">
        <v>738.99999999999977</v>
      </c>
      <c r="M18" s="171">
        <v>272</v>
      </c>
      <c r="N18" s="171">
        <v>171</v>
      </c>
      <c r="O18" s="171">
        <v>27</v>
      </c>
      <c r="P18" s="171">
        <v>29.000000000000007</v>
      </c>
    </row>
    <row r="19" spans="1:16" ht="15.75" customHeight="1">
      <c r="A19" s="182" t="s">
        <v>161</v>
      </c>
      <c r="B19" s="171">
        <v>596.99999999999966</v>
      </c>
      <c r="C19" s="171">
        <v>603</v>
      </c>
      <c r="D19" s="171">
        <v>527.99999999999966</v>
      </c>
      <c r="E19" s="171">
        <v>508.9999999999996</v>
      </c>
      <c r="F19" s="171">
        <v>386.00000000000023</v>
      </c>
      <c r="G19" s="171">
        <v>625.99999999999943</v>
      </c>
      <c r="H19" s="171">
        <v>4166.9999999999982</v>
      </c>
      <c r="I19" s="171">
        <v>274.00000000000028</v>
      </c>
      <c r="J19" s="171">
        <v>1386</v>
      </c>
      <c r="K19" s="171">
        <v>4227.0000000000018</v>
      </c>
      <c r="L19" s="171">
        <v>1908.0000000000014</v>
      </c>
      <c r="M19" s="171">
        <v>660.00000000000045</v>
      </c>
      <c r="N19" s="171">
        <v>457.0000000000004</v>
      </c>
      <c r="O19" s="171">
        <v>86.000000000000099</v>
      </c>
      <c r="P19" s="171">
        <v>108.00000000000006</v>
      </c>
    </row>
    <row r="20" spans="1:16" ht="15.75" customHeight="1">
      <c r="A20" s="183" t="s">
        <v>160</v>
      </c>
      <c r="B20" s="171">
        <v>99.000000000000028</v>
      </c>
      <c r="C20" s="171">
        <v>129</v>
      </c>
      <c r="D20" s="171">
        <v>120.00000000000004</v>
      </c>
      <c r="E20" s="171">
        <v>126.00000000000006</v>
      </c>
      <c r="F20" s="171">
        <v>92.000000000000014</v>
      </c>
      <c r="G20" s="171">
        <v>140</v>
      </c>
      <c r="H20" s="171">
        <v>887</v>
      </c>
      <c r="I20" s="171">
        <v>70.000000000000014</v>
      </c>
      <c r="J20" s="171">
        <v>685.00000000000011</v>
      </c>
      <c r="K20" s="171">
        <v>1042.0000000000005</v>
      </c>
      <c r="L20" s="171">
        <v>590.99999999999977</v>
      </c>
      <c r="M20" s="171">
        <v>142</v>
      </c>
      <c r="N20" s="171">
        <v>89</v>
      </c>
      <c r="O20" s="171">
        <v>15.000000000000009</v>
      </c>
      <c r="P20" s="171">
        <v>16.000000000000007</v>
      </c>
    </row>
    <row r="21" spans="1:16" s="12" customFormat="1" ht="15.75" customHeight="1">
      <c r="A21" s="182" t="s">
        <v>159</v>
      </c>
      <c r="B21" s="171">
        <v>69.000000000000057</v>
      </c>
      <c r="C21" s="171">
        <v>73.000000000000057</v>
      </c>
      <c r="D21" s="171">
        <v>70.000000000000014</v>
      </c>
      <c r="E21" s="171">
        <v>68.000000000000014</v>
      </c>
      <c r="F21" s="171">
        <v>34.000000000000007</v>
      </c>
      <c r="G21" s="171">
        <v>66.000000000000028</v>
      </c>
      <c r="H21" s="171">
        <v>686.99999999999989</v>
      </c>
      <c r="I21" s="171">
        <v>13</v>
      </c>
      <c r="J21" s="171">
        <v>586.00000000000011</v>
      </c>
      <c r="K21" s="171">
        <v>774.00000000000023</v>
      </c>
      <c r="L21" s="171">
        <v>586.00000000000045</v>
      </c>
      <c r="M21" s="171">
        <v>98.000000000000057</v>
      </c>
      <c r="N21" s="171">
        <v>62</v>
      </c>
      <c r="O21" s="171">
        <v>3.0000000000000009</v>
      </c>
      <c r="P21" s="171">
        <v>9</v>
      </c>
    </row>
    <row r="22" spans="1:16" s="12" customFormat="1" ht="15.75" customHeight="1">
      <c r="A22" s="157" t="s">
        <v>283</v>
      </c>
      <c r="B22" s="170">
        <v>1596.999999999998</v>
      </c>
      <c r="C22" s="170">
        <v>1513.0000000000036</v>
      </c>
      <c r="D22" s="170">
        <v>1421.0000000000023</v>
      </c>
      <c r="E22" s="170">
        <v>1309.9999999999991</v>
      </c>
      <c r="F22" s="170">
        <v>651.00000000000068</v>
      </c>
      <c r="G22" s="170">
        <v>1449.0000000000011</v>
      </c>
      <c r="H22" s="170">
        <v>6870.0000000000027</v>
      </c>
      <c r="I22" s="170">
        <v>502.00000000000045</v>
      </c>
      <c r="J22" s="170">
        <v>5917.0000000000009</v>
      </c>
      <c r="K22" s="170">
        <v>9428.9999999999964</v>
      </c>
      <c r="L22" s="170">
        <v>6186.9999999999982</v>
      </c>
      <c r="M22" s="170">
        <v>1931.9999999999973</v>
      </c>
      <c r="N22" s="170">
        <v>964.99999999999932</v>
      </c>
      <c r="O22" s="170">
        <v>163.99999999999991</v>
      </c>
      <c r="P22" s="170">
        <v>236.00000000000063</v>
      </c>
    </row>
    <row r="23" spans="1:16" ht="15.75" customHeight="1">
      <c r="A23" s="182" t="s">
        <v>51</v>
      </c>
      <c r="B23" s="171">
        <v>92.000000000000014</v>
      </c>
      <c r="C23" s="171">
        <v>165.00000000000011</v>
      </c>
      <c r="D23" s="171">
        <v>155</v>
      </c>
      <c r="E23" s="171">
        <v>142.00000000000003</v>
      </c>
      <c r="F23" s="171">
        <v>92.999999999999943</v>
      </c>
      <c r="G23" s="171">
        <v>159.00000000000006</v>
      </c>
      <c r="H23" s="171">
        <v>788.00000000000034</v>
      </c>
      <c r="I23" s="171">
        <v>81.999999999999943</v>
      </c>
      <c r="J23" s="171">
        <v>566.00000000000023</v>
      </c>
      <c r="K23" s="171">
        <v>1038.9999999999995</v>
      </c>
      <c r="L23" s="171">
        <v>698</v>
      </c>
      <c r="M23" s="171">
        <v>203.00000000000009</v>
      </c>
      <c r="N23" s="171">
        <v>127</v>
      </c>
      <c r="O23" s="171">
        <v>11</v>
      </c>
      <c r="P23" s="171">
        <v>59.000000000000014</v>
      </c>
    </row>
    <row r="24" spans="1:16" ht="15.75" customHeight="1">
      <c r="A24" s="183" t="s">
        <v>158</v>
      </c>
      <c r="B24" s="171">
        <v>563</v>
      </c>
      <c r="C24" s="171">
        <v>160</v>
      </c>
      <c r="D24" s="171">
        <v>155</v>
      </c>
      <c r="E24" s="171">
        <v>158.00000000000003</v>
      </c>
      <c r="F24" s="171">
        <v>61</v>
      </c>
      <c r="G24" s="171">
        <v>169.00000000000003</v>
      </c>
      <c r="H24" s="171">
        <v>757.99999999999989</v>
      </c>
      <c r="I24" s="171">
        <v>32</v>
      </c>
      <c r="J24" s="171">
        <v>607</v>
      </c>
      <c r="K24" s="171">
        <v>897</v>
      </c>
      <c r="L24" s="171">
        <v>949.99999999999977</v>
      </c>
      <c r="M24" s="171">
        <v>340</v>
      </c>
      <c r="N24" s="171">
        <v>114</v>
      </c>
      <c r="O24" s="171">
        <v>11.000000000000004</v>
      </c>
      <c r="P24" s="171">
        <v>52</v>
      </c>
    </row>
    <row r="25" spans="1:16" ht="15.75" customHeight="1">
      <c r="A25" s="182" t="s">
        <v>157</v>
      </c>
      <c r="B25" s="171">
        <v>438.00000000000017</v>
      </c>
      <c r="C25" s="171">
        <v>580.99999999999989</v>
      </c>
      <c r="D25" s="171">
        <v>525.99999999999989</v>
      </c>
      <c r="E25" s="171">
        <v>471.00000000000006</v>
      </c>
      <c r="F25" s="171">
        <v>251.00000000000017</v>
      </c>
      <c r="G25" s="171">
        <v>551.99999999999955</v>
      </c>
      <c r="H25" s="171">
        <v>3514.0000000000041</v>
      </c>
      <c r="I25" s="171">
        <v>234.00000000000014</v>
      </c>
      <c r="J25" s="171">
        <v>2565.9999999999991</v>
      </c>
      <c r="K25" s="171">
        <v>4666.9999999999973</v>
      </c>
      <c r="L25" s="171">
        <v>2979.9999999999991</v>
      </c>
      <c r="M25" s="171">
        <v>748.00000000000091</v>
      </c>
      <c r="N25" s="171">
        <v>404.00000000000045</v>
      </c>
      <c r="O25" s="171">
        <v>96.000000000000043</v>
      </c>
      <c r="P25" s="171">
        <v>40</v>
      </c>
    </row>
    <row r="26" spans="1:16" ht="15.75" customHeight="1">
      <c r="A26" s="183" t="s">
        <v>156</v>
      </c>
      <c r="B26" s="171">
        <v>96</v>
      </c>
      <c r="C26" s="171">
        <v>147</v>
      </c>
      <c r="D26" s="171">
        <v>142.0000000000002</v>
      </c>
      <c r="E26" s="171">
        <v>121.99999999999989</v>
      </c>
      <c r="F26" s="171">
        <v>38</v>
      </c>
      <c r="G26" s="171">
        <v>126.00000000000006</v>
      </c>
      <c r="H26" s="171">
        <v>612.00000000000023</v>
      </c>
      <c r="I26" s="171">
        <v>23.000000000000004</v>
      </c>
      <c r="J26" s="171">
        <v>653.99999999999977</v>
      </c>
      <c r="K26" s="171">
        <v>904.00000000000011</v>
      </c>
      <c r="L26" s="171">
        <v>453.99999999999977</v>
      </c>
      <c r="M26" s="171">
        <v>180</v>
      </c>
      <c r="N26" s="171">
        <v>85</v>
      </c>
      <c r="O26" s="171">
        <v>10.000000000000002</v>
      </c>
      <c r="P26" s="171">
        <v>18</v>
      </c>
    </row>
    <row r="27" spans="1:16" ht="15.75" customHeight="1">
      <c r="A27" s="182" t="s">
        <v>155</v>
      </c>
      <c r="B27" s="171">
        <v>341.00000000000011</v>
      </c>
      <c r="C27" s="171">
        <v>377.99999999999977</v>
      </c>
      <c r="D27" s="171">
        <v>365.00000000000017</v>
      </c>
      <c r="E27" s="171">
        <v>338</v>
      </c>
      <c r="F27" s="171">
        <v>179</v>
      </c>
      <c r="G27" s="171">
        <v>369.00000000000023</v>
      </c>
      <c r="H27" s="171">
        <v>879.99999999999955</v>
      </c>
      <c r="I27" s="171">
        <v>109</v>
      </c>
      <c r="J27" s="171">
        <v>1192.0000000000007</v>
      </c>
      <c r="K27" s="171">
        <v>1388.9999999999993</v>
      </c>
      <c r="L27" s="171">
        <v>857.00000000000148</v>
      </c>
      <c r="M27" s="171">
        <v>373</v>
      </c>
      <c r="N27" s="171">
        <v>174</v>
      </c>
      <c r="O27" s="171">
        <v>25.000000000000007</v>
      </c>
      <c r="P27" s="171">
        <v>60</v>
      </c>
    </row>
    <row r="28" spans="1:16" s="12" customFormat="1" ht="15.75" customHeight="1">
      <c r="A28" s="183" t="s">
        <v>26</v>
      </c>
      <c r="B28" s="171">
        <v>67</v>
      </c>
      <c r="C28" s="171">
        <v>82.000000000000014</v>
      </c>
      <c r="D28" s="171">
        <v>78</v>
      </c>
      <c r="E28" s="171">
        <v>79.000000000000028</v>
      </c>
      <c r="F28" s="171">
        <v>29.000000000000004</v>
      </c>
      <c r="G28" s="171">
        <v>74</v>
      </c>
      <c r="H28" s="171">
        <v>318</v>
      </c>
      <c r="I28" s="171">
        <v>22</v>
      </c>
      <c r="J28" s="171">
        <v>332</v>
      </c>
      <c r="K28" s="171">
        <v>533</v>
      </c>
      <c r="L28" s="171">
        <v>248</v>
      </c>
      <c r="M28" s="171">
        <v>88</v>
      </c>
      <c r="N28" s="171">
        <v>61.000000000000014</v>
      </c>
      <c r="O28" s="171">
        <v>11</v>
      </c>
      <c r="P28" s="171">
        <v>7.0000000000000009</v>
      </c>
    </row>
    <row r="29" spans="1:16" s="12" customFormat="1" ht="15.75" customHeight="1">
      <c r="A29" s="157" t="s">
        <v>50</v>
      </c>
      <c r="B29" s="170">
        <v>592.00000000000023</v>
      </c>
      <c r="C29" s="170">
        <v>427.00000000000023</v>
      </c>
      <c r="D29" s="170">
        <v>403.00000000000011</v>
      </c>
      <c r="E29" s="170">
        <v>388.99999999999972</v>
      </c>
      <c r="F29" s="170">
        <v>237.00000000000006</v>
      </c>
      <c r="G29" s="170">
        <v>397</v>
      </c>
      <c r="H29" s="170">
        <v>1865.0000000000002</v>
      </c>
      <c r="I29" s="170">
        <v>133.00000000000003</v>
      </c>
      <c r="J29" s="170">
        <v>1523.0000000000009</v>
      </c>
      <c r="K29" s="170">
        <v>2601.0000000000009</v>
      </c>
      <c r="L29" s="170">
        <v>1355.0000000000014</v>
      </c>
      <c r="M29" s="170">
        <v>531.00000000000057</v>
      </c>
      <c r="N29" s="170">
        <v>300.00000000000011</v>
      </c>
      <c r="O29" s="170">
        <v>50.000000000000021</v>
      </c>
      <c r="P29" s="170">
        <v>105</v>
      </c>
    </row>
    <row r="30" spans="1:16" ht="15.75" customHeight="1">
      <c r="A30" s="183" t="s">
        <v>28</v>
      </c>
      <c r="B30" s="171">
        <v>340</v>
      </c>
      <c r="C30" s="171">
        <v>103.00000000000004</v>
      </c>
      <c r="D30" s="171">
        <v>90</v>
      </c>
      <c r="E30" s="171">
        <v>75</v>
      </c>
      <c r="F30" s="171">
        <v>66</v>
      </c>
      <c r="G30" s="171">
        <v>89</v>
      </c>
      <c r="H30" s="171">
        <v>414.00000000000023</v>
      </c>
      <c r="I30" s="171">
        <v>36</v>
      </c>
      <c r="J30" s="171">
        <v>256</v>
      </c>
      <c r="K30" s="171">
        <v>659.99999999999989</v>
      </c>
      <c r="L30" s="171">
        <v>228.00000000000006</v>
      </c>
      <c r="M30" s="171">
        <v>117</v>
      </c>
      <c r="N30" s="171">
        <v>71.000000000000014</v>
      </c>
      <c r="O30" s="171">
        <v>20</v>
      </c>
      <c r="P30" s="171">
        <v>8</v>
      </c>
    </row>
    <row r="31" spans="1:16" ht="15.75" customHeight="1">
      <c r="A31" s="182" t="s">
        <v>29</v>
      </c>
      <c r="B31" s="171">
        <v>62</v>
      </c>
      <c r="C31" s="171">
        <v>57.000000000000014</v>
      </c>
      <c r="D31" s="171">
        <v>52</v>
      </c>
      <c r="E31" s="171">
        <v>51</v>
      </c>
      <c r="F31" s="171">
        <v>18.000000000000004</v>
      </c>
      <c r="G31" s="171">
        <v>53</v>
      </c>
      <c r="H31" s="171">
        <v>249</v>
      </c>
      <c r="I31" s="171">
        <v>11</v>
      </c>
      <c r="J31" s="171">
        <v>167</v>
      </c>
      <c r="K31" s="171">
        <v>396</v>
      </c>
      <c r="L31" s="171">
        <v>151.00000000000003</v>
      </c>
      <c r="M31" s="171">
        <v>78</v>
      </c>
      <c r="N31" s="171">
        <v>43</v>
      </c>
      <c r="O31" s="171">
        <v>3.0000000000000004</v>
      </c>
      <c r="P31" s="171">
        <v>5</v>
      </c>
    </row>
    <row r="32" spans="1:16" ht="15.75" customHeight="1">
      <c r="A32" s="183" t="s">
        <v>30</v>
      </c>
      <c r="B32" s="171">
        <v>38</v>
      </c>
      <c r="C32" s="171">
        <v>65.000000000000028</v>
      </c>
      <c r="D32" s="171">
        <v>59</v>
      </c>
      <c r="E32" s="171">
        <v>63.000000000000014</v>
      </c>
      <c r="F32" s="171">
        <v>26</v>
      </c>
      <c r="G32" s="171">
        <v>68.000000000000014</v>
      </c>
      <c r="H32" s="171">
        <v>362</v>
      </c>
      <c r="I32" s="171">
        <v>27</v>
      </c>
      <c r="J32" s="171">
        <v>232.00000000000003</v>
      </c>
      <c r="K32" s="171">
        <v>472.99999999999994</v>
      </c>
      <c r="L32" s="171">
        <v>189.00000000000003</v>
      </c>
      <c r="M32" s="171">
        <v>63</v>
      </c>
      <c r="N32" s="171">
        <v>46</v>
      </c>
      <c r="O32" s="171">
        <v>4</v>
      </c>
      <c r="P32" s="171">
        <v>3</v>
      </c>
    </row>
    <row r="33" spans="1:16" ht="15.75" customHeight="1">
      <c r="A33" s="182" t="s">
        <v>31</v>
      </c>
      <c r="B33" s="171">
        <v>34</v>
      </c>
      <c r="C33" s="171">
        <v>64</v>
      </c>
      <c r="D33" s="171">
        <v>68</v>
      </c>
      <c r="E33" s="171">
        <v>59</v>
      </c>
      <c r="F33" s="171">
        <v>39</v>
      </c>
      <c r="G33" s="171">
        <v>57</v>
      </c>
      <c r="H33" s="171">
        <v>314</v>
      </c>
      <c r="I33" s="171">
        <v>20</v>
      </c>
      <c r="J33" s="171">
        <v>291</v>
      </c>
      <c r="K33" s="171">
        <v>451</v>
      </c>
      <c r="L33" s="171">
        <v>274</v>
      </c>
      <c r="M33" s="171">
        <v>72.000000000000014</v>
      </c>
      <c r="N33" s="171">
        <v>37.000000000000007</v>
      </c>
      <c r="O33" s="171">
        <v>9</v>
      </c>
      <c r="P33" s="171">
        <v>9.0000000000000018</v>
      </c>
    </row>
    <row r="34" spans="1:16" ht="15.75" customHeight="1">
      <c r="A34" s="183" t="s">
        <v>32</v>
      </c>
      <c r="B34" s="171">
        <v>63.00000000000005</v>
      </c>
      <c r="C34" s="171">
        <v>67</v>
      </c>
      <c r="D34" s="171">
        <v>67.000000000000014</v>
      </c>
      <c r="E34" s="171">
        <v>79.000000000000043</v>
      </c>
      <c r="F34" s="171">
        <v>60</v>
      </c>
      <c r="G34" s="171">
        <v>63</v>
      </c>
      <c r="H34" s="171">
        <v>123</v>
      </c>
      <c r="I34" s="171">
        <v>15.000000000000002</v>
      </c>
      <c r="J34" s="171">
        <v>173</v>
      </c>
      <c r="K34" s="171">
        <v>221</v>
      </c>
      <c r="L34" s="171">
        <v>166</v>
      </c>
      <c r="M34" s="171">
        <v>116</v>
      </c>
      <c r="N34" s="171">
        <v>51.000000000000014</v>
      </c>
      <c r="O34" s="171">
        <v>4</v>
      </c>
      <c r="P34" s="171">
        <v>6.0000000000000027</v>
      </c>
    </row>
    <row r="35" spans="1:16" s="12" customFormat="1" ht="15.75" customHeight="1">
      <c r="A35" s="182" t="s">
        <v>33</v>
      </c>
      <c r="B35" s="171">
        <v>55.000000000000014</v>
      </c>
      <c r="C35" s="171">
        <v>71.000000000000014</v>
      </c>
      <c r="D35" s="171">
        <v>67</v>
      </c>
      <c r="E35" s="171">
        <v>62</v>
      </c>
      <c r="F35" s="171">
        <v>28</v>
      </c>
      <c r="G35" s="171">
        <v>67</v>
      </c>
      <c r="H35" s="171">
        <v>402.99999999999989</v>
      </c>
      <c r="I35" s="171">
        <v>24</v>
      </c>
      <c r="J35" s="171">
        <v>404</v>
      </c>
      <c r="K35" s="171">
        <v>400.00000000000011</v>
      </c>
      <c r="L35" s="171">
        <v>347</v>
      </c>
      <c r="M35" s="171">
        <v>85</v>
      </c>
      <c r="N35" s="171">
        <v>52</v>
      </c>
      <c r="O35" s="171">
        <v>10.000000000000004</v>
      </c>
      <c r="P35" s="171">
        <v>74</v>
      </c>
    </row>
    <row r="36" spans="1:16" s="12" customFormat="1" ht="15.75" customHeight="1">
      <c r="A36" s="157" t="s">
        <v>49</v>
      </c>
      <c r="B36" s="170">
        <v>8</v>
      </c>
      <c r="C36" s="170">
        <v>10</v>
      </c>
      <c r="D36" s="170">
        <v>10</v>
      </c>
      <c r="E36" s="170">
        <v>9</v>
      </c>
      <c r="F36" s="170">
        <v>7</v>
      </c>
      <c r="G36" s="170">
        <v>11</v>
      </c>
      <c r="H36" s="170">
        <v>49.000000000000014</v>
      </c>
      <c r="I36" s="170">
        <v>13</v>
      </c>
      <c r="J36" s="170">
        <v>57.000000000000007</v>
      </c>
      <c r="K36" s="170">
        <v>74</v>
      </c>
      <c r="L36" s="170">
        <v>45</v>
      </c>
      <c r="M36" s="170">
        <v>12</v>
      </c>
      <c r="N36" s="170">
        <v>8</v>
      </c>
      <c r="O36" s="170">
        <v>4</v>
      </c>
      <c r="P36" s="170">
        <v>0</v>
      </c>
    </row>
    <row r="37" spans="1:16" ht="15.75" customHeight="1">
      <c r="A37" s="182" t="s">
        <v>36</v>
      </c>
      <c r="B37" s="171">
        <v>8</v>
      </c>
      <c r="C37" s="171">
        <v>10</v>
      </c>
      <c r="D37" s="171">
        <v>10</v>
      </c>
      <c r="E37" s="171">
        <v>9</v>
      </c>
      <c r="F37" s="171">
        <v>7</v>
      </c>
      <c r="G37" s="171">
        <v>11</v>
      </c>
      <c r="H37" s="171">
        <v>49.000000000000014</v>
      </c>
      <c r="I37" s="171">
        <v>13</v>
      </c>
      <c r="J37" s="171">
        <v>57.000000000000007</v>
      </c>
      <c r="K37" s="171">
        <v>74</v>
      </c>
      <c r="L37" s="171">
        <v>45</v>
      </c>
      <c r="M37" s="171">
        <v>12</v>
      </c>
      <c r="N37" s="171">
        <v>8</v>
      </c>
      <c r="O37" s="171">
        <v>4</v>
      </c>
      <c r="P37" s="171">
        <v>0</v>
      </c>
    </row>
    <row r="38" spans="1:16" s="12" customFormat="1" ht="15.75" customHeight="1">
      <c r="A38" s="189" t="s">
        <v>37</v>
      </c>
      <c r="B38" s="170">
        <v>4</v>
      </c>
      <c r="C38" s="170">
        <v>6</v>
      </c>
      <c r="D38" s="170">
        <v>6</v>
      </c>
      <c r="E38" s="170">
        <v>6</v>
      </c>
      <c r="F38" s="170">
        <v>2</v>
      </c>
      <c r="G38" s="170">
        <v>4</v>
      </c>
      <c r="H38" s="170">
        <v>11</v>
      </c>
      <c r="I38" s="170">
        <v>1</v>
      </c>
      <c r="J38" s="170">
        <v>8</v>
      </c>
      <c r="K38" s="170">
        <v>19</v>
      </c>
      <c r="L38" s="170">
        <v>15</v>
      </c>
      <c r="M38" s="170">
        <v>5</v>
      </c>
      <c r="N38" s="170">
        <v>2</v>
      </c>
      <c r="O38" s="170">
        <v>0</v>
      </c>
      <c r="P38" s="170">
        <v>4</v>
      </c>
    </row>
    <row r="39" spans="1:16" ht="15.75" customHeight="1">
      <c r="A39" s="182" t="s">
        <v>414</v>
      </c>
      <c r="B39" s="171">
        <v>4</v>
      </c>
      <c r="C39" s="171">
        <v>6</v>
      </c>
      <c r="D39" s="171">
        <v>6</v>
      </c>
      <c r="E39" s="171">
        <v>6</v>
      </c>
      <c r="F39" s="171">
        <v>2</v>
      </c>
      <c r="G39" s="171">
        <v>4</v>
      </c>
      <c r="H39" s="171">
        <v>11</v>
      </c>
      <c r="I39" s="171">
        <v>1</v>
      </c>
      <c r="J39" s="171">
        <v>8</v>
      </c>
      <c r="K39" s="171">
        <v>19</v>
      </c>
      <c r="L39" s="171">
        <v>15</v>
      </c>
      <c r="M39" s="171">
        <v>5</v>
      </c>
      <c r="N39" s="171">
        <v>2</v>
      </c>
      <c r="O39" s="171">
        <v>0</v>
      </c>
      <c r="P39" s="171">
        <v>4</v>
      </c>
    </row>
    <row r="40" spans="1:16" ht="7.5" customHeight="1">
      <c r="A40" s="78"/>
      <c r="B40" s="31"/>
      <c r="C40" s="31"/>
      <c r="D40" s="31"/>
      <c r="E40" s="31"/>
      <c r="F40" s="31"/>
      <c r="G40" s="31"/>
      <c r="H40" s="31"/>
      <c r="I40" s="31"/>
      <c r="J40" s="31"/>
      <c r="K40" s="31"/>
      <c r="L40" s="31"/>
      <c r="M40" s="31"/>
      <c r="N40" s="31"/>
    </row>
    <row r="41" spans="1:16">
      <c r="A41" s="793" t="s">
        <v>813</v>
      </c>
      <c r="B41" s="793"/>
      <c r="C41" s="793"/>
      <c r="D41" s="793"/>
      <c r="E41" s="793"/>
      <c r="F41" s="793"/>
      <c r="G41" s="793"/>
      <c r="H41" s="793"/>
      <c r="I41" s="793"/>
      <c r="J41" s="793"/>
      <c r="K41" s="164"/>
      <c r="L41" s="164"/>
      <c r="M41" s="164"/>
      <c r="N41" s="164"/>
    </row>
    <row r="42" spans="1:16" ht="22.5" customHeight="1">
      <c r="A42" s="776" t="s">
        <v>602</v>
      </c>
      <c r="B42" s="776"/>
      <c r="C42" s="776"/>
      <c r="D42" s="478"/>
      <c r="E42" s="478"/>
      <c r="F42" s="478"/>
      <c r="G42" s="478"/>
      <c r="H42" s="478"/>
      <c r="I42" s="478"/>
      <c r="J42" s="478"/>
    </row>
  </sheetData>
  <mergeCells count="5">
    <mergeCell ref="B7:P7"/>
    <mergeCell ref="A7:A8"/>
    <mergeCell ref="A41:J41"/>
    <mergeCell ref="A5:P5"/>
    <mergeCell ref="A42:C42"/>
  </mergeCells>
  <hyperlinks>
    <hyperlink ref="Q5" location="INDICE!A45" display="INDICE"/>
  </hyperlinks>
  <printOptions horizontalCentered="1"/>
  <pageMargins left="0.19685039370078741" right="0.19685039370078741" top="1.1023622047244095" bottom="0.51181102362204722" header="0.11811023622047245" footer="0.23622047244094491"/>
  <pageSetup paperSize="9" scale="66" firstPageNumber="68" orientation="landscape" useFirstPageNumber="1" r:id="rId1"/>
  <headerFooter scaleWithDoc="0">
    <oddHeader>&amp;C&amp;G</oddHeader>
    <oddFooter>&amp;C&amp;12 68</oddFooter>
  </headerFooter>
  <drawing r:id="rId2"/>
  <legacyDrawingHF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topLeftCell="A4" zoomScale="85" zoomScaleNormal="85" workbookViewId="0">
      <selection activeCell="A6" sqref="A6:A8"/>
    </sheetView>
  </sheetViews>
  <sheetFormatPr baseColWidth="10" defaultColWidth="9.140625" defaultRowHeight="12.75"/>
  <cols>
    <col min="1" max="1" width="37.42578125" style="94" customWidth="1"/>
    <col min="2" max="2" width="16.28515625" style="94" customWidth="1"/>
    <col min="3" max="5" width="12.140625" style="94" customWidth="1"/>
    <col min="6" max="8" width="13.140625" style="94" customWidth="1"/>
    <col min="9" max="9" width="11.28515625" style="94" customWidth="1"/>
    <col min="10" max="11" width="11.5703125" style="94" customWidth="1"/>
    <col min="12" max="12" width="12.7109375" style="94" customWidth="1"/>
    <col min="13" max="13" width="11.5703125" style="98" customWidth="1"/>
    <col min="14" max="16384" width="9.140625" style="98"/>
  </cols>
  <sheetData>
    <row r="1" spans="1:14" ht="15.95" customHeight="1"/>
    <row r="2" spans="1:14" ht="15.95" customHeight="1"/>
    <row r="3" spans="1:14" ht="15.95" customHeight="1"/>
    <row r="4" spans="1:14" ht="15.95" customHeight="1"/>
    <row r="5" spans="1:14" ht="44.25" customHeight="1">
      <c r="A5" s="755" t="s">
        <v>872</v>
      </c>
      <c r="B5" s="755"/>
      <c r="C5" s="755"/>
      <c r="D5" s="755"/>
      <c r="E5" s="755"/>
      <c r="F5" s="755"/>
      <c r="G5" s="755"/>
      <c r="H5" s="755"/>
      <c r="I5" s="755"/>
      <c r="J5" s="755"/>
      <c r="K5" s="755"/>
      <c r="L5" s="755"/>
      <c r="M5" s="755"/>
      <c r="N5" s="65" t="s">
        <v>225</v>
      </c>
    </row>
    <row r="6" spans="1:14" s="119" customFormat="1" ht="16.5" customHeight="1">
      <c r="A6" s="791" t="s">
        <v>281</v>
      </c>
      <c r="B6" s="798" t="s">
        <v>242</v>
      </c>
      <c r="C6" s="791" t="s">
        <v>576</v>
      </c>
      <c r="D6" s="791"/>
      <c r="E6" s="791"/>
      <c r="F6" s="791" t="s">
        <v>578</v>
      </c>
      <c r="G6" s="791"/>
      <c r="H6" s="791"/>
      <c r="I6" s="791" t="s">
        <v>579</v>
      </c>
      <c r="J6" s="791"/>
      <c r="K6" s="791"/>
      <c r="L6" s="791"/>
      <c r="M6" s="796" t="s">
        <v>620</v>
      </c>
    </row>
    <row r="7" spans="1:14" s="119" customFormat="1" ht="27" customHeight="1">
      <c r="A7" s="791"/>
      <c r="B7" s="799"/>
      <c r="C7" s="791"/>
      <c r="D7" s="791"/>
      <c r="E7" s="791"/>
      <c r="F7" s="791"/>
      <c r="G7" s="791"/>
      <c r="H7" s="791"/>
      <c r="I7" s="791"/>
      <c r="J7" s="791"/>
      <c r="K7" s="791"/>
      <c r="L7" s="791"/>
      <c r="M7" s="797"/>
    </row>
    <row r="8" spans="1:14" s="119" customFormat="1" ht="49.5" customHeight="1">
      <c r="A8" s="791"/>
      <c r="B8" s="800"/>
      <c r="C8" s="555" t="s">
        <v>890</v>
      </c>
      <c r="D8" s="555" t="s">
        <v>154</v>
      </c>
      <c r="E8" s="555" t="s">
        <v>571</v>
      </c>
      <c r="F8" s="555" t="s">
        <v>890</v>
      </c>
      <c r="G8" s="555" t="s">
        <v>572</v>
      </c>
      <c r="H8" s="555" t="s">
        <v>573</v>
      </c>
      <c r="I8" s="555" t="s">
        <v>135</v>
      </c>
      <c r="J8" s="555" t="s">
        <v>131</v>
      </c>
      <c r="K8" s="555" t="s">
        <v>912</v>
      </c>
      <c r="L8" s="555" t="s">
        <v>913</v>
      </c>
      <c r="M8" s="774"/>
    </row>
    <row r="9" spans="1:14" s="119" customFormat="1" ht="15.75" customHeight="1">
      <c r="A9" s="196" t="s">
        <v>467</v>
      </c>
      <c r="B9" s="195">
        <v>82091858.89449352</v>
      </c>
      <c r="C9" s="195">
        <v>48860864.894493446</v>
      </c>
      <c r="D9" s="195">
        <v>29583300.100000013</v>
      </c>
      <c r="E9" s="195">
        <v>19277564.794493437</v>
      </c>
      <c r="F9" s="195">
        <v>13065202.999999985</v>
      </c>
      <c r="G9" s="195">
        <v>9455010.0000000056</v>
      </c>
      <c r="H9" s="195">
        <v>3610192.9999999879</v>
      </c>
      <c r="I9" s="195">
        <v>10006522.000000002</v>
      </c>
      <c r="J9" s="195">
        <v>5754621</v>
      </c>
      <c r="K9" s="195">
        <v>3627414.9999999967</v>
      </c>
      <c r="L9" s="195">
        <v>624485.99999999988</v>
      </c>
      <c r="M9" s="195">
        <v>10159269.000000004</v>
      </c>
    </row>
    <row r="10" spans="1:14" s="119" customFormat="1" ht="15.75" customHeight="1">
      <c r="A10" s="191" t="s">
        <v>282</v>
      </c>
      <c r="B10" s="195">
        <v>41073554.543293379</v>
      </c>
      <c r="C10" s="195">
        <v>25298337.543293461</v>
      </c>
      <c r="D10" s="195">
        <v>15004765.099999974</v>
      </c>
      <c r="E10" s="195">
        <v>10293572.443293465</v>
      </c>
      <c r="F10" s="195">
        <v>7181477.0000000028</v>
      </c>
      <c r="G10" s="195">
        <v>4392282.0000000019</v>
      </c>
      <c r="H10" s="195">
        <v>2789195.0000000005</v>
      </c>
      <c r="I10" s="195">
        <v>4702400.0000000009</v>
      </c>
      <c r="J10" s="195">
        <v>2868249.9999999995</v>
      </c>
      <c r="K10" s="195">
        <v>1560270.0000000016</v>
      </c>
      <c r="L10" s="195">
        <v>273879.99999999971</v>
      </c>
      <c r="M10" s="195">
        <v>3891340.0000000005</v>
      </c>
    </row>
    <row r="11" spans="1:14" ht="15.75" customHeight="1">
      <c r="A11" s="200" t="s">
        <v>169</v>
      </c>
      <c r="B11" s="464">
        <v>3505843.8400000003</v>
      </c>
      <c r="C11" s="464">
        <v>2040017.8399999994</v>
      </c>
      <c r="D11" s="464">
        <v>1182101</v>
      </c>
      <c r="E11" s="464">
        <v>857916.84000000008</v>
      </c>
      <c r="F11" s="464">
        <v>688983</v>
      </c>
      <c r="G11" s="464">
        <v>421472.99999999977</v>
      </c>
      <c r="H11" s="464">
        <v>267509.99999999994</v>
      </c>
      <c r="I11" s="464">
        <v>474895.99999999994</v>
      </c>
      <c r="J11" s="464">
        <v>273090.99999999983</v>
      </c>
      <c r="K11" s="464">
        <v>187122.00000000003</v>
      </c>
      <c r="L11" s="464">
        <v>14683.000000000004</v>
      </c>
      <c r="M11" s="464">
        <v>301946.99999999983</v>
      </c>
    </row>
    <row r="12" spans="1:14" ht="15.75" customHeight="1">
      <c r="A12" s="199" t="s">
        <v>168</v>
      </c>
      <c r="B12" s="464">
        <v>794010.99999999965</v>
      </c>
      <c r="C12" s="464">
        <v>449939.99999999994</v>
      </c>
      <c r="D12" s="464">
        <v>318355.00000000006</v>
      </c>
      <c r="E12" s="464">
        <v>131585.00000000003</v>
      </c>
      <c r="F12" s="464">
        <v>69190.000000000015</v>
      </c>
      <c r="G12" s="464">
        <v>69175</v>
      </c>
      <c r="H12" s="464">
        <v>15</v>
      </c>
      <c r="I12" s="464">
        <v>204461.99999999997</v>
      </c>
      <c r="J12" s="464">
        <v>121083.99999999999</v>
      </c>
      <c r="K12" s="464">
        <v>70282</v>
      </c>
      <c r="L12" s="464">
        <v>13096</v>
      </c>
      <c r="M12" s="464">
        <v>70419</v>
      </c>
    </row>
    <row r="13" spans="1:14" ht="15.75" customHeight="1">
      <c r="A13" s="200" t="s">
        <v>167</v>
      </c>
      <c r="B13" s="464">
        <v>1030207.9999999998</v>
      </c>
      <c r="C13" s="464">
        <v>524941.99999999988</v>
      </c>
      <c r="D13" s="464">
        <v>347034.99999999988</v>
      </c>
      <c r="E13" s="464">
        <v>177907</v>
      </c>
      <c r="F13" s="464">
        <v>184642.99999999985</v>
      </c>
      <c r="G13" s="464">
        <v>101214.00000000001</v>
      </c>
      <c r="H13" s="464">
        <v>83428.999999999971</v>
      </c>
      <c r="I13" s="464">
        <v>189325.99999999994</v>
      </c>
      <c r="J13" s="464">
        <v>105202</v>
      </c>
      <c r="K13" s="464">
        <v>79370</v>
      </c>
      <c r="L13" s="464">
        <v>4754</v>
      </c>
      <c r="M13" s="464">
        <v>131297</v>
      </c>
    </row>
    <row r="14" spans="1:14" ht="15.75" customHeight="1">
      <c r="A14" s="199" t="s">
        <v>166</v>
      </c>
      <c r="B14" s="464">
        <v>917785.99999999977</v>
      </c>
      <c r="C14" s="464">
        <v>500461</v>
      </c>
      <c r="D14" s="464">
        <v>338365.99999999994</v>
      </c>
      <c r="E14" s="464">
        <v>162094.99999999997</v>
      </c>
      <c r="F14" s="464">
        <v>212047.99999999997</v>
      </c>
      <c r="G14" s="464">
        <v>126915.00000000009</v>
      </c>
      <c r="H14" s="464">
        <v>85133.000000000029</v>
      </c>
      <c r="I14" s="464">
        <v>154608.00000000003</v>
      </c>
      <c r="J14" s="464">
        <v>86332.000000000029</v>
      </c>
      <c r="K14" s="464">
        <v>63947</v>
      </c>
      <c r="L14" s="464">
        <v>4329</v>
      </c>
      <c r="M14" s="464">
        <v>50668.999999999993</v>
      </c>
    </row>
    <row r="15" spans="1:14" ht="15.75" customHeight="1">
      <c r="A15" s="200" t="s">
        <v>165</v>
      </c>
      <c r="B15" s="464">
        <v>1813693.9999999991</v>
      </c>
      <c r="C15" s="464">
        <v>927185.00000000023</v>
      </c>
      <c r="D15" s="464">
        <v>609221.00000000012</v>
      </c>
      <c r="E15" s="464">
        <v>317964.00000000017</v>
      </c>
      <c r="F15" s="464">
        <v>330507.99999999988</v>
      </c>
      <c r="G15" s="464">
        <v>190553.99999999994</v>
      </c>
      <c r="H15" s="464">
        <v>139954.00000000003</v>
      </c>
      <c r="I15" s="464">
        <v>333870</v>
      </c>
      <c r="J15" s="464">
        <v>212757.99999999994</v>
      </c>
      <c r="K15" s="464">
        <v>107747.00000000001</v>
      </c>
      <c r="L15" s="464">
        <v>13365.000000000005</v>
      </c>
      <c r="M15" s="464">
        <v>222131</v>
      </c>
    </row>
    <row r="16" spans="1:14" ht="15.75" customHeight="1">
      <c r="A16" s="199" t="s">
        <v>164</v>
      </c>
      <c r="B16" s="464">
        <v>2360362.0000000005</v>
      </c>
      <c r="C16" s="464">
        <v>1183381.0000000002</v>
      </c>
      <c r="D16" s="464">
        <v>800517.00000000035</v>
      </c>
      <c r="E16" s="464">
        <v>382864.00000000017</v>
      </c>
      <c r="F16" s="464">
        <v>548289</v>
      </c>
      <c r="G16" s="464">
        <v>348677.99999999994</v>
      </c>
      <c r="H16" s="464">
        <v>199611.00000000003</v>
      </c>
      <c r="I16" s="464">
        <v>437956.99999999994</v>
      </c>
      <c r="J16" s="464">
        <v>282959</v>
      </c>
      <c r="K16" s="464">
        <v>134322.99999999991</v>
      </c>
      <c r="L16" s="464">
        <v>20675.000000000007</v>
      </c>
      <c r="M16" s="464">
        <v>190735</v>
      </c>
    </row>
    <row r="17" spans="1:13" ht="15.75" customHeight="1">
      <c r="A17" s="200" t="s">
        <v>163</v>
      </c>
      <c r="B17" s="464">
        <v>2254803</v>
      </c>
      <c r="C17" s="464">
        <v>1355066.0000000005</v>
      </c>
      <c r="D17" s="464">
        <v>788510.99999999988</v>
      </c>
      <c r="E17" s="464">
        <v>566554.99999999988</v>
      </c>
      <c r="F17" s="464">
        <v>369744.99999999994</v>
      </c>
      <c r="G17" s="464">
        <v>206453.00000000009</v>
      </c>
      <c r="H17" s="464">
        <v>163291.99999999994</v>
      </c>
      <c r="I17" s="464">
        <v>313480.99999999994</v>
      </c>
      <c r="J17" s="464">
        <v>187092.00000000003</v>
      </c>
      <c r="K17" s="464">
        <v>119461.99999999996</v>
      </c>
      <c r="L17" s="464">
        <v>6926.9999999999991</v>
      </c>
      <c r="M17" s="464">
        <v>216510.99999999997</v>
      </c>
    </row>
    <row r="18" spans="1:13" ht="15.75" customHeight="1">
      <c r="A18" s="199" t="s">
        <v>162</v>
      </c>
      <c r="B18" s="464">
        <v>2337241</v>
      </c>
      <c r="C18" s="464">
        <v>1290056.0000000014</v>
      </c>
      <c r="D18" s="464">
        <v>825853</v>
      </c>
      <c r="E18" s="464">
        <v>464203.00000000006</v>
      </c>
      <c r="F18" s="464">
        <v>469745.00000000023</v>
      </c>
      <c r="G18" s="464">
        <v>307434.99999999994</v>
      </c>
      <c r="H18" s="464">
        <v>162310.00000000003</v>
      </c>
      <c r="I18" s="464">
        <v>401917.00000000012</v>
      </c>
      <c r="J18" s="464">
        <v>239900.00000000006</v>
      </c>
      <c r="K18" s="464">
        <v>143429.00000000009</v>
      </c>
      <c r="L18" s="464">
        <v>18588.000000000007</v>
      </c>
      <c r="M18" s="464">
        <v>175522.99999999997</v>
      </c>
    </row>
    <row r="19" spans="1:13" ht="15.75" customHeight="1">
      <c r="A19" s="200" t="s">
        <v>161</v>
      </c>
      <c r="B19" s="464">
        <v>21668622.703293487</v>
      </c>
      <c r="C19" s="464">
        <v>14609761.703293469</v>
      </c>
      <c r="D19" s="464">
        <v>8310001.1000000117</v>
      </c>
      <c r="E19" s="464">
        <v>6299760.6032934701</v>
      </c>
      <c r="F19" s="464">
        <v>3567276.9999999963</v>
      </c>
      <c r="G19" s="464">
        <v>1998230.9999999995</v>
      </c>
      <c r="H19" s="464">
        <v>1569045.9999999991</v>
      </c>
      <c r="I19" s="464">
        <v>1603948.9999999995</v>
      </c>
      <c r="J19" s="464">
        <v>1011090</v>
      </c>
      <c r="K19" s="464">
        <v>428130.99999999988</v>
      </c>
      <c r="L19" s="464">
        <v>164728.00000000009</v>
      </c>
      <c r="M19" s="464">
        <v>1887634.9999999998</v>
      </c>
    </row>
    <row r="20" spans="1:13" ht="15.75" customHeight="1">
      <c r="A20" s="199" t="s">
        <v>160</v>
      </c>
      <c r="B20" s="464">
        <v>2231474.9999999981</v>
      </c>
      <c r="C20" s="464">
        <v>1258224.0000000002</v>
      </c>
      <c r="D20" s="464">
        <v>731623</v>
      </c>
      <c r="E20" s="464">
        <v>526600.99999999977</v>
      </c>
      <c r="F20" s="464">
        <v>319178.99999999994</v>
      </c>
      <c r="G20" s="464">
        <v>200379.00000000006</v>
      </c>
      <c r="H20" s="464">
        <v>118799.99999999993</v>
      </c>
      <c r="I20" s="464">
        <v>345568</v>
      </c>
      <c r="J20" s="464">
        <v>240529.00000000009</v>
      </c>
      <c r="K20" s="464">
        <v>97846</v>
      </c>
      <c r="L20" s="464">
        <v>7193</v>
      </c>
      <c r="M20" s="464">
        <v>308504.00000000006</v>
      </c>
    </row>
    <row r="21" spans="1:13" ht="15.75" customHeight="1">
      <c r="A21" s="200" t="s">
        <v>159</v>
      </c>
      <c r="B21" s="464">
        <v>2159507.9999999991</v>
      </c>
      <c r="C21" s="464">
        <v>1159303.0000000002</v>
      </c>
      <c r="D21" s="464">
        <v>753181.99999999988</v>
      </c>
      <c r="E21" s="464">
        <v>406121.00000000006</v>
      </c>
      <c r="F21" s="464">
        <v>421869.99999999988</v>
      </c>
      <c r="G21" s="464">
        <v>421774.99999999983</v>
      </c>
      <c r="H21" s="464">
        <v>95.000000000000014</v>
      </c>
      <c r="I21" s="464">
        <v>242365.99999999991</v>
      </c>
      <c r="J21" s="464">
        <v>108213</v>
      </c>
      <c r="K21" s="464">
        <v>128610.99999999996</v>
      </c>
      <c r="L21" s="464">
        <v>5542</v>
      </c>
      <c r="M21" s="464">
        <v>335969</v>
      </c>
    </row>
    <row r="22" spans="1:13" s="119" customFormat="1" ht="15.75" customHeight="1">
      <c r="A22" s="191" t="s">
        <v>283</v>
      </c>
      <c r="B22" s="195">
        <v>35731532.351199992</v>
      </c>
      <c r="C22" s="195">
        <v>20669890.351199988</v>
      </c>
      <c r="D22" s="195">
        <v>12580878.999999989</v>
      </c>
      <c r="E22" s="195">
        <v>8089011.3512000013</v>
      </c>
      <c r="F22" s="195">
        <v>4878537.9999999925</v>
      </c>
      <c r="G22" s="195">
        <v>4393079.0000000037</v>
      </c>
      <c r="H22" s="195">
        <v>485458.99999999988</v>
      </c>
      <c r="I22" s="195">
        <v>4350659.9999999991</v>
      </c>
      <c r="J22" s="195">
        <v>2307436.0000000019</v>
      </c>
      <c r="K22" s="195">
        <v>1715399</v>
      </c>
      <c r="L22" s="195">
        <v>327824.99999999994</v>
      </c>
      <c r="M22" s="195">
        <v>5832443.9999999972</v>
      </c>
    </row>
    <row r="23" spans="1:13" ht="15.75" customHeight="1">
      <c r="A23" s="200" t="s">
        <v>51</v>
      </c>
      <c r="B23" s="464">
        <v>3084733.9999999995</v>
      </c>
      <c r="C23" s="464">
        <v>1509163.0000000005</v>
      </c>
      <c r="D23" s="464">
        <v>965668.99999999988</v>
      </c>
      <c r="E23" s="464">
        <v>543493.99999999988</v>
      </c>
      <c r="F23" s="464">
        <v>504834.99999999965</v>
      </c>
      <c r="G23" s="464">
        <v>273425.99999999994</v>
      </c>
      <c r="H23" s="464">
        <v>231409.0000000002</v>
      </c>
      <c r="I23" s="464">
        <v>391883.99999999988</v>
      </c>
      <c r="J23" s="464">
        <v>213410.00000000003</v>
      </c>
      <c r="K23" s="464">
        <v>154509</v>
      </c>
      <c r="L23" s="464">
        <v>23965</v>
      </c>
      <c r="M23" s="464">
        <v>678852.00000000012</v>
      </c>
    </row>
    <row r="24" spans="1:13" ht="15.75" customHeight="1">
      <c r="A24" s="199" t="s">
        <v>158</v>
      </c>
      <c r="B24" s="464">
        <v>2647125.1999999997</v>
      </c>
      <c r="C24" s="464">
        <v>1384877.2</v>
      </c>
      <c r="D24" s="464">
        <v>942598.99999999988</v>
      </c>
      <c r="E24" s="464">
        <v>442278.20000000013</v>
      </c>
      <c r="F24" s="464">
        <v>643373.00000000023</v>
      </c>
      <c r="G24" s="464">
        <v>392208.99999999988</v>
      </c>
      <c r="H24" s="464">
        <v>251164.00000000009</v>
      </c>
      <c r="I24" s="464">
        <v>307881</v>
      </c>
      <c r="J24" s="464">
        <v>122727.99999999999</v>
      </c>
      <c r="K24" s="464">
        <v>173823.00000000003</v>
      </c>
      <c r="L24" s="464">
        <v>11329.999999999995</v>
      </c>
      <c r="M24" s="464">
        <v>310993.99999999994</v>
      </c>
    </row>
    <row r="25" spans="1:13" ht="15.75" customHeight="1">
      <c r="A25" s="200" t="s">
        <v>157</v>
      </c>
      <c r="B25" s="464">
        <v>18319214.1512</v>
      </c>
      <c r="C25" s="464">
        <v>11180796.151199989</v>
      </c>
      <c r="D25" s="464">
        <v>6457379.0000000093</v>
      </c>
      <c r="E25" s="464">
        <v>4723417.1511999993</v>
      </c>
      <c r="F25" s="464">
        <v>2429919.9999999991</v>
      </c>
      <c r="G25" s="464">
        <v>2427315.0000000009</v>
      </c>
      <c r="H25" s="464">
        <v>2605.0000000000014</v>
      </c>
      <c r="I25" s="464">
        <v>2029514.9999999993</v>
      </c>
      <c r="J25" s="464">
        <v>1113031.0000000014</v>
      </c>
      <c r="K25" s="464">
        <v>672854.99999999965</v>
      </c>
      <c r="L25" s="464">
        <v>243629</v>
      </c>
      <c r="M25" s="464">
        <v>2678983</v>
      </c>
    </row>
    <row r="26" spans="1:13" ht="15.75" customHeight="1">
      <c r="A26" s="199" t="s">
        <v>156</v>
      </c>
      <c r="B26" s="464">
        <v>3255967.0000000014</v>
      </c>
      <c r="C26" s="464">
        <v>1830018.9999999991</v>
      </c>
      <c r="D26" s="464">
        <v>1220403</v>
      </c>
      <c r="E26" s="464">
        <v>609616.00000000012</v>
      </c>
      <c r="F26" s="464">
        <v>333905.99999999994</v>
      </c>
      <c r="G26" s="464">
        <v>333874.99999999988</v>
      </c>
      <c r="H26" s="464">
        <v>31.000000000000007</v>
      </c>
      <c r="I26" s="464">
        <v>372193.00000000012</v>
      </c>
      <c r="J26" s="464">
        <v>173274.99999999991</v>
      </c>
      <c r="K26" s="464">
        <v>186699.99999999997</v>
      </c>
      <c r="L26" s="464">
        <v>12218.000000000002</v>
      </c>
      <c r="M26" s="464">
        <v>719849</v>
      </c>
    </row>
    <row r="27" spans="1:13" ht="15.75" customHeight="1">
      <c r="A27" s="200" t="s">
        <v>155</v>
      </c>
      <c r="B27" s="464">
        <v>6923612.0000000009</v>
      </c>
      <c r="C27" s="464">
        <v>3847114.9999999963</v>
      </c>
      <c r="D27" s="464">
        <v>2369626.0000000019</v>
      </c>
      <c r="E27" s="464">
        <v>1477489.0000000012</v>
      </c>
      <c r="F27" s="464">
        <v>744426.00000000047</v>
      </c>
      <c r="G27" s="464">
        <v>744391.00000000023</v>
      </c>
      <c r="H27" s="464">
        <v>35.000000000000007</v>
      </c>
      <c r="I27" s="464">
        <v>1043755.0000000015</v>
      </c>
      <c r="J27" s="464">
        <v>558264.99999999977</v>
      </c>
      <c r="K27" s="464">
        <v>454265.00000000006</v>
      </c>
      <c r="L27" s="464">
        <v>31225.000000000007</v>
      </c>
      <c r="M27" s="464">
        <v>1288316.0000000002</v>
      </c>
    </row>
    <row r="28" spans="1:13" ht="15.75" customHeight="1">
      <c r="A28" s="199" t="s">
        <v>26</v>
      </c>
      <c r="B28" s="464">
        <v>1500880.0000000002</v>
      </c>
      <c r="C28" s="464">
        <v>917920.00000000012</v>
      </c>
      <c r="D28" s="464">
        <v>625203.00000000012</v>
      </c>
      <c r="E28" s="464">
        <v>292717.00000000012</v>
      </c>
      <c r="F28" s="464">
        <v>222077.99999999997</v>
      </c>
      <c r="G28" s="464">
        <v>221862.99999999991</v>
      </c>
      <c r="H28" s="464">
        <v>215.00000000000006</v>
      </c>
      <c r="I28" s="464">
        <v>205432</v>
      </c>
      <c r="J28" s="464">
        <v>126727.00000000001</v>
      </c>
      <c r="K28" s="464">
        <v>73247</v>
      </c>
      <c r="L28" s="464">
        <v>5458</v>
      </c>
      <c r="M28" s="464">
        <v>155450</v>
      </c>
    </row>
    <row r="29" spans="1:13" s="119" customFormat="1" ht="15.75" customHeight="1">
      <c r="A29" s="191" t="s">
        <v>50</v>
      </c>
      <c r="B29" s="195">
        <v>5040109.9999999963</v>
      </c>
      <c r="C29" s="195">
        <v>2747324.0000000019</v>
      </c>
      <c r="D29" s="195">
        <v>1903411.0000000009</v>
      </c>
      <c r="E29" s="195">
        <v>843913.00000000035</v>
      </c>
      <c r="F29" s="195">
        <v>972152.99999999942</v>
      </c>
      <c r="G29" s="195">
        <v>637581.00000000047</v>
      </c>
      <c r="H29" s="195">
        <v>334571.99999999994</v>
      </c>
      <c r="I29" s="195">
        <v>900547.00000000012</v>
      </c>
      <c r="J29" s="195">
        <v>545455.99999999988</v>
      </c>
      <c r="K29" s="195">
        <v>334367.00000000006</v>
      </c>
      <c r="L29" s="195">
        <v>20724.000000000004</v>
      </c>
      <c r="M29" s="195">
        <v>420086</v>
      </c>
    </row>
    <row r="30" spans="1:13" ht="15.75" customHeight="1">
      <c r="A30" s="199" t="s">
        <v>28</v>
      </c>
      <c r="B30" s="464">
        <v>1317717</v>
      </c>
      <c r="C30" s="464">
        <v>603802</v>
      </c>
      <c r="D30" s="464">
        <v>456797</v>
      </c>
      <c r="E30" s="464">
        <v>147005</v>
      </c>
      <c r="F30" s="464">
        <v>376233.99999999994</v>
      </c>
      <c r="G30" s="464">
        <v>268842.99999999994</v>
      </c>
      <c r="H30" s="464">
        <v>107390.99999999997</v>
      </c>
      <c r="I30" s="464">
        <v>218964.00000000015</v>
      </c>
      <c r="J30" s="464">
        <v>121376.99999999997</v>
      </c>
      <c r="K30" s="464">
        <v>89600</v>
      </c>
      <c r="L30" s="464">
        <v>7986.9999999999973</v>
      </c>
      <c r="M30" s="464">
        <v>118717</v>
      </c>
    </row>
    <row r="31" spans="1:13" ht="15.75" customHeight="1">
      <c r="A31" s="200" t="s">
        <v>29</v>
      </c>
      <c r="B31" s="464">
        <v>816182.00000000035</v>
      </c>
      <c r="C31" s="464">
        <v>491808.99999999983</v>
      </c>
      <c r="D31" s="464">
        <v>364619.00000000006</v>
      </c>
      <c r="E31" s="464">
        <v>127190.00000000003</v>
      </c>
      <c r="F31" s="464">
        <v>126590.00000000004</v>
      </c>
      <c r="G31" s="464">
        <v>73823</v>
      </c>
      <c r="H31" s="464">
        <v>52767.000000000015</v>
      </c>
      <c r="I31" s="464">
        <v>166519.99999999994</v>
      </c>
      <c r="J31" s="464">
        <v>100364.00000000001</v>
      </c>
      <c r="K31" s="464">
        <v>63283</v>
      </c>
      <c r="L31" s="464">
        <v>2873</v>
      </c>
      <c r="M31" s="464">
        <v>31262.999999999993</v>
      </c>
    </row>
    <row r="32" spans="1:13" ht="15.75" customHeight="1">
      <c r="A32" s="199" t="s">
        <v>30</v>
      </c>
      <c r="B32" s="464">
        <v>676476.99999999977</v>
      </c>
      <c r="C32" s="464">
        <v>376224.00000000012</v>
      </c>
      <c r="D32" s="464">
        <v>284079.00000000006</v>
      </c>
      <c r="E32" s="464">
        <v>92145</v>
      </c>
      <c r="F32" s="464">
        <v>95613.000000000015</v>
      </c>
      <c r="G32" s="464">
        <v>61638.999999999993</v>
      </c>
      <c r="H32" s="464">
        <v>33974</v>
      </c>
      <c r="I32" s="464">
        <v>125299.00000000001</v>
      </c>
      <c r="J32" s="464">
        <v>83849.000000000029</v>
      </c>
      <c r="K32" s="464">
        <v>39951</v>
      </c>
      <c r="L32" s="464">
        <v>1499</v>
      </c>
      <c r="M32" s="464">
        <v>79341.000000000015</v>
      </c>
    </row>
    <row r="33" spans="1:13" ht="15.75" customHeight="1">
      <c r="A33" s="200" t="s">
        <v>31</v>
      </c>
      <c r="B33" s="464">
        <v>626943.00000000023</v>
      </c>
      <c r="C33" s="464">
        <v>320870</v>
      </c>
      <c r="D33" s="464">
        <v>216665.99999999997</v>
      </c>
      <c r="E33" s="464">
        <v>104203.99999999997</v>
      </c>
      <c r="F33" s="464">
        <v>121085.99999999999</v>
      </c>
      <c r="G33" s="464">
        <v>75982.000000000029</v>
      </c>
      <c r="H33" s="464">
        <v>45104.000000000022</v>
      </c>
      <c r="I33" s="464">
        <v>124975.00000000001</v>
      </c>
      <c r="J33" s="464">
        <v>75918</v>
      </c>
      <c r="K33" s="464">
        <v>48553</v>
      </c>
      <c r="L33" s="464">
        <v>503.99999999999994</v>
      </c>
      <c r="M33" s="464">
        <v>60012.000000000007</v>
      </c>
    </row>
    <row r="34" spans="1:13" ht="15.75" customHeight="1">
      <c r="A34" s="199" t="s">
        <v>32</v>
      </c>
      <c r="B34" s="464">
        <v>871024</v>
      </c>
      <c r="C34" s="464">
        <v>584162.00000000012</v>
      </c>
      <c r="D34" s="464">
        <v>303737.99999999994</v>
      </c>
      <c r="E34" s="464">
        <v>280424</v>
      </c>
      <c r="F34" s="464">
        <v>119965.00000000004</v>
      </c>
      <c r="G34" s="464">
        <v>75528</v>
      </c>
      <c r="H34" s="464">
        <v>44437.000000000007</v>
      </c>
      <c r="I34" s="464">
        <v>119762</v>
      </c>
      <c r="J34" s="464">
        <v>68989.000000000015</v>
      </c>
      <c r="K34" s="464">
        <v>45274.999999999993</v>
      </c>
      <c r="L34" s="464">
        <v>5497.9999999999991</v>
      </c>
      <c r="M34" s="464">
        <v>47135</v>
      </c>
    </row>
    <row r="35" spans="1:13" ht="15.75" customHeight="1">
      <c r="A35" s="200" t="s">
        <v>33</v>
      </c>
      <c r="B35" s="464">
        <v>731767.00000000012</v>
      </c>
      <c r="C35" s="464">
        <v>370457.00000000006</v>
      </c>
      <c r="D35" s="464">
        <v>277512</v>
      </c>
      <c r="E35" s="464">
        <v>92945.000000000029</v>
      </c>
      <c r="F35" s="464">
        <v>132665</v>
      </c>
      <c r="G35" s="464">
        <v>81766.000000000015</v>
      </c>
      <c r="H35" s="464">
        <v>50898.999999999993</v>
      </c>
      <c r="I35" s="464">
        <v>145027.00000000003</v>
      </c>
      <c r="J35" s="464">
        <v>94959.000000000029</v>
      </c>
      <c r="K35" s="464">
        <v>47705</v>
      </c>
      <c r="L35" s="464">
        <v>2363.0000000000005</v>
      </c>
      <c r="M35" s="464">
        <v>83617.999999999985</v>
      </c>
    </row>
    <row r="36" spans="1:13" s="119" customFormat="1" ht="15.75" customHeight="1">
      <c r="A36" s="191" t="s">
        <v>49</v>
      </c>
      <c r="B36" s="195">
        <v>197530</v>
      </c>
      <c r="C36" s="195">
        <v>117490.00000000001</v>
      </c>
      <c r="D36" s="195">
        <v>73964</v>
      </c>
      <c r="E36" s="195">
        <v>43526</v>
      </c>
      <c r="F36" s="195">
        <v>25586.000000000007</v>
      </c>
      <c r="G36" s="195">
        <v>25586.000000000007</v>
      </c>
      <c r="H36" s="195">
        <v>0</v>
      </c>
      <c r="I36" s="195">
        <v>39055.000000000007</v>
      </c>
      <c r="J36" s="195">
        <v>26573.999999999993</v>
      </c>
      <c r="K36" s="195">
        <v>10468</v>
      </c>
      <c r="L36" s="195">
        <v>2013</v>
      </c>
      <c r="M36" s="195">
        <v>15399</v>
      </c>
    </row>
    <row r="37" spans="1:13" ht="15.75" customHeight="1">
      <c r="A37" s="200" t="s">
        <v>36</v>
      </c>
      <c r="B37" s="464">
        <v>197530</v>
      </c>
      <c r="C37" s="464">
        <v>117490.00000000001</v>
      </c>
      <c r="D37" s="464">
        <v>73964</v>
      </c>
      <c r="E37" s="464">
        <v>43526</v>
      </c>
      <c r="F37" s="464">
        <v>25586.000000000007</v>
      </c>
      <c r="G37" s="464">
        <v>25586.000000000007</v>
      </c>
      <c r="H37" s="464">
        <v>0</v>
      </c>
      <c r="I37" s="464">
        <v>39055.000000000007</v>
      </c>
      <c r="J37" s="464">
        <v>26573.999999999993</v>
      </c>
      <c r="K37" s="464">
        <v>10468</v>
      </c>
      <c r="L37" s="464">
        <v>2013</v>
      </c>
      <c r="M37" s="464">
        <v>15399</v>
      </c>
    </row>
    <row r="38" spans="1:13" s="119" customFormat="1" ht="15.75" customHeight="1">
      <c r="A38" s="203" t="s">
        <v>37</v>
      </c>
      <c r="B38" s="195">
        <v>49132</v>
      </c>
      <c r="C38" s="195">
        <v>27823</v>
      </c>
      <c r="D38" s="195">
        <v>20281</v>
      </c>
      <c r="E38" s="195">
        <v>7542</v>
      </c>
      <c r="F38" s="195">
        <v>7449</v>
      </c>
      <c r="G38" s="195">
        <v>6482.0000000000009</v>
      </c>
      <c r="H38" s="195">
        <v>967.00000000000011</v>
      </c>
      <c r="I38" s="195">
        <v>13860</v>
      </c>
      <c r="J38" s="195">
        <v>6905</v>
      </c>
      <c r="K38" s="195">
        <v>6911.0000000000009</v>
      </c>
      <c r="L38" s="195">
        <v>44</v>
      </c>
      <c r="M38" s="195">
        <v>0</v>
      </c>
    </row>
    <row r="39" spans="1:13" ht="15.75" customHeight="1">
      <c r="A39" s="200" t="s">
        <v>414</v>
      </c>
      <c r="B39" s="464">
        <v>49132</v>
      </c>
      <c r="C39" s="464">
        <v>27823</v>
      </c>
      <c r="D39" s="464">
        <v>20281</v>
      </c>
      <c r="E39" s="464">
        <v>7542</v>
      </c>
      <c r="F39" s="464">
        <v>7449</v>
      </c>
      <c r="G39" s="464">
        <v>6482.0000000000009</v>
      </c>
      <c r="H39" s="464">
        <v>967.00000000000011</v>
      </c>
      <c r="I39" s="464">
        <v>13860</v>
      </c>
      <c r="J39" s="464">
        <v>6905</v>
      </c>
      <c r="K39" s="464">
        <v>6911.0000000000009</v>
      </c>
      <c r="L39" s="464">
        <v>44</v>
      </c>
      <c r="M39" s="464">
        <v>0</v>
      </c>
    </row>
    <row r="40" spans="1:13" ht="12" customHeight="1">
      <c r="A40" s="136"/>
      <c r="B40" s="123"/>
      <c r="C40" s="123"/>
      <c r="D40" s="123"/>
      <c r="E40" s="123"/>
      <c r="F40" s="123"/>
      <c r="G40" s="123"/>
      <c r="H40" s="123"/>
      <c r="I40" s="123"/>
      <c r="J40" s="123"/>
      <c r="K40" s="123"/>
      <c r="L40" s="123"/>
    </row>
    <row r="41" spans="1:13" ht="12" customHeight="1">
      <c r="A41" s="543" t="s">
        <v>836</v>
      </c>
      <c r="B41" s="123"/>
      <c r="C41" s="123"/>
      <c r="D41" s="123"/>
      <c r="E41" s="123"/>
      <c r="F41" s="123"/>
      <c r="G41" s="123"/>
      <c r="H41" s="123"/>
      <c r="I41" s="123"/>
      <c r="J41" s="123"/>
      <c r="K41" s="123"/>
      <c r="L41" s="123"/>
    </row>
    <row r="42" spans="1:13" ht="12" customHeight="1">
      <c r="A42" s="543" t="s">
        <v>891</v>
      </c>
      <c r="B42" s="123"/>
      <c r="C42" s="123"/>
      <c r="D42" s="123"/>
      <c r="E42" s="123"/>
      <c r="F42" s="123"/>
      <c r="G42" s="123"/>
      <c r="H42" s="123"/>
      <c r="I42" s="123"/>
      <c r="J42" s="123"/>
      <c r="K42" s="123"/>
      <c r="L42" s="123"/>
    </row>
    <row r="43" spans="1:13">
      <c r="A43" s="543" t="s">
        <v>617</v>
      </c>
      <c r="B43" s="543"/>
      <c r="C43" s="543"/>
      <c r="D43" s="472"/>
      <c r="E43" s="472"/>
      <c r="F43" s="472"/>
    </row>
  </sheetData>
  <mergeCells count="7">
    <mergeCell ref="A5:M5"/>
    <mergeCell ref="M6:M8"/>
    <mergeCell ref="A6:A8"/>
    <mergeCell ref="B6:B8"/>
    <mergeCell ref="C6:E7"/>
    <mergeCell ref="F6:H7"/>
    <mergeCell ref="I6:L7"/>
  </mergeCells>
  <hyperlinks>
    <hyperlink ref="N5" location="INDICE!A48" display="INDICE"/>
  </hyperlinks>
  <pageMargins left="0.70866141732283472" right="0.70866141732283472" top="0.74803149606299213" bottom="0.74803149606299213" header="0.31496062992125984" footer="0.31496062992125984"/>
  <pageSetup paperSize="9" scale="13"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4"/>
  <sheetViews>
    <sheetView showGridLines="0" zoomScale="85" zoomScaleNormal="85" workbookViewId="0">
      <selection activeCell="C38" activeCellId="4" sqref="C10 C22 C29 C36 C38"/>
    </sheetView>
  </sheetViews>
  <sheetFormatPr baseColWidth="10" defaultColWidth="9.140625" defaultRowHeight="12.75"/>
  <cols>
    <col min="1" max="1" width="32.7109375" style="94" customWidth="1"/>
    <col min="2" max="2" width="14.5703125" style="94" customWidth="1"/>
    <col min="3" max="5" width="12.140625" style="94" customWidth="1"/>
    <col min="6" max="8" width="13.140625" style="94" customWidth="1"/>
    <col min="9" max="9" width="10.7109375" style="94" customWidth="1"/>
    <col min="10" max="11" width="11.5703125" style="94" customWidth="1"/>
    <col min="12" max="12" width="12.7109375" style="94" customWidth="1"/>
    <col min="13" max="13" width="12.140625" style="98" customWidth="1"/>
    <col min="14" max="14" width="9.140625" style="98"/>
    <col min="15" max="15" width="11.28515625" style="98" bestFit="1" customWidth="1"/>
    <col min="16" max="16384" width="9.140625" style="98"/>
  </cols>
  <sheetData>
    <row r="1" spans="1:15" ht="15" customHeight="1"/>
    <row r="2" spans="1:15" ht="15" customHeight="1"/>
    <row r="3" spans="1:15" ht="15" customHeight="1"/>
    <row r="4" spans="1:15" ht="15" customHeight="1"/>
    <row r="5" spans="1:15" ht="44.25" customHeight="1">
      <c r="A5" s="755" t="s">
        <v>873</v>
      </c>
      <c r="B5" s="755"/>
      <c r="C5" s="755"/>
      <c r="D5" s="755"/>
      <c r="E5" s="755"/>
      <c r="F5" s="755"/>
      <c r="G5" s="755"/>
      <c r="H5" s="755"/>
      <c r="I5" s="755"/>
      <c r="J5" s="755"/>
      <c r="K5" s="755"/>
      <c r="L5" s="755"/>
      <c r="M5" s="755"/>
      <c r="N5" s="65" t="s">
        <v>225</v>
      </c>
    </row>
    <row r="6" spans="1:15" s="119" customFormat="1" ht="16.5" customHeight="1">
      <c r="A6" s="791" t="s">
        <v>281</v>
      </c>
      <c r="B6" s="791" t="s">
        <v>569</v>
      </c>
      <c r="C6" s="791" t="s">
        <v>576</v>
      </c>
      <c r="D6" s="791"/>
      <c r="E6" s="791"/>
      <c r="F6" s="791" t="s">
        <v>578</v>
      </c>
      <c r="G6" s="791"/>
      <c r="H6" s="791"/>
      <c r="I6" s="791" t="s">
        <v>579</v>
      </c>
      <c r="J6" s="791"/>
      <c r="K6" s="791"/>
      <c r="L6" s="791"/>
      <c r="M6" s="796" t="s">
        <v>620</v>
      </c>
    </row>
    <row r="7" spans="1:15" s="119" customFormat="1" ht="27" customHeight="1">
      <c r="A7" s="791"/>
      <c r="B7" s="791"/>
      <c r="C7" s="791"/>
      <c r="D7" s="791"/>
      <c r="E7" s="791"/>
      <c r="F7" s="791"/>
      <c r="G7" s="791"/>
      <c r="H7" s="791"/>
      <c r="I7" s="791"/>
      <c r="J7" s="791"/>
      <c r="K7" s="791"/>
      <c r="L7" s="791"/>
      <c r="M7" s="797"/>
    </row>
    <row r="8" spans="1:15" s="119" customFormat="1" ht="49.5" customHeight="1">
      <c r="A8" s="791"/>
      <c r="B8" s="791"/>
      <c r="C8" s="512" t="s">
        <v>890</v>
      </c>
      <c r="D8" s="512" t="s">
        <v>154</v>
      </c>
      <c r="E8" s="512" t="s">
        <v>571</v>
      </c>
      <c r="F8" s="512" t="s">
        <v>570</v>
      </c>
      <c r="G8" s="512" t="s">
        <v>572</v>
      </c>
      <c r="H8" s="512" t="s">
        <v>573</v>
      </c>
      <c r="I8" s="512" t="s">
        <v>135</v>
      </c>
      <c r="J8" s="512" t="s">
        <v>131</v>
      </c>
      <c r="K8" s="667" t="s">
        <v>912</v>
      </c>
      <c r="L8" s="667" t="s">
        <v>913</v>
      </c>
      <c r="M8" s="774"/>
    </row>
    <row r="9" spans="1:15" s="119" customFormat="1" ht="15.75" customHeight="1">
      <c r="A9" s="196" t="s">
        <v>467</v>
      </c>
      <c r="B9" s="195">
        <v>54051744.743293703</v>
      </c>
      <c r="C9" s="195">
        <v>29559474.743293468</v>
      </c>
      <c r="D9" s="195">
        <v>18481187.099999979</v>
      </c>
      <c r="E9" s="195">
        <v>11078287.643293489</v>
      </c>
      <c r="F9" s="195">
        <v>9661740.0000000186</v>
      </c>
      <c r="G9" s="195">
        <v>7050427.000000014</v>
      </c>
      <c r="H9" s="195">
        <v>2611312.9999999939</v>
      </c>
      <c r="I9" s="195">
        <v>7750172.0000000102</v>
      </c>
      <c r="J9" s="195">
        <v>4354139.9999999981</v>
      </c>
      <c r="K9" s="195">
        <v>3020224.9999999963</v>
      </c>
      <c r="L9" s="195">
        <v>375807.00000000006</v>
      </c>
      <c r="M9" s="195">
        <v>7080357.9999999981</v>
      </c>
      <c r="O9" s="179"/>
    </row>
    <row r="10" spans="1:15" s="119" customFormat="1" ht="15.75" customHeight="1">
      <c r="A10" s="191" t="s">
        <v>282</v>
      </c>
      <c r="B10" s="195">
        <v>22981077.543293498</v>
      </c>
      <c r="C10" s="195">
        <v>12335087.543293465</v>
      </c>
      <c r="D10" s="195">
        <v>7609285.0999999968</v>
      </c>
      <c r="E10" s="195">
        <v>4725802.4432934681</v>
      </c>
      <c r="F10" s="195">
        <v>4836331</v>
      </c>
      <c r="G10" s="195">
        <v>2977020.9999999995</v>
      </c>
      <c r="H10" s="195">
        <v>1859310.0000000021</v>
      </c>
      <c r="I10" s="195">
        <v>3522670.9999999967</v>
      </c>
      <c r="J10" s="195">
        <v>2138895.9999999991</v>
      </c>
      <c r="K10" s="195">
        <v>1254532.9999999991</v>
      </c>
      <c r="L10" s="195">
        <v>129242.00000000017</v>
      </c>
      <c r="M10" s="195">
        <v>2286988</v>
      </c>
    </row>
    <row r="11" spans="1:15" ht="15.75" customHeight="1">
      <c r="A11" s="200" t="s">
        <v>169</v>
      </c>
      <c r="B11" s="464">
        <v>2752577.8400000008</v>
      </c>
      <c r="C11" s="464">
        <v>1427093.8400000008</v>
      </c>
      <c r="D11" s="464">
        <v>901492.00000000035</v>
      </c>
      <c r="E11" s="464">
        <v>525601.84000000032</v>
      </c>
      <c r="F11" s="464">
        <v>646586.00000000023</v>
      </c>
      <c r="G11" s="464">
        <v>394035</v>
      </c>
      <c r="H11" s="464">
        <v>252551.00000000003</v>
      </c>
      <c r="I11" s="464">
        <v>391447</v>
      </c>
      <c r="J11" s="464">
        <v>222989.99999999991</v>
      </c>
      <c r="K11" s="464">
        <v>162838.00000000006</v>
      </c>
      <c r="L11" s="464">
        <v>5618.9999999999982</v>
      </c>
      <c r="M11" s="464">
        <v>287451</v>
      </c>
    </row>
    <row r="12" spans="1:15" ht="15.75" customHeight="1">
      <c r="A12" s="199" t="s">
        <v>168</v>
      </c>
      <c r="B12" s="464">
        <v>576344</v>
      </c>
      <c r="C12" s="464">
        <v>300676</v>
      </c>
      <c r="D12" s="464">
        <v>221220</v>
      </c>
      <c r="E12" s="464">
        <v>79456.000000000029</v>
      </c>
      <c r="F12" s="464">
        <v>61181.999999999993</v>
      </c>
      <c r="G12" s="464">
        <v>61166.999999999993</v>
      </c>
      <c r="H12" s="464">
        <v>15.000000000000002</v>
      </c>
      <c r="I12" s="464">
        <v>162191.99999999997</v>
      </c>
      <c r="J12" s="464">
        <v>95619.000000000015</v>
      </c>
      <c r="K12" s="464">
        <v>56919</v>
      </c>
      <c r="L12" s="464">
        <v>9654.0000000000018</v>
      </c>
      <c r="M12" s="464">
        <v>52293.999999999993</v>
      </c>
    </row>
    <row r="13" spans="1:15" ht="15.75" customHeight="1">
      <c r="A13" s="200" t="s">
        <v>167</v>
      </c>
      <c r="B13" s="464">
        <v>853011.00000000035</v>
      </c>
      <c r="C13" s="464">
        <v>420856</v>
      </c>
      <c r="D13" s="464">
        <v>286120.99999999994</v>
      </c>
      <c r="E13" s="464">
        <v>134735.00000000003</v>
      </c>
      <c r="F13" s="464">
        <v>176068.99999999997</v>
      </c>
      <c r="G13" s="464">
        <v>95622.000000000058</v>
      </c>
      <c r="H13" s="464">
        <v>80446.999999999971</v>
      </c>
      <c r="I13" s="464">
        <v>159160.99999999994</v>
      </c>
      <c r="J13" s="464">
        <v>86148.999999999971</v>
      </c>
      <c r="K13" s="464">
        <v>69161.000000000015</v>
      </c>
      <c r="L13" s="464">
        <v>3850.9999999999991</v>
      </c>
      <c r="M13" s="464">
        <v>96925.000000000015</v>
      </c>
    </row>
    <row r="14" spans="1:15" ht="15.75" customHeight="1">
      <c r="A14" s="199" t="s">
        <v>166</v>
      </c>
      <c r="B14" s="464">
        <v>641169.99999999988</v>
      </c>
      <c r="C14" s="464">
        <v>315177.99999999994</v>
      </c>
      <c r="D14" s="464">
        <v>212757.99999999994</v>
      </c>
      <c r="E14" s="464">
        <v>102420.00000000001</v>
      </c>
      <c r="F14" s="464">
        <v>163973</v>
      </c>
      <c r="G14" s="464">
        <v>103642.00000000004</v>
      </c>
      <c r="H14" s="464">
        <v>60331.000000000015</v>
      </c>
      <c r="I14" s="464">
        <v>113494</v>
      </c>
      <c r="J14" s="464">
        <v>62596.000000000015</v>
      </c>
      <c r="K14" s="464">
        <v>50261.999999999985</v>
      </c>
      <c r="L14" s="464">
        <v>636.00000000000011</v>
      </c>
      <c r="M14" s="464">
        <v>48525</v>
      </c>
    </row>
    <row r="15" spans="1:15" ht="15.75" customHeight="1">
      <c r="A15" s="200" t="s">
        <v>165</v>
      </c>
      <c r="B15" s="464">
        <v>1417117.9999999998</v>
      </c>
      <c r="C15" s="464">
        <v>685592.99999999988</v>
      </c>
      <c r="D15" s="464">
        <v>480777.99999999988</v>
      </c>
      <c r="E15" s="464">
        <v>204815.00000000003</v>
      </c>
      <c r="F15" s="464">
        <v>305686.99999999994</v>
      </c>
      <c r="G15" s="464">
        <v>174450.00000000006</v>
      </c>
      <c r="H15" s="464">
        <v>131237.00000000003</v>
      </c>
      <c r="I15" s="464">
        <v>262003</v>
      </c>
      <c r="J15" s="464">
        <v>172599</v>
      </c>
      <c r="K15" s="464">
        <v>85981</v>
      </c>
      <c r="L15" s="464">
        <v>3422.9999999999995</v>
      </c>
      <c r="M15" s="464">
        <v>163835</v>
      </c>
    </row>
    <row r="16" spans="1:15" ht="15.75" customHeight="1">
      <c r="A16" s="199" t="s">
        <v>164</v>
      </c>
      <c r="B16" s="464">
        <v>1460569.0000000002</v>
      </c>
      <c r="C16" s="464">
        <v>725676.00000000047</v>
      </c>
      <c r="D16" s="464">
        <v>514252.00000000041</v>
      </c>
      <c r="E16" s="464">
        <v>211424</v>
      </c>
      <c r="F16" s="464">
        <v>337702.99999999994</v>
      </c>
      <c r="G16" s="464">
        <v>215943.00000000003</v>
      </c>
      <c r="H16" s="464">
        <v>121760.00000000001</v>
      </c>
      <c r="I16" s="464">
        <v>298605</v>
      </c>
      <c r="J16" s="464">
        <v>187540</v>
      </c>
      <c r="K16" s="464">
        <v>107551.00000000001</v>
      </c>
      <c r="L16" s="464">
        <v>3513.9999999999982</v>
      </c>
      <c r="M16" s="464">
        <v>98585.000000000029</v>
      </c>
    </row>
    <row r="17" spans="1:13" ht="15.75" customHeight="1">
      <c r="A17" s="200" t="s">
        <v>163</v>
      </c>
      <c r="B17" s="464">
        <v>1278318.9999999995</v>
      </c>
      <c r="C17" s="464">
        <v>607160.00000000012</v>
      </c>
      <c r="D17" s="464">
        <v>398194.00000000012</v>
      </c>
      <c r="E17" s="464">
        <v>208966.00000000003</v>
      </c>
      <c r="F17" s="464">
        <v>314813</v>
      </c>
      <c r="G17" s="464">
        <v>177741.00000000006</v>
      </c>
      <c r="H17" s="464">
        <v>137071.99999999997</v>
      </c>
      <c r="I17" s="464">
        <v>223801.99999999997</v>
      </c>
      <c r="J17" s="464">
        <v>128053.99999999997</v>
      </c>
      <c r="K17" s="464">
        <v>93742.000000000058</v>
      </c>
      <c r="L17" s="464">
        <v>2005.9999999999991</v>
      </c>
      <c r="M17" s="464">
        <v>132544</v>
      </c>
    </row>
    <row r="18" spans="1:13" ht="15.75" customHeight="1">
      <c r="A18" s="199" t="s">
        <v>162</v>
      </c>
      <c r="B18" s="464">
        <v>1550695.0000000005</v>
      </c>
      <c r="C18" s="464">
        <v>839337.00000000012</v>
      </c>
      <c r="D18" s="464">
        <v>504928.00000000017</v>
      </c>
      <c r="E18" s="464">
        <v>334408.99999999994</v>
      </c>
      <c r="F18" s="464">
        <v>361514.99999999988</v>
      </c>
      <c r="G18" s="464">
        <v>213201.99999999997</v>
      </c>
      <c r="H18" s="464">
        <v>148313.00000000006</v>
      </c>
      <c r="I18" s="464">
        <v>236873.99999999997</v>
      </c>
      <c r="J18" s="464">
        <v>133642.99999999997</v>
      </c>
      <c r="K18" s="464">
        <v>95315.000000000015</v>
      </c>
      <c r="L18" s="464">
        <v>7916</v>
      </c>
      <c r="M18" s="464">
        <v>112968.99999999999</v>
      </c>
    </row>
    <row r="19" spans="1:13" ht="15.75" customHeight="1">
      <c r="A19" s="200" t="s">
        <v>161</v>
      </c>
      <c r="B19" s="464">
        <v>9327708.7032934818</v>
      </c>
      <c r="C19" s="464">
        <v>5401874.7032934744</v>
      </c>
      <c r="D19" s="464">
        <v>3001977.0999999987</v>
      </c>
      <c r="E19" s="464">
        <v>2399897.6032934752</v>
      </c>
      <c r="F19" s="464">
        <v>1815666.0000000019</v>
      </c>
      <c r="G19" s="464">
        <v>994450.99999999977</v>
      </c>
      <c r="H19" s="464">
        <v>821214.9999999993</v>
      </c>
      <c r="I19" s="464">
        <v>1185580.9999999998</v>
      </c>
      <c r="J19" s="464">
        <v>777576.99999999965</v>
      </c>
      <c r="K19" s="464">
        <v>323954.00000000006</v>
      </c>
      <c r="L19" s="464">
        <v>84050.000000000044</v>
      </c>
      <c r="M19" s="464">
        <v>924587.00000000023</v>
      </c>
    </row>
    <row r="20" spans="1:13" ht="15.75" customHeight="1">
      <c r="A20" s="199" t="s">
        <v>160</v>
      </c>
      <c r="B20" s="464">
        <v>1730036.0000000007</v>
      </c>
      <c r="C20" s="464">
        <v>959219.00000000023</v>
      </c>
      <c r="D20" s="464">
        <v>671963.00000000023</v>
      </c>
      <c r="E20" s="464">
        <v>287256</v>
      </c>
      <c r="F20" s="464">
        <v>281341.99999999994</v>
      </c>
      <c r="G20" s="464">
        <v>175067.99999999991</v>
      </c>
      <c r="H20" s="464">
        <v>106273.99999999994</v>
      </c>
      <c r="I20" s="464">
        <v>297597</v>
      </c>
      <c r="J20" s="464">
        <v>198628.00000000003</v>
      </c>
      <c r="K20" s="464">
        <v>92206</v>
      </c>
      <c r="L20" s="464">
        <v>6763</v>
      </c>
      <c r="M20" s="464">
        <v>191877.99999999997</v>
      </c>
    </row>
    <row r="21" spans="1:13" ht="15.75" customHeight="1">
      <c r="A21" s="200" t="s">
        <v>159</v>
      </c>
      <c r="B21" s="464">
        <v>1393528.9999999998</v>
      </c>
      <c r="C21" s="464">
        <v>652424</v>
      </c>
      <c r="D21" s="464">
        <v>415602.00000000012</v>
      </c>
      <c r="E21" s="464">
        <v>236821.99999999988</v>
      </c>
      <c r="F21" s="464">
        <v>371795.00000000006</v>
      </c>
      <c r="G21" s="464">
        <v>371700</v>
      </c>
      <c r="H21" s="464">
        <v>95</v>
      </c>
      <c r="I21" s="464">
        <v>191915.00000000003</v>
      </c>
      <c r="J21" s="464">
        <v>73501</v>
      </c>
      <c r="K21" s="464">
        <v>116604</v>
      </c>
      <c r="L21" s="464">
        <v>1809.9999999999998</v>
      </c>
      <c r="M21" s="464">
        <v>177395</v>
      </c>
    </row>
    <row r="22" spans="1:13" s="119" customFormat="1" ht="15.75" customHeight="1">
      <c r="A22" s="191" t="s">
        <v>283</v>
      </c>
      <c r="B22" s="195">
        <v>26815639.199999992</v>
      </c>
      <c r="C22" s="195">
        <v>14922785.199999997</v>
      </c>
      <c r="D22" s="195">
        <v>9113407</v>
      </c>
      <c r="E22" s="195">
        <v>5809378.1999999974</v>
      </c>
      <c r="F22" s="195">
        <v>3992242.0000000037</v>
      </c>
      <c r="G22" s="195">
        <v>3556289.0000000033</v>
      </c>
      <c r="H22" s="195">
        <v>435952.99999999965</v>
      </c>
      <c r="I22" s="195">
        <v>3448781.9999999981</v>
      </c>
      <c r="J22" s="195">
        <v>1747364.0000000005</v>
      </c>
      <c r="K22" s="195">
        <v>1460908.9999999984</v>
      </c>
      <c r="L22" s="195">
        <v>240509.0000000002</v>
      </c>
      <c r="M22" s="195">
        <v>4451829.9999999991</v>
      </c>
    </row>
    <row r="23" spans="1:13" ht="15.75" customHeight="1">
      <c r="A23" s="200" t="s">
        <v>51</v>
      </c>
      <c r="B23" s="464">
        <v>2438334.9999999981</v>
      </c>
      <c r="C23" s="464">
        <v>1126260.9999999998</v>
      </c>
      <c r="D23" s="464">
        <v>714442.99999999977</v>
      </c>
      <c r="E23" s="464">
        <v>411818</v>
      </c>
      <c r="F23" s="464">
        <v>499489.00000000006</v>
      </c>
      <c r="G23" s="464">
        <v>269324.99999999983</v>
      </c>
      <c r="H23" s="464">
        <v>230164.00000000003</v>
      </c>
      <c r="I23" s="464">
        <v>320678.99999999988</v>
      </c>
      <c r="J23" s="464">
        <v>178081.00000000012</v>
      </c>
      <c r="K23" s="464">
        <v>131417.00000000003</v>
      </c>
      <c r="L23" s="464">
        <v>11180.999999999995</v>
      </c>
      <c r="M23" s="464">
        <v>491906.00000000035</v>
      </c>
    </row>
    <row r="24" spans="1:13" ht="15.75" customHeight="1">
      <c r="A24" s="199" t="s">
        <v>158</v>
      </c>
      <c r="B24" s="464">
        <v>1956644.1999999993</v>
      </c>
      <c r="C24" s="464">
        <v>954532.20000000007</v>
      </c>
      <c r="D24" s="464">
        <v>647861.00000000012</v>
      </c>
      <c r="E24" s="464">
        <v>306671.19999999995</v>
      </c>
      <c r="F24" s="464">
        <v>492890</v>
      </c>
      <c r="G24" s="464">
        <v>289941.00000000012</v>
      </c>
      <c r="H24" s="464">
        <v>202948.99999999994</v>
      </c>
      <c r="I24" s="464">
        <v>255740.9999999998</v>
      </c>
      <c r="J24" s="464">
        <v>93586.999999999956</v>
      </c>
      <c r="K24" s="464">
        <v>155888.99999999997</v>
      </c>
      <c r="L24" s="464">
        <v>6265.0000000000018</v>
      </c>
      <c r="M24" s="464">
        <v>253480.99999999997</v>
      </c>
    </row>
    <row r="25" spans="1:13" ht="15.75" customHeight="1">
      <c r="A25" s="200" t="s">
        <v>157</v>
      </c>
      <c r="B25" s="464">
        <v>14376939.999999996</v>
      </c>
      <c r="C25" s="464">
        <v>8513837.0000000019</v>
      </c>
      <c r="D25" s="464">
        <v>4768121.0000000028</v>
      </c>
      <c r="E25" s="464">
        <v>3745715.9999999995</v>
      </c>
      <c r="F25" s="464">
        <v>1914718.0000000016</v>
      </c>
      <c r="G25" s="464">
        <v>1912148.9999999995</v>
      </c>
      <c r="H25" s="464">
        <v>2569</v>
      </c>
      <c r="I25" s="464">
        <v>1712987.9999999998</v>
      </c>
      <c r="J25" s="464">
        <v>926617.00000000012</v>
      </c>
      <c r="K25" s="464">
        <v>586573.99999999988</v>
      </c>
      <c r="L25" s="464">
        <v>199797.00000000006</v>
      </c>
      <c r="M25" s="464">
        <v>2235397.0000000009</v>
      </c>
    </row>
    <row r="26" spans="1:13" ht="15.75" customHeight="1">
      <c r="A26" s="199" t="s">
        <v>156</v>
      </c>
      <c r="B26" s="464">
        <v>2648017.9999999991</v>
      </c>
      <c r="C26" s="464">
        <v>1400113</v>
      </c>
      <c r="D26" s="464">
        <v>912583</v>
      </c>
      <c r="E26" s="464">
        <v>487529.99999999988</v>
      </c>
      <c r="F26" s="464">
        <v>309198.00000000006</v>
      </c>
      <c r="G26" s="464">
        <v>309166.99999999994</v>
      </c>
      <c r="H26" s="464">
        <v>31.000000000000011</v>
      </c>
      <c r="I26" s="464">
        <v>300198.00000000017</v>
      </c>
      <c r="J26" s="464">
        <v>127732.99999999997</v>
      </c>
      <c r="K26" s="464">
        <v>163544</v>
      </c>
      <c r="L26" s="464">
        <v>8921.0000000000018</v>
      </c>
      <c r="M26" s="464">
        <v>638509</v>
      </c>
    </row>
    <row r="27" spans="1:13" ht="15.75" customHeight="1">
      <c r="A27" s="200" t="s">
        <v>155</v>
      </c>
      <c r="B27" s="464">
        <v>4330190.0000000009</v>
      </c>
      <c r="C27" s="464">
        <v>2293113</v>
      </c>
      <c r="D27" s="464">
        <v>1651054</v>
      </c>
      <c r="E27" s="464">
        <v>642059.00000000023</v>
      </c>
      <c r="F27" s="464">
        <v>621475</v>
      </c>
      <c r="G27" s="464">
        <v>621450.00000000012</v>
      </c>
      <c r="H27" s="464">
        <v>25</v>
      </c>
      <c r="I27" s="464">
        <v>707141.0000000007</v>
      </c>
      <c r="J27" s="464">
        <v>336468</v>
      </c>
      <c r="K27" s="464">
        <v>360394.00000000017</v>
      </c>
      <c r="L27" s="464">
        <v>10279.000000000004</v>
      </c>
      <c r="M27" s="464">
        <v>708460.99999999988</v>
      </c>
    </row>
    <row r="28" spans="1:13" ht="15.75" customHeight="1">
      <c r="A28" s="199" t="s">
        <v>26</v>
      </c>
      <c r="B28" s="464">
        <v>1065512.0000000002</v>
      </c>
      <c r="C28" s="464">
        <v>634928.99999999988</v>
      </c>
      <c r="D28" s="464">
        <v>419345</v>
      </c>
      <c r="E28" s="464">
        <v>215583.99999999991</v>
      </c>
      <c r="F28" s="464">
        <v>154471.99999999997</v>
      </c>
      <c r="G28" s="464">
        <v>154257</v>
      </c>
      <c r="H28" s="464">
        <v>215</v>
      </c>
      <c r="I28" s="464">
        <v>152034.99999999997</v>
      </c>
      <c r="J28" s="464">
        <v>84877.999999999985</v>
      </c>
      <c r="K28" s="464">
        <v>63091</v>
      </c>
      <c r="L28" s="464">
        <v>4065.9999999999995</v>
      </c>
      <c r="M28" s="464">
        <v>124076</v>
      </c>
    </row>
    <row r="29" spans="1:13" s="119" customFormat="1" ht="15.75" customHeight="1">
      <c r="A29" s="191" t="s">
        <v>50</v>
      </c>
      <c r="B29" s="195">
        <v>4104469.0000000051</v>
      </c>
      <c r="C29" s="195">
        <v>2219553.9999999995</v>
      </c>
      <c r="D29" s="195">
        <v>1708155.9999999998</v>
      </c>
      <c r="E29" s="195">
        <v>511397.99999999994</v>
      </c>
      <c r="F29" s="195">
        <v>815866.99999999988</v>
      </c>
      <c r="G29" s="195">
        <v>500777.99999999983</v>
      </c>
      <c r="H29" s="195">
        <v>315089.00000000023</v>
      </c>
      <c r="I29" s="195">
        <v>742907.00000000023</v>
      </c>
      <c r="J29" s="195">
        <v>443616.99999999983</v>
      </c>
      <c r="K29" s="195">
        <v>293357.99999999994</v>
      </c>
      <c r="L29" s="195">
        <v>5932.0000000000018</v>
      </c>
      <c r="M29" s="195">
        <v>326140.99999999994</v>
      </c>
    </row>
    <row r="30" spans="1:13" ht="15.75" customHeight="1">
      <c r="A30" s="199" t="s">
        <v>28</v>
      </c>
      <c r="B30" s="464">
        <v>1119727.9999999993</v>
      </c>
      <c r="C30" s="464">
        <v>566945.00000000012</v>
      </c>
      <c r="D30" s="464">
        <v>434577.00000000012</v>
      </c>
      <c r="E30" s="464">
        <v>132368.00000000003</v>
      </c>
      <c r="F30" s="464">
        <v>266343.99999999994</v>
      </c>
      <c r="G30" s="464">
        <v>169292.99999999994</v>
      </c>
      <c r="H30" s="464">
        <v>97051.000000000015</v>
      </c>
      <c r="I30" s="464">
        <v>184664.00000000012</v>
      </c>
      <c r="J30" s="464">
        <v>99805</v>
      </c>
      <c r="K30" s="464">
        <v>82243</v>
      </c>
      <c r="L30" s="464">
        <v>2615.9999999999991</v>
      </c>
      <c r="M30" s="464">
        <v>101775</v>
      </c>
    </row>
    <row r="31" spans="1:13" ht="15.75" customHeight="1">
      <c r="A31" s="200" t="s">
        <v>29</v>
      </c>
      <c r="B31" s="464">
        <v>721686.99999999977</v>
      </c>
      <c r="C31" s="464">
        <v>417296</v>
      </c>
      <c r="D31" s="464">
        <v>322624</v>
      </c>
      <c r="E31" s="464">
        <v>94671.999999999985</v>
      </c>
      <c r="F31" s="464">
        <v>125142</v>
      </c>
      <c r="G31" s="464">
        <v>72583.000000000015</v>
      </c>
      <c r="H31" s="464">
        <v>52558.999999999993</v>
      </c>
      <c r="I31" s="464">
        <v>147986</v>
      </c>
      <c r="J31" s="464">
        <v>89053.999999999971</v>
      </c>
      <c r="K31" s="464">
        <v>58518.000000000007</v>
      </c>
      <c r="L31" s="464">
        <v>413.99999999999989</v>
      </c>
      <c r="M31" s="464">
        <v>31262.999999999993</v>
      </c>
    </row>
    <row r="32" spans="1:13" ht="15.75" customHeight="1">
      <c r="A32" s="199" t="s">
        <v>30</v>
      </c>
      <c r="B32" s="464">
        <v>519082.99999999988</v>
      </c>
      <c r="C32" s="464">
        <v>301418</v>
      </c>
      <c r="D32" s="464">
        <v>238128</v>
      </c>
      <c r="E32" s="464">
        <v>63290</v>
      </c>
      <c r="F32" s="464">
        <v>78281</v>
      </c>
      <c r="G32" s="464">
        <v>48962</v>
      </c>
      <c r="H32" s="464">
        <v>29318.999999999996</v>
      </c>
      <c r="I32" s="464">
        <v>103698</v>
      </c>
      <c r="J32" s="464">
        <v>67058</v>
      </c>
      <c r="K32" s="464">
        <v>36286.000000000007</v>
      </c>
      <c r="L32" s="464">
        <v>354</v>
      </c>
      <c r="M32" s="464">
        <v>35686.000000000007</v>
      </c>
    </row>
    <row r="33" spans="1:13" ht="15.75" customHeight="1">
      <c r="A33" s="200" t="s">
        <v>31</v>
      </c>
      <c r="B33" s="464">
        <v>464922.00000000006</v>
      </c>
      <c r="C33" s="464">
        <v>237802.99999999994</v>
      </c>
      <c r="D33" s="464">
        <v>183255.99999999994</v>
      </c>
      <c r="E33" s="464">
        <v>54547</v>
      </c>
      <c r="F33" s="464">
        <v>96917.000000000015</v>
      </c>
      <c r="G33" s="464">
        <v>55482.000000000007</v>
      </c>
      <c r="H33" s="464">
        <v>41435</v>
      </c>
      <c r="I33" s="464">
        <v>87813.000000000015</v>
      </c>
      <c r="J33" s="464">
        <v>52576.000000000015</v>
      </c>
      <c r="K33" s="464">
        <v>34738</v>
      </c>
      <c r="L33" s="464">
        <v>499.00000000000006</v>
      </c>
      <c r="M33" s="464">
        <v>42389</v>
      </c>
    </row>
    <row r="34" spans="1:13" ht="15.75" customHeight="1">
      <c r="A34" s="199" t="s">
        <v>32</v>
      </c>
      <c r="B34" s="464">
        <v>583340</v>
      </c>
      <c r="C34" s="464">
        <v>351155</v>
      </c>
      <c r="D34" s="464">
        <v>270566</v>
      </c>
      <c r="E34" s="464">
        <v>80588.999999999971</v>
      </c>
      <c r="F34" s="464">
        <v>118615.00000000006</v>
      </c>
      <c r="G34" s="464">
        <v>74693.999999999971</v>
      </c>
      <c r="H34" s="464">
        <v>43921</v>
      </c>
      <c r="I34" s="464">
        <v>82160</v>
      </c>
      <c r="J34" s="464">
        <v>45763</v>
      </c>
      <c r="K34" s="464">
        <v>35861.000000000007</v>
      </c>
      <c r="L34" s="464">
        <v>536</v>
      </c>
      <c r="M34" s="464">
        <v>31410.000000000004</v>
      </c>
    </row>
    <row r="35" spans="1:13" ht="15.75" customHeight="1">
      <c r="A35" s="200" t="s">
        <v>33</v>
      </c>
      <c r="B35" s="464">
        <v>695708.99999999977</v>
      </c>
      <c r="C35" s="464">
        <v>344937</v>
      </c>
      <c r="D35" s="464">
        <v>259005</v>
      </c>
      <c r="E35" s="464">
        <v>85932.000000000015</v>
      </c>
      <c r="F35" s="464">
        <v>130568.00000000001</v>
      </c>
      <c r="G35" s="464">
        <v>79764</v>
      </c>
      <c r="H35" s="464">
        <v>50803.999999999993</v>
      </c>
      <c r="I35" s="464">
        <v>136586.00000000003</v>
      </c>
      <c r="J35" s="464">
        <v>89361.000000000015</v>
      </c>
      <c r="K35" s="464">
        <v>45712.000000000007</v>
      </c>
      <c r="L35" s="464">
        <v>1513</v>
      </c>
      <c r="M35" s="464">
        <v>83617.999999999985</v>
      </c>
    </row>
    <row r="36" spans="1:13" s="119" customFormat="1" ht="15.75" customHeight="1">
      <c r="A36" s="191" t="s">
        <v>49</v>
      </c>
      <c r="B36" s="195">
        <v>109786</v>
      </c>
      <c r="C36" s="195">
        <v>59751</v>
      </c>
      <c r="D36" s="195">
        <v>33705</v>
      </c>
      <c r="E36" s="195">
        <v>26046</v>
      </c>
      <c r="F36" s="195">
        <v>10029</v>
      </c>
      <c r="G36" s="195">
        <v>10029</v>
      </c>
      <c r="H36" s="195">
        <v>0</v>
      </c>
      <c r="I36" s="195">
        <v>24607</v>
      </c>
      <c r="J36" s="195">
        <v>18915</v>
      </c>
      <c r="K36" s="195">
        <v>5611</v>
      </c>
      <c r="L36" s="195">
        <v>81</v>
      </c>
      <c r="M36" s="195">
        <v>15399</v>
      </c>
    </row>
    <row r="37" spans="1:13" ht="15.75" customHeight="1">
      <c r="A37" s="200" t="s">
        <v>36</v>
      </c>
      <c r="B37" s="464">
        <v>109786</v>
      </c>
      <c r="C37" s="464">
        <v>59751</v>
      </c>
      <c r="D37" s="464">
        <v>33705</v>
      </c>
      <c r="E37" s="464">
        <v>26046</v>
      </c>
      <c r="F37" s="464">
        <v>10029</v>
      </c>
      <c r="G37" s="464">
        <v>10029</v>
      </c>
      <c r="H37" s="464">
        <v>0</v>
      </c>
      <c r="I37" s="464">
        <v>24607</v>
      </c>
      <c r="J37" s="464">
        <v>18915</v>
      </c>
      <c r="K37" s="464">
        <v>5611</v>
      </c>
      <c r="L37" s="464">
        <v>81</v>
      </c>
      <c r="M37" s="464">
        <v>15399</v>
      </c>
    </row>
    <row r="38" spans="1:13" s="119" customFormat="1" ht="15.75" customHeight="1">
      <c r="A38" s="203" t="s">
        <v>37</v>
      </c>
      <c r="B38" s="195">
        <v>40773</v>
      </c>
      <c r="C38" s="195">
        <v>22297</v>
      </c>
      <c r="D38" s="195">
        <v>16634</v>
      </c>
      <c r="E38" s="195">
        <v>5663</v>
      </c>
      <c r="F38" s="195">
        <v>7271</v>
      </c>
      <c r="G38" s="195">
        <v>6310</v>
      </c>
      <c r="H38" s="195">
        <v>961.00000000000011</v>
      </c>
      <c r="I38" s="195">
        <v>11205</v>
      </c>
      <c r="J38" s="195">
        <v>5348</v>
      </c>
      <c r="K38" s="195">
        <v>5814</v>
      </c>
      <c r="L38" s="195">
        <v>43</v>
      </c>
      <c r="M38" s="195">
        <v>0</v>
      </c>
    </row>
    <row r="39" spans="1:13" ht="15.75" customHeight="1">
      <c r="A39" s="200" t="s">
        <v>414</v>
      </c>
      <c r="B39" s="464">
        <v>40773</v>
      </c>
      <c r="C39" s="464">
        <v>22297</v>
      </c>
      <c r="D39" s="464">
        <v>16634</v>
      </c>
      <c r="E39" s="464">
        <v>5663</v>
      </c>
      <c r="F39" s="464">
        <v>7271</v>
      </c>
      <c r="G39" s="464">
        <v>6310</v>
      </c>
      <c r="H39" s="464">
        <v>961.00000000000011</v>
      </c>
      <c r="I39" s="464">
        <v>11205</v>
      </c>
      <c r="J39" s="464">
        <v>5348</v>
      </c>
      <c r="K39" s="464">
        <v>5814</v>
      </c>
      <c r="L39" s="464">
        <v>43</v>
      </c>
      <c r="M39" s="464">
        <v>0</v>
      </c>
    </row>
    <row r="40" spans="1:13" ht="12" customHeight="1">
      <c r="A40" s="136"/>
      <c r="B40" s="123"/>
      <c r="C40" s="123"/>
      <c r="D40" s="123"/>
      <c r="E40" s="123"/>
      <c r="F40" s="123"/>
      <c r="G40" s="123"/>
      <c r="H40" s="123"/>
      <c r="I40" s="123"/>
      <c r="J40" s="123"/>
      <c r="K40" s="123"/>
      <c r="L40" s="123"/>
    </row>
    <row r="41" spans="1:13" ht="12" customHeight="1">
      <c r="A41" s="753" t="s">
        <v>577</v>
      </c>
      <c r="B41" s="753"/>
      <c r="C41" s="753"/>
      <c r="D41" s="753"/>
      <c r="E41" s="123"/>
      <c r="F41" s="123"/>
      <c r="G41" s="123"/>
      <c r="H41" s="123"/>
      <c r="I41" s="123"/>
      <c r="J41" s="123"/>
      <c r="K41" s="123"/>
      <c r="L41" s="123"/>
    </row>
    <row r="42" spans="1:13" ht="12" customHeight="1">
      <c r="A42" s="543" t="s">
        <v>891</v>
      </c>
      <c r="B42" s="663"/>
      <c r="C42" s="663"/>
      <c r="D42" s="663"/>
      <c r="E42" s="123"/>
      <c r="F42" s="123"/>
      <c r="G42" s="123"/>
      <c r="H42" s="123"/>
      <c r="I42" s="123"/>
      <c r="J42" s="123"/>
      <c r="K42" s="123"/>
      <c r="L42" s="123"/>
    </row>
    <row r="43" spans="1:13">
      <c r="A43" s="543" t="s">
        <v>617</v>
      </c>
      <c r="B43" s="543"/>
      <c r="C43" s="543"/>
      <c r="D43" s="472"/>
      <c r="E43" s="472"/>
      <c r="F43" s="472"/>
    </row>
    <row r="44" spans="1:13">
      <c r="A44" s="272"/>
    </row>
  </sheetData>
  <mergeCells count="8">
    <mergeCell ref="I6:L7"/>
    <mergeCell ref="M6:M8"/>
    <mergeCell ref="A5:M5"/>
    <mergeCell ref="A41:D41"/>
    <mergeCell ref="A6:A8"/>
    <mergeCell ref="B6:B8"/>
    <mergeCell ref="C6:E7"/>
    <mergeCell ref="F6:H7"/>
  </mergeCells>
  <hyperlinks>
    <hyperlink ref="N5" location="INDICE!A49" display="INDICE"/>
  </hyperlinks>
  <pageMargins left="0.70866141732283472" right="0.70866141732283472" top="0.74803149606299213" bottom="0.74803149606299213" header="0.31496062992125984" footer="0.31496062992125984"/>
  <pageSetup paperSize="9" scale="13"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dimension ref="A1:P41"/>
  <sheetViews>
    <sheetView showGridLines="0" zoomScale="90" zoomScaleNormal="90" workbookViewId="0">
      <selection activeCell="A6" sqref="A6:A7"/>
    </sheetView>
  </sheetViews>
  <sheetFormatPr baseColWidth="10" defaultColWidth="9.140625" defaultRowHeight="12.75"/>
  <cols>
    <col min="1" max="1" width="32.7109375" style="94" customWidth="1"/>
    <col min="2" max="2" width="14.5703125" style="94" customWidth="1"/>
    <col min="3" max="3" width="11.28515625" style="94" bestFit="1" customWidth="1"/>
    <col min="4" max="4" width="13.140625" style="94" customWidth="1"/>
    <col min="5" max="5" width="10.7109375" style="94" customWidth="1"/>
    <col min="6" max="9" width="10.5703125" style="94" customWidth="1"/>
    <col min="10" max="10" width="10.7109375" style="94" customWidth="1"/>
    <col min="11" max="14" width="11.5703125" style="94" customWidth="1"/>
    <col min="15" max="15" width="12.7109375" style="94" customWidth="1"/>
    <col min="16" max="16" width="11.28515625" style="98" bestFit="1" customWidth="1"/>
    <col min="17" max="16384" width="9.140625" style="98"/>
  </cols>
  <sheetData>
    <row r="1" spans="1:16" ht="17.25" customHeight="1"/>
    <row r="2" spans="1:16" ht="17.25" customHeight="1"/>
    <row r="3" spans="1:16" ht="17.25" customHeight="1"/>
    <row r="5" spans="1:16" ht="44.25" customHeight="1">
      <c r="A5" s="755" t="s">
        <v>820</v>
      </c>
      <c r="B5" s="755"/>
      <c r="C5" s="755"/>
      <c r="D5" s="755"/>
      <c r="E5" s="755"/>
      <c r="F5" s="755"/>
      <c r="G5" s="755"/>
      <c r="H5" s="755"/>
      <c r="I5" s="755"/>
      <c r="J5" s="755"/>
      <c r="K5" s="755"/>
      <c r="L5" s="755"/>
      <c r="M5" s="755"/>
      <c r="N5" s="755"/>
      <c r="O5" s="755"/>
      <c r="P5" s="65" t="s">
        <v>225</v>
      </c>
    </row>
    <row r="6" spans="1:16" s="119" customFormat="1" ht="21.75" customHeight="1">
      <c r="A6" s="771" t="s">
        <v>281</v>
      </c>
      <c r="B6" s="771" t="s">
        <v>242</v>
      </c>
      <c r="C6" s="791" t="s">
        <v>580</v>
      </c>
      <c r="D6" s="791"/>
      <c r="E6" s="791"/>
      <c r="F6" s="791"/>
      <c r="G6" s="791"/>
      <c r="H6" s="791"/>
      <c r="I6" s="791"/>
      <c r="J6" s="791"/>
      <c r="K6" s="791"/>
      <c r="L6" s="791"/>
      <c r="M6" s="791"/>
      <c r="N6" s="791"/>
      <c r="O6" s="771" t="s">
        <v>892</v>
      </c>
    </row>
    <row r="7" spans="1:16" s="119" customFormat="1" ht="38.25" customHeight="1">
      <c r="A7" s="772"/>
      <c r="B7" s="772"/>
      <c r="C7" s="301" t="s">
        <v>890</v>
      </c>
      <c r="D7" s="301" t="s">
        <v>128</v>
      </c>
      <c r="E7" s="301" t="s">
        <v>431</v>
      </c>
      <c r="F7" s="301" t="s">
        <v>175</v>
      </c>
      <c r="G7" s="301" t="s">
        <v>432</v>
      </c>
      <c r="H7" s="301" t="s">
        <v>127</v>
      </c>
      <c r="I7" s="301" t="s">
        <v>172</v>
      </c>
      <c r="J7" s="301" t="s">
        <v>359</v>
      </c>
      <c r="K7" s="301" t="s">
        <v>360</v>
      </c>
      <c r="L7" s="301" t="s">
        <v>361</v>
      </c>
      <c r="M7" s="301" t="s">
        <v>126</v>
      </c>
      <c r="N7" s="301" t="s">
        <v>129</v>
      </c>
      <c r="O7" s="772"/>
    </row>
    <row r="8" spans="1:16" s="119" customFormat="1" ht="15.75" customHeight="1">
      <c r="A8" s="196" t="s">
        <v>467</v>
      </c>
      <c r="B8" s="169">
        <v>35883332.743293561</v>
      </c>
      <c r="C8" s="169">
        <v>29559474.743293446</v>
      </c>
      <c r="D8" s="169">
        <v>177218.55680000025</v>
      </c>
      <c r="E8" s="169">
        <v>1094222.0540031409</v>
      </c>
      <c r="F8" s="169">
        <v>2855311.8884069757</v>
      </c>
      <c r="G8" s="169">
        <v>2328640.2102849297</v>
      </c>
      <c r="H8" s="169">
        <v>1783348.3835831888</v>
      </c>
      <c r="I8" s="169">
        <v>1942235.2061040124</v>
      </c>
      <c r="J8" s="169">
        <v>5370912.5962509308</v>
      </c>
      <c r="K8" s="169">
        <v>4566144.9614105131</v>
      </c>
      <c r="L8" s="169">
        <v>4494560.1593779288</v>
      </c>
      <c r="M8" s="169">
        <v>4145819.5270718415</v>
      </c>
      <c r="N8" s="169">
        <v>801061.20000000193</v>
      </c>
      <c r="O8" s="169">
        <v>6323858.0000000019</v>
      </c>
      <c r="P8" s="179"/>
    </row>
    <row r="9" spans="1:16" s="119" customFormat="1" ht="15.75" customHeight="1">
      <c r="A9" s="156" t="s">
        <v>282</v>
      </c>
      <c r="B9" s="169">
        <v>14289600.543293487</v>
      </c>
      <c r="C9" s="169">
        <v>12335087.543293459</v>
      </c>
      <c r="D9" s="169">
        <v>70892.556799999991</v>
      </c>
      <c r="E9" s="169">
        <v>477754.05400314397</v>
      </c>
      <c r="F9" s="169">
        <v>1114392.8884069696</v>
      </c>
      <c r="G9" s="169">
        <v>870188.21028493356</v>
      </c>
      <c r="H9" s="169">
        <v>721275.3835831905</v>
      </c>
      <c r="I9" s="169">
        <v>819632.20610401256</v>
      </c>
      <c r="J9" s="169">
        <v>2317101.5962509331</v>
      </c>
      <c r="K9" s="169">
        <v>1955099.9614105267</v>
      </c>
      <c r="L9" s="169">
        <v>1813606.1593779242</v>
      </c>
      <c r="M9" s="169">
        <v>1902370.5270718466</v>
      </c>
      <c r="N9" s="169">
        <v>272774.00000000012</v>
      </c>
      <c r="O9" s="169">
        <v>1954513.0000000019</v>
      </c>
    </row>
    <row r="10" spans="1:16" ht="15.75" customHeight="1">
      <c r="A10" s="153" t="s">
        <v>169</v>
      </c>
      <c r="B10" s="464">
        <v>1687118.840000001</v>
      </c>
      <c r="C10" s="464">
        <v>1427093.8399999994</v>
      </c>
      <c r="D10" s="168">
        <v>7378.5567999999976</v>
      </c>
      <c r="E10" s="168">
        <v>52802.113600000004</v>
      </c>
      <c r="F10" s="168">
        <v>134282.11359999998</v>
      </c>
      <c r="G10" s="168">
        <v>107945.39200000002</v>
      </c>
      <c r="H10" s="168">
        <v>82158.783999999985</v>
      </c>
      <c r="I10" s="168">
        <v>99814.960000000036</v>
      </c>
      <c r="J10" s="168">
        <v>269337.74400000001</v>
      </c>
      <c r="K10" s="168">
        <v>209754.34080000001</v>
      </c>
      <c r="L10" s="168">
        <v>206739.83520000003</v>
      </c>
      <c r="M10" s="168">
        <v>244876.99999999997</v>
      </c>
      <c r="N10" s="168">
        <v>12003.000000000004</v>
      </c>
      <c r="O10" s="168">
        <v>260025.00000000003</v>
      </c>
    </row>
    <row r="11" spans="1:16" ht="15.75" customHeight="1">
      <c r="A11" s="154" t="s">
        <v>168</v>
      </c>
      <c r="B11" s="464">
        <v>347168.99999999988</v>
      </c>
      <c r="C11" s="464">
        <v>300676.00000000023</v>
      </c>
      <c r="D11" s="168">
        <v>1058.9999999999998</v>
      </c>
      <c r="E11" s="168">
        <v>10091.999999999996</v>
      </c>
      <c r="F11" s="168">
        <v>31836.000000000011</v>
      </c>
      <c r="G11" s="168">
        <v>27284</v>
      </c>
      <c r="H11" s="168">
        <v>20418.999999999996</v>
      </c>
      <c r="I11" s="168">
        <v>19995.000000000007</v>
      </c>
      <c r="J11" s="168">
        <v>62754.000000000007</v>
      </c>
      <c r="K11" s="168">
        <v>45435.000000000007</v>
      </c>
      <c r="L11" s="168">
        <v>35515.999999999993</v>
      </c>
      <c r="M11" s="168">
        <v>44696.999999999993</v>
      </c>
      <c r="N11" s="168">
        <v>1589</v>
      </c>
      <c r="O11" s="168">
        <v>46492.999999999985</v>
      </c>
    </row>
    <row r="12" spans="1:16" ht="15.75" customHeight="1">
      <c r="A12" s="153" t="s">
        <v>167</v>
      </c>
      <c r="B12" s="464">
        <v>505634.00000000012</v>
      </c>
      <c r="C12" s="464">
        <v>420856</v>
      </c>
      <c r="D12" s="168">
        <v>1242.9999999999991</v>
      </c>
      <c r="E12" s="168">
        <v>14917.999999999998</v>
      </c>
      <c r="F12" s="168">
        <v>44064.999999999978</v>
      </c>
      <c r="G12" s="168">
        <v>35506.999999999993</v>
      </c>
      <c r="H12" s="168">
        <v>26332.000000000015</v>
      </c>
      <c r="I12" s="168">
        <v>28248</v>
      </c>
      <c r="J12" s="168">
        <v>76623.999999999985</v>
      </c>
      <c r="K12" s="168">
        <v>58831.000000000007</v>
      </c>
      <c r="L12" s="168">
        <v>57085.999999999993</v>
      </c>
      <c r="M12" s="168">
        <v>77711</v>
      </c>
      <c r="N12" s="168">
        <v>291</v>
      </c>
      <c r="O12" s="168">
        <v>84777.999999999971</v>
      </c>
    </row>
    <row r="13" spans="1:16" ht="15.75" customHeight="1">
      <c r="A13" s="154" t="s">
        <v>166</v>
      </c>
      <c r="B13" s="464">
        <v>357056.99999999983</v>
      </c>
      <c r="C13" s="464">
        <v>315178</v>
      </c>
      <c r="D13" s="168">
        <v>1395.9999999999995</v>
      </c>
      <c r="E13" s="168">
        <v>11117</v>
      </c>
      <c r="F13" s="168">
        <v>28634.999999999996</v>
      </c>
      <c r="G13" s="168">
        <v>23278</v>
      </c>
      <c r="H13" s="168">
        <v>19485.999999999996</v>
      </c>
      <c r="I13" s="168">
        <v>19927.999999999993</v>
      </c>
      <c r="J13" s="168">
        <v>63530.999999999985</v>
      </c>
      <c r="K13" s="168">
        <v>47310.999999999993</v>
      </c>
      <c r="L13" s="168">
        <v>42045.999999999993</v>
      </c>
      <c r="M13" s="168">
        <v>57751.000000000007</v>
      </c>
      <c r="N13" s="168">
        <v>699.00000000000011</v>
      </c>
      <c r="O13" s="168">
        <v>41879.000000000007</v>
      </c>
    </row>
    <row r="14" spans="1:16" ht="15.75" customHeight="1">
      <c r="A14" s="153" t="s">
        <v>165</v>
      </c>
      <c r="B14" s="464">
        <v>826779</v>
      </c>
      <c r="C14" s="464">
        <v>685593</v>
      </c>
      <c r="D14" s="168">
        <v>4504.9999999999991</v>
      </c>
      <c r="E14" s="168">
        <v>27767.999999999989</v>
      </c>
      <c r="F14" s="168">
        <v>67800.999999999971</v>
      </c>
      <c r="G14" s="168">
        <v>59503</v>
      </c>
      <c r="H14" s="168">
        <v>43386.999999999985</v>
      </c>
      <c r="I14" s="168">
        <v>44988.000000000007</v>
      </c>
      <c r="J14" s="168">
        <v>137988.99999999997</v>
      </c>
      <c r="K14" s="168">
        <v>99314.999999999927</v>
      </c>
      <c r="L14" s="168">
        <v>81446.000000000058</v>
      </c>
      <c r="M14" s="168">
        <v>102753.99999999999</v>
      </c>
      <c r="N14" s="168">
        <v>16137.000000000002</v>
      </c>
      <c r="O14" s="168">
        <v>141185.99999999997</v>
      </c>
    </row>
    <row r="15" spans="1:16" ht="15.75" customHeight="1">
      <c r="A15" s="154" t="s">
        <v>164</v>
      </c>
      <c r="B15" s="464">
        <v>810581.00000000023</v>
      </c>
      <c r="C15" s="464">
        <v>725675.99999999988</v>
      </c>
      <c r="D15" s="168">
        <v>3312.9999999999995</v>
      </c>
      <c r="E15" s="168">
        <v>31806.000000000004</v>
      </c>
      <c r="F15" s="168">
        <v>73920.999999999985</v>
      </c>
      <c r="G15" s="168">
        <v>60607.000000000022</v>
      </c>
      <c r="H15" s="168">
        <v>48876.999999999993</v>
      </c>
      <c r="I15" s="168">
        <v>57215.000000000007</v>
      </c>
      <c r="J15" s="168">
        <v>135851</v>
      </c>
      <c r="K15" s="168">
        <v>103243.00000000001</v>
      </c>
      <c r="L15" s="168">
        <v>95314.999999999956</v>
      </c>
      <c r="M15" s="168">
        <v>112499.99999999997</v>
      </c>
      <c r="N15" s="168">
        <v>3028</v>
      </c>
      <c r="O15" s="168">
        <v>84905</v>
      </c>
    </row>
    <row r="16" spans="1:16" ht="15.75" customHeight="1">
      <c r="A16" s="153" t="s">
        <v>163</v>
      </c>
      <c r="B16" s="464">
        <v>719771.00000000023</v>
      </c>
      <c r="C16" s="464">
        <v>607160.00000000012</v>
      </c>
      <c r="D16" s="168">
        <v>3663.9999999999982</v>
      </c>
      <c r="E16" s="168">
        <v>27781.999999999996</v>
      </c>
      <c r="F16" s="168">
        <v>69177.999999999956</v>
      </c>
      <c r="G16" s="168">
        <v>49923.000000000015</v>
      </c>
      <c r="H16" s="168">
        <v>37189</v>
      </c>
      <c r="I16" s="168">
        <v>37042</v>
      </c>
      <c r="J16" s="168">
        <v>115449.99999999999</v>
      </c>
      <c r="K16" s="168">
        <v>83988</v>
      </c>
      <c r="L16" s="168">
        <v>73783</v>
      </c>
      <c r="M16" s="168">
        <v>83955.999999999971</v>
      </c>
      <c r="N16" s="168">
        <v>25205</v>
      </c>
      <c r="O16" s="168">
        <v>112611.00000000004</v>
      </c>
    </row>
    <row r="17" spans="1:15" ht="15.75" customHeight="1">
      <c r="A17" s="154" t="s">
        <v>162</v>
      </c>
      <c r="B17" s="464">
        <v>923852.99999999953</v>
      </c>
      <c r="C17" s="464">
        <v>839337</v>
      </c>
      <c r="D17" s="168">
        <v>3879.9999999999991</v>
      </c>
      <c r="E17" s="168">
        <v>29396.999999999993</v>
      </c>
      <c r="F17" s="168">
        <v>79564.999999999985</v>
      </c>
      <c r="G17" s="168">
        <v>62912.999999999978</v>
      </c>
      <c r="H17" s="168">
        <v>51151.999999999971</v>
      </c>
      <c r="I17" s="168">
        <v>52887</v>
      </c>
      <c r="J17" s="168">
        <v>161914</v>
      </c>
      <c r="K17" s="168">
        <v>122854</v>
      </c>
      <c r="L17" s="168">
        <v>122125.00000000006</v>
      </c>
      <c r="M17" s="168">
        <v>138370</v>
      </c>
      <c r="N17" s="168">
        <v>14280.000000000002</v>
      </c>
      <c r="O17" s="168">
        <v>84515.999999999942</v>
      </c>
    </row>
    <row r="18" spans="1:15" ht="15.75" customHeight="1">
      <c r="A18" s="153" t="s">
        <v>161</v>
      </c>
      <c r="B18" s="464">
        <v>6175024.7032934763</v>
      </c>
      <c r="C18" s="464">
        <v>5401874.7032934707</v>
      </c>
      <c r="D18" s="168">
        <v>28695.000000000004</v>
      </c>
      <c r="E18" s="168">
        <v>198227.94040314329</v>
      </c>
      <c r="F18" s="168">
        <v>421897.7748069698</v>
      </c>
      <c r="G18" s="168">
        <v>327487.81828493357</v>
      </c>
      <c r="H18" s="168">
        <v>292498.5995831911</v>
      </c>
      <c r="I18" s="168">
        <v>354049.10217970645</v>
      </c>
      <c r="J18" s="168">
        <v>985949.98428766592</v>
      </c>
      <c r="K18" s="168">
        <v>941298.87225828553</v>
      </c>
      <c r="L18" s="168">
        <v>874646.91305090464</v>
      </c>
      <c r="M18" s="168">
        <v>813958.69843867433</v>
      </c>
      <c r="N18" s="168">
        <v>163163.99999999994</v>
      </c>
      <c r="O18" s="168">
        <v>773150.00000000012</v>
      </c>
    </row>
    <row r="19" spans="1:15" ht="15.75" customHeight="1">
      <c r="A19" s="154" t="s">
        <v>160</v>
      </c>
      <c r="B19" s="464">
        <v>1128199.9999999995</v>
      </c>
      <c r="C19" s="464">
        <v>959218.99999999988</v>
      </c>
      <c r="D19" s="168">
        <v>10287.999999999996</v>
      </c>
      <c r="E19" s="168">
        <v>52122.000000000022</v>
      </c>
      <c r="F19" s="168">
        <v>107890.99999999997</v>
      </c>
      <c r="G19" s="168">
        <v>71178.000000000015</v>
      </c>
      <c r="H19" s="168">
        <v>61985.999999999985</v>
      </c>
      <c r="I19" s="168">
        <v>57488.999999999985</v>
      </c>
      <c r="J19" s="168">
        <v>185110.00000000003</v>
      </c>
      <c r="K19" s="168">
        <v>145391</v>
      </c>
      <c r="L19" s="168">
        <v>127738</v>
      </c>
      <c r="M19" s="168">
        <v>130889.99999999993</v>
      </c>
      <c r="N19" s="168">
        <v>9136</v>
      </c>
      <c r="O19" s="168">
        <v>168981.00000000009</v>
      </c>
    </row>
    <row r="20" spans="1:15" ht="15.75" customHeight="1">
      <c r="A20" s="153" t="s">
        <v>159</v>
      </c>
      <c r="B20" s="464">
        <v>808413.00000000023</v>
      </c>
      <c r="C20" s="464">
        <v>652423.99999999977</v>
      </c>
      <c r="D20" s="168">
        <v>5470.9999999999991</v>
      </c>
      <c r="E20" s="168">
        <v>21722</v>
      </c>
      <c r="F20" s="168">
        <v>55321.000000000029</v>
      </c>
      <c r="G20" s="168">
        <v>44562.000000000015</v>
      </c>
      <c r="H20" s="168">
        <v>37789.999999999971</v>
      </c>
      <c r="I20" s="168">
        <v>47976.143924306358</v>
      </c>
      <c r="J20" s="168">
        <v>122590.8679632631</v>
      </c>
      <c r="K20" s="168">
        <v>97678.748352242095</v>
      </c>
      <c r="L20" s="168">
        <v>97164.411127017273</v>
      </c>
      <c r="M20" s="168">
        <v>94905.82863317123</v>
      </c>
      <c r="N20" s="168">
        <v>27242.000000000015</v>
      </c>
      <c r="O20" s="168">
        <v>155988.99999999994</v>
      </c>
    </row>
    <row r="21" spans="1:15" s="119" customFormat="1" ht="15.75" customHeight="1">
      <c r="A21" s="156" t="s">
        <v>283</v>
      </c>
      <c r="B21" s="169">
        <v>19000920.200000029</v>
      </c>
      <c r="C21" s="169">
        <v>14922785.200000022</v>
      </c>
      <c r="D21" s="169">
        <v>94150.999999999927</v>
      </c>
      <c r="E21" s="169">
        <v>511888.00000000093</v>
      </c>
      <c r="F21" s="169">
        <v>1407733</v>
      </c>
      <c r="G21" s="169">
        <v>1217441</v>
      </c>
      <c r="H21" s="169">
        <v>894064.00000000128</v>
      </c>
      <c r="I21" s="169">
        <v>956218.99999999884</v>
      </c>
      <c r="J21" s="169">
        <v>2554010.0000000033</v>
      </c>
      <c r="K21" s="169">
        <v>2288701.9999999986</v>
      </c>
      <c r="L21" s="169">
        <v>2435299.0000000014</v>
      </c>
      <c r="M21" s="169">
        <v>2035793.0000000009</v>
      </c>
      <c r="N21" s="169">
        <v>527485.19999999972</v>
      </c>
      <c r="O21" s="169">
        <v>4078134.9999999972</v>
      </c>
    </row>
    <row r="22" spans="1:15" ht="15.75" customHeight="1">
      <c r="A22" s="153" t="s">
        <v>51</v>
      </c>
      <c r="B22" s="464">
        <v>1584347.9999999998</v>
      </c>
      <c r="C22" s="464">
        <v>1126261.0000000002</v>
      </c>
      <c r="D22" s="168">
        <v>6036.9999999999982</v>
      </c>
      <c r="E22" s="168">
        <v>40069</v>
      </c>
      <c r="F22" s="168">
        <v>102935.99999999999</v>
      </c>
      <c r="G22" s="168">
        <v>87767.000000000029</v>
      </c>
      <c r="H22" s="168">
        <v>73371</v>
      </c>
      <c r="I22" s="168">
        <v>76227</v>
      </c>
      <c r="J22" s="168">
        <v>207963.9999999998</v>
      </c>
      <c r="K22" s="168">
        <v>181525.99999999988</v>
      </c>
      <c r="L22" s="168">
        <v>176762</v>
      </c>
      <c r="M22" s="168">
        <v>169550.99999999991</v>
      </c>
      <c r="N22" s="168">
        <v>4050.9999999999991</v>
      </c>
      <c r="O22" s="168">
        <v>458087.00000000006</v>
      </c>
    </row>
    <row r="23" spans="1:15" ht="15.75" customHeight="1">
      <c r="A23" s="154" t="s">
        <v>158</v>
      </c>
      <c r="B23" s="464">
        <v>1171622.2000000002</v>
      </c>
      <c r="C23" s="464">
        <v>954532.20000000019</v>
      </c>
      <c r="D23" s="168">
        <v>4378</v>
      </c>
      <c r="E23" s="168">
        <v>32832</v>
      </c>
      <c r="F23" s="168">
        <v>97392</v>
      </c>
      <c r="G23" s="168">
        <v>75752.999999999985</v>
      </c>
      <c r="H23" s="168">
        <v>53657.000000000022</v>
      </c>
      <c r="I23" s="168">
        <v>61161.000000000029</v>
      </c>
      <c r="J23" s="168">
        <v>203579.00000000012</v>
      </c>
      <c r="K23" s="168">
        <v>142480.00000000006</v>
      </c>
      <c r="L23" s="168">
        <v>133052</v>
      </c>
      <c r="M23" s="168">
        <v>90496.000000000044</v>
      </c>
      <c r="N23" s="168">
        <v>59752.2</v>
      </c>
      <c r="O23" s="168">
        <v>217090</v>
      </c>
    </row>
    <row r="24" spans="1:15" ht="15.75" customHeight="1">
      <c r="A24" s="153" t="s">
        <v>157</v>
      </c>
      <c r="B24" s="464">
        <v>10554120.000000004</v>
      </c>
      <c r="C24" s="464">
        <v>8513837.0000000037</v>
      </c>
      <c r="D24" s="168">
        <v>61409.000000000015</v>
      </c>
      <c r="E24" s="168">
        <v>291206.00000000017</v>
      </c>
      <c r="F24" s="168">
        <v>768594.99999999895</v>
      </c>
      <c r="G24" s="168">
        <v>685803.99999999988</v>
      </c>
      <c r="H24" s="168">
        <v>501410.00000000012</v>
      </c>
      <c r="I24" s="168">
        <v>528335.99999999988</v>
      </c>
      <c r="J24" s="168">
        <v>1342853.0000000007</v>
      </c>
      <c r="K24" s="168">
        <v>1293331.0000000009</v>
      </c>
      <c r="L24" s="168">
        <v>1438163.0000000007</v>
      </c>
      <c r="M24" s="168">
        <v>1176644.0000000005</v>
      </c>
      <c r="N24" s="168">
        <v>426086.00000000035</v>
      </c>
      <c r="O24" s="168">
        <v>2040283.0000000005</v>
      </c>
    </row>
    <row r="25" spans="1:15" ht="15.75" customHeight="1">
      <c r="A25" s="154" t="s">
        <v>156</v>
      </c>
      <c r="B25" s="464">
        <v>1995813.9999999988</v>
      </c>
      <c r="C25" s="464">
        <v>1400112.9999999998</v>
      </c>
      <c r="D25" s="168">
        <v>10304.000000000002</v>
      </c>
      <c r="E25" s="168">
        <v>50358.999999999956</v>
      </c>
      <c r="F25" s="168">
        <v>127993.99999999997</v>
      </c>
      <c r="G25" s="168">
        <v>110456.99999999997</v>
      </c>
      <c r="H25" s="168">
        <v>82435.999999999985</v>
      </c>
      <c r="I25" s="168">
        <v>94203.000000000058</v>
      </c>
      <c r="J25" s="168">
        <v>256417.00000000006</v>
      </c>
      <c r="K25" s="168">
        <v>224801.00000000006</v>
      </c>
      <c r="L25" s="168">
        <v>234928.00000000006</v>
      </c>
      <c r="M25" s="168">
        <v>196672.00000000009</v>
      </c>
      <c r="N25" s="168">
        <v>11542.000000000002</v>
      </c>
      <c r="O25" s="168">
        <v>595701</v>
      </c>
    </row>
    <row r="26" spans="1:15" ht="15.75" customHeight="1">
      <c r="A26" s="153" t="s">
        <v>155</v>
      </c>
      <c r="B26" s="464">
        <v>2956088.0000000009</v>
      </c>
      <c r="C26" s="464">
        <v>2293112.9999999991</v>
      </c>
      <c r="D26" s="168">
        <v>8159.9999999999982</v>
      </c>
      <c r="E26" s="168">
        <v>70910.999999999971</v>
      </c>
      <c r="F26" s="168">
        <v>231431</v>
      </c>
      <c r="G26" s="168">
        <v>203044.99999999974</v>
      </c>
      <c r="H26" s="168">
        <v>140177.99999999985</v>
      </c>
      <c r="I26" s="168">
        <v>138935.00000000003</v>
      </c>
      <c r="J26" s="168">
        <v>422553.00000000006</v>
      </c>
      <c r="K26" s="168">
        <v>350618.00000000041</v>
      </c>
      <c r="L26" s="168">
        <v>369592.99999999971</v>
      </c>
      <c r="M26" s="168">
        <v>331893.00000000017</v>
      </c>
      <c r="N26" s="168">
        <v>25796</v>
      </c>
      <c r="O26" s="168">
        <v>662975</v>
      </c>
    </row>
    <row r="27" spans="1:15" ht="15.75" customHeight="1">
      <c r="A27" s="154" t="s">
        <v>26</v>
      </c>
      <c r="B27" s="464">
        <v>738928</v>
      </c>
      <c r="C27" s="464">
        <v>634929</v>
      </c>
      <c r="D27" s="168">
        <v>3862.9999999999995</v>
      </c>
      <c r="E27" s="168">
        <v>26511</v>
      </c>
      <c r="F27" s="168">
        <v>79384.999999999971</v>
      </c>
      <c r="G27" s="168">
        <v>54614.999999999971</v>
      </c>
      <c r="H27" s="168">
        <v>43012.000000000007</v>
      </c>
      <c r="I27" s="168">
        <v>57357.000000000015</v>
      </c>
      <c r="J27" s="168">
        <v>120644</v>
      </c>
      <c r="K27" s="168">
        <v>95946.000000000029</v>
      </c>
      <c r="L27" s="168">
        <v>82801.000000000015</v>
      </c>
      <c r="M27" s="168">
        <v>70537</v>
      </c>
      <c r="N27" s="168">
        <v>258.00000000000006</v>
      </c>
      <c r="O27" s="168">
        <v>103999.00000000001</v>
      </c>
    </row>
    <row r="28" spans="1:15" s="119" customFormat="1" ht="15.75" customHeight="1">
      <c r="A28" s="156" t="s">
        <v>50</v>
      </c>
      <c r="B28" s="169">
        <v>2496286</v>
      </c>
      <c r="C28" s="169">
        <v>2219553.9999999991</v>
      </c>
      <c r="D28" s="169">
        <v>11582</v>
      </c>
      <c r="E28" s="169">
        <v>101783.99999999993</v>
      </c>
      <c r="F28" s="169">
        <v>325208.00000000012</v>
      </c>
      <c r="G28" s="169">
        <v>234389.99999999994</v>
      </c>
      <c r="H28" s="169">
        <v>163169.99999999994</v>
      </c>
      <c r="I28" s="169">
        <v>161604.99999999983</v>
      </c>
      <c r="J28" s="169">
        <v>481382.99999999983</v>
      </c>
      <c r="K28" s="169">
        <v>307440.99999999988</v>
      </c>
      <c r="L28" s="169">
        <v>232938.99999999994</v>
      </c>
      <c r="M28" s="169">
        <v>199249.9999999998</v>
      </c>
      <c r="N28" s="169">
        <v>802.00000000000011</v>
      </c>
      <c r="O28" s="169">
        <v>276732.00000000012</v>
      </c>
    </row>
    <row r="29" spans="1:15" ht="15.75" customHeight="1">
      <c r="A29" s="154" t="s">
        <v>28</v>
      </c>
      <c r="B29" s="464">
        <v>652820.99999999988</v>
      </c>
      <c r="C29" s="464">
        <v>566945</v>
      </c>
      <c r="D29" s="168">
        <v>3235</v>
      </c>
      <c r="E29" s="168">
        <v>27768.999999999989</v>
      </c>
      <c r="F29" s="168">
        <v>89234.000000000029</v>
      </c>
      <c r="G29" s="168">
        <v>66570</v>
      </c>
      <c r="H29" s="168">
        <v>46039.000000000015</v>
      </c>
      <c r="I29" s="168">
        <v>41602.999999999985</v>
      </c>
      <c r="J29" s="168">
        <v>111806.00000000001</v>
      </c>
      <c r="K29" s="168">
        <v>70964.999999999985</v>
      </c>
      <c r="L29" s="168">
        <v>54995.999999999985</v>
      </c>
      <c r="M29" s="168">
        <v>54704.000000000015</v>
      </c>
      <c r="N29" s="168">
        <v>24</v>
      </c>
      <c r="O29" s="168">
        <v>85875.999999999985</v>
      </c>
    </row>
    <row r="30" spans="1:15" ht="15.75" customHeight="1">
      <c r="A30" s="153" t="s">
        <v>29</v>
      </c>
      <c r="B30" s="464">
        <v>441707</v>
      </c>
      <c r="C30" s="464">
        <v>417296.00000000006</v>
      </c>
      <c r="D30" s="168">
        <v>2665.9999999999995</v>
      </c>
      <c r="E30" s="168">
        <v>21170.000000000007</v>
      </c>
      <c r="F30" s="168">
        <v>72509</v>
      </c>
      <c r="G30" s="168">
        <v>44545</v>
      </c>
      <c r="H30" s="168">
        <v>29313.999999999996</v>
      </c>
      <c r="I30" s="168">
        <v>28632.999999999996</v>
      </c>
      <c r="J30" s="168">
        <v>86496.999999999985</v>
      </c>
      <c r="K30" s="168">
        <v>52551</v>
      </c>
      <c r="L30" s="168">
        <v>42530.999999999985</v>
      </c>
      <c r="M30" s="168">
        <v>36880</v>
      </c>
      <c r="N30" s="168">
        <v>0</v>
      </c>
      <c r="O30" s="168">
        <v>24410.999999999993</v>
      </c>
    </row>
    <row r="31" spans="1:15" ht="15.75" customHeight="1">
      <c r="A31" s="154" t="s">
        <v>30</v>
      </c>
      <c r="B31" s="464">
        <v>331991.00000000006</v>
      </c>
      <c r="C31" s="464">
        <v>301418.00000000006</v>
      </c>
      <c r="D31" s="168">
        <v>1350.9999999999998</v>
      </c>
      <c r="E31" s="168">
        <v>14141.999999999995</v>
      </c>
      <c r="F31" s="168">
        <v>42661.999999999993</v>
      </c>
      <c r="G31" s="168">
        <v>31938.000000000004</v>
      </c>
      <c r="H31" s="168">
        <v>22357.999999999996</v>
      </c>
      <c r="I31" s="168">
        <v>21446</v>
      </c>
      <c r="J31" s="168">
        <v>64789.000000000029</v>
      </c>
      <c r="K31" s="168">
        <v>41658</v>
      </c>
      <c r="L31" s="168">
        <v>31089</v>
      </c>
      <c r="M31" s="168">
        <v>29757.000000000004</v>
      </c>
      <c r="N31" s="168">
        <v>228</v>
      </c>
      <c r="O31" s="168">
        <v>30573.000000000004</v>
      </c>
    </row>
    <row r="32" spans="1:15" ht="15.75" customHeight="1">
      <c r="A32" s="153" t="s">
        <v>31</v>
      </c>
      <c r="B32" s="464">
        <v>273097.00000000006</v>
      </c>
      <c r="C32" s="464">
        <v>237803.00000000003</v>
      </c>
      <c r="D32" s="168">
        <v>684</v>
      </c>
      <c r="E32" s="168">
        <v>7675</v>
      </c>
      <c r="F32" s="168">
        <v>26252</v>
      </c>
      <c r="G32" s="168">
        <v>23303.999999999996</v>
      </c>
      <c r="H32" s="168">
        <v>16862.999999999996</v>
      </c>
      <c r="I32" s="168">
        <v>18136.000000000004</v>
      </c>
      <c r="J32" s="168">
        <v>57187.999999999993</v>
      </c>
      <c r="K32" s="168">
        <v>35392.999999999993</v>
      </c>
      <c r="L32" s="168">
        <v>26264</v>
      </c>
      <c r="M32" s="168">
        <v>26041</v>
      </c>
      <c r="N32" s="168">
        <v>3.0000000000000004</v>
      </c>
      <c r="O32" s="168">
        <v>35294.000000000007</v>
      </c>
    </row>
    <row r="33" spans="1:15" ht="15.75" customHeight="1">
      <c r="A33" s="154" t="s">
        <v>32</v>
      </c>
      <c r="B33" s="464">
        <v>379289.99999999994</v>
      </c>
      <c r="C33" s="464">
        <v>351155.00000000012</v>
      </c>
      <c r="D33" s="168">
        <v>1740.9999999999995</v>
      </c>
      <c r="E33" s="168">
        <v>14517.999999999993</v>
      </c>
      <c r="F33" s="168">
        <v>43027.000000000007</v>
      </c>
      <c r="G33" s="168">
        <v>32513</v>
      </c>
      <c r="H33" s="168">
        <v>24043.000000000011</v>
      </c>
      <c r="I33" s="168">
        <v>26073.000000000007</v>
      </c>
      <c r="J33" s="168">
        <v>83463.000000000015</v>
      </c>
      <c r="K33" s="168">
        <v>56342</v>
      </c>
      <c r="L33" s="168">
        <v>40967.000000000007</v>
      </c>
      <c r="M33" s="168">
        <v>28275.999999999996</v>
      </c>
      <c r="N33" s="168">
        <v>192</v>
      </c>
      <c r="O33" s="168">
        <v>28135.000000000011</v>
      </c>
    </row>
    <row r="34" spans="1:15" ht="15.75" customHeight="1">
      <c r="A34" s="153" t="s">
        <v>33</v>
      </c>
      <c r="B34" s="464">
        <v>417380.00000000006</v>
      </c>
      <c r="C34" s="464">
        <v>344937</v>
      </c>
      <c r="D34" s="168">
        <v>1904.9999999999993</v>
      </c>
      <c r="E34" s="168">
        <v>16510</v>
      </c>
      <c r="F34" s="168">
        <v>51523.999999999993</v>
      </c>
      <c r="G34" s="168">
        <v>35520</v>
      </c>
      <c r="H34" s="168">
        <v>24553</v>
      </c>
      <c r="I34" s="168">
        <v>25714</v>
      </c>
      <c r="J34" s="168">
        <v>77639.999999999985</v>
      </c>
      <c r="K34" s="168">
        <v>50532.000000000015</v>
      </c>
      <c r="L34" s="168">
        <v>37091.999999999985</v>
      </c>
      <c r="M34" s="168">
        <v>23592</v>
      </c>
      <c r="N34" s="168">
        <v>355</v>
      </c>
      <c r="O34" s="168">
        <v>72443</v>
      </c>
    </row>
    <row r="35" spans="1:15" s="119" customFormat="1" ht="15.75" customHeight="1">
      <c r="A35" s="156" t="s">
        <v>49</v>
      </c>
      <c r="B35" s="169">
        <v>74229</v>
      </c>
      <c r="C35" s="169">
        <v>59751</v>
      </c>
      <c r="D35" s="169">
        <v>535</v>
      </c>
      <c r="E35" s="169">
        <v>1687.0000000000002</v>
      </c>
      <c r="F35" s="169">
        <v>4923</v>
      </c>
      <c r="G35" s="169">
        <v>4117</v>
      </c>
      <c r="H35" s="169">
        <v>3295</v>
      </c>
      <c r="I35" s="169">
        <v>3322</v>
      </c>
      <c r="J35" s="169">
        <v>14109</v>
      </c>
      <c r="K35" s="169">
        <v>11880</v>
      </c>
      <c r="L35" s="169">
        <v>9831</v>
      </c>
      <c r="M35" s="169">
        <v>6052</v>
      </c>
      <c r="N35" s="169">
        <v>0</v>
      </c>
      <c r="O35" s="169">
        <v>14478.000000000002</v>
      </c>
    </row>
    <row r="36" spans="1:15" ht="15.75" customHeight="1">
      <c r="A36" s="200" t="s">
        <v>36</v>
      </c>
      <c r="B36" s="464">
        <v>74229</v>
      </c>
      <c r="C36" s="464">
        <v>59751</v>
      </c>
      <c r="D36" s="464">
        <v>535</v>
      </c>
      <c r="E36" s="464">
        <v>1687.0000000000002</v>
      </c>
      <c r="F36" s="464">
        <v>4923</v>
      </c>
      <c r="G36" s="464">
        <v>4117</v>
      </c>
      <c r="H36" s="464">
        <v>3295</v>
      </c>
      <c r="I36" s="464">
        <v>3322</v>
      </c>
      <c r="J36" s="464">
        <v>14109</v>
      </c>
      <c r="K36" s="464">
        <v>11880</v>
      </c>
      <c r="L36" s="464">
        <v>9831</v>
      </c>
      <c r="M36" s="464">
        <v>6052</v>
      </c>
      <c r="N36" s="464">
        <v>0</v>
      </c>
      <c r="O36" s="464">
        <v>14478.000000000002</v>
      </c>
    </row>
    <row r="37" spans="1:15" s="119" customFormat="1" ht="15.75" customHeight="1">
      <c r="A37" s="155" t="s">
        <v>37</v>
      </c>
      <c r="B37" s="169">
        <v>22297</v>
      </c>
      <c r="C37" s="169">
        <v>22297</v>
      </c>
      <c r="D37" s="169">
        <v>58</v>
      </c>
      <c r="E37" s="169">
        <v>1109</v>
      </c>
      <c r="F37" s="169">
        <v>3055</v>
      </c>
      <c r="G37" s="169">
        <v>2504</v>
      </c>
      <c r="H37" s="169">
        <v>1544</v>
      </c>
      <c r="I37" s="169">
        <v>1457</v>
      </c>
      <c r="J37" s="169">
        <v>4309</v>
      </c>
      <c r="K37" s="169">
        <v>3022</v>
      </c>
      <c r="L37" s="169">
        <v>2885</v>
      </c>
      <c r="M37" s="169">
        <v>2354</v>
      </c>
      <c r="N37" s="169">
        <v>0</v>
      </c>
      <c r="O37" s="169">
        <v>0</v>
      </c>
    </row>
    <row r="38" spans="1:15" ht="15.75" customHeight="1">
      <c r="A38" s="153" t="s">
        <v>414</v>
      </c>
      <c r="B38" s="464">
        <v>22297</v>
      </c>
      <c r="C38" s="464">
        <v>22297</v>
      </c>
      <c r="D38" s="168">
        <v>58</v>
      </c>
      <c r="E38" s="168">
        <v>1109</v>
      </c>
      <c r="F38" s="168">
        <v>3055</v>
      </c>
      <c r="G38" s="168">
        <v>2504</v>
      </c>
      <c r="H38" s="168">
        <v>1544</v>
      </c>
      <c r="I38" s="168">
        <v>1457</v>
      </c>
      <c r="J38" s="168">
        <v>4309</v>
      </c>
      <c r="K38" s="168">
        <v>3022</v>
      </c>
      <c r="L38" s="168">
        <v>2885</v>
      </c>
      <c r="M38" s="168">
        <v>2354</v>
      </c>
      <c r="N38" s="168">
        <v>0</v>
      </c>
      <c r="O38" s="168">
        <v>0</v>
      </c>
    </row>
    <row r="39" spans="1:15" ht="12" customHeight="1">
      <c r="A39" s="136"/>
      <c r="B39" s="136"/>
      <c r="C39" s="123"/>
      <c r="D39" s="123"/>
      <c r="E39" s="123"/>
      <c r="F39" s="123"/>
      <c r="G39" s="123"/>
      <c r="H39" s="123"/>
      <c r="I39" s="123"/>
      <c r="J39" s="123"/>
      <c r="K39" s="123"/>
      <c r="L39" s="123"/>
      <c r="M39" s="123"/>
      <c r="N39" s="123"/>
      <c r="O39" s="123"/>
    </row>
    <row r="40" spans="1:15" ht="38.25" customHeight="1">
      <c r="A40" s="801" t="s">
        <v>893</v>
      </c>
      <c r="B40" s="801"/>
      <c r="C40" s="801"/>
      <c r="D40" s="801"/>
      <c r="E40" s="801"/>
      <c r="F40" s="801"/>
      <c r="G40" s="801"/>
      <c r="H40" s="801"/>
      <c r="I40" s="801"/>
      <c r="J40" s="801"/>
      <c r="K40" s="801"/>
      <c r="L40" s="801"/>
      <c r="M40" s="801"/>
      <c r="N40" s="801"/>
      <c r="O40" s="801"/>
    </row>
    <row r="41" spans="1:15" ht="22.5" customHeight="1">
      <c r="A41" s="754" t="s">
        <v>444</v>
      </c>
      <c r="B41" s="754"/>
      <c r="C41" s="754"/>
      <c r="D41" s="754"/>
      <c r="E41" s="754"/>
      <c r="F41" s="754"/>
      <c r="G41" s="754"/>
    </row>
  </sheetData>
  <mergeCells count="7">
    <mergeCell ref="A41:G41"/>
    <mergeCell ref="A5:O5"/>
    <mergeCell ref="A6:A7"/>
    <mergeCell ref="A40:O40"/>
    <mergeCell ref="C6:N6"/>
    <mergeCell ref="B6:B7"/>
    <mergeCell ref="O6:O7"/>
  </mergeCells>
  <hyperlinks>
    <hyperlink ref="P5" location="INDICE!A50" display="INDICE"/>
  </hyperlinks>
  <printOptions horizontalCentered="1"/>
  <pageMargins left="0.19685039370078741" right="0.19685039370078741" top="1.1023622047244095" bottom="0.51181102362204722" header="0.11811023622047245" footer="0.23622047244094491"/>
  <pageSetup paperSize="9" scale="70" firstPageNumber="69" orientation="landscape" useFirstPageNumber="1" r:id="rId1"/>
  <headerFooter scaleWithDoc="0">
    <oddHeader>&amp;C&amp;G</oddHeader>
    <oddFooter>&amp;C&amp;12 69</oddFooter>
  </headerFooter>
  <drawing r:id="rId2"/>
  <legacyDrawingHF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zoomScale="90" zoomScaleNormal="90" zoomScalePageLayoutView="80" workbookViewId="0">
      <selection activeCell="A7" sqref="A7:A8"/>
    </sheetView>
  </sheetViews>
  <sheetFormatPr baseColWidth="10" defaultColWidth="10.5703125" defaultRowHeight="12.75"/>
  <cols>
    <col min="1" max="1" width="27.42578125" style="94" customWidth="1"/>
    <col min="2" max="2" width="15" style="94" customWidth="1"/>
    <col min="3" max="18" width="14.85546875" style="94" customWidth="1"/>
    <col min="19" max="21" width="14.85546875" style="98" customWidth="1"/>
    <col min="22" max="16384" width="10.5703125" style="98"/>
  </cols>
  <sheetData>
    <row r="1" spans="1:22" ht="17.25" customHeight="1"/>
    <row r="2" spans="1:22" ht="17.25" customHeight="1"/>
    <row r="3" spans="1:22" ht="17.25" customHeight="1"/>
    <row r="5" spans="1:22" s="114" customFormat="1" ht="53.25" customHeight="1">
      <c r="A5" s="758" t="s">
        <v>875</v>
      </c>
      <c r="B5" s="758"/>
      <c r="C5" s="758"/>
      <c r="D5" s="758"/>
      <c r="E5" s="758"/>
      <c r="F5" s="758"/>
      <c r="G5" s="758"/>
      <c r="H5" s="758"/>
      <c r="I5" s="758"/>
      <c r="J5" s="758"/>
      <c r="K5" s="758"/>
      <c r="L5" s="758"/>
      <c r="M5" s="758"/>
      <c r="N5" s="758"/>
      <c r="O5" s="758"/>
      <c r="P5" s="758"/>
      <c r="Q5" s="758"/>
      <c r="R5" s="758"/>
      <c r="S5" s="758"/>
      <c r="T5" s="758"/>
      <c r="U5" s="758"/>
      <c r="V5" s="65" t="s">
        <v>225</v>
      </c>
    </row>
    <row r="6" spans="1:22" s="114" customFormat="1" ht="4.5" customHeight="1">
      <c r="A6" s="113"/>
      <c r="B6" s="113"/>
      <c r="C6" s="113"/>
      <c r="D6" s="113"/>
      <c r="E6" s="113"/>
      <c r="F6" s="113"/>
      <c r="G6" s="113"/>
      <c r="H6" s="113"/>
      <c r="I6" s="113"/>
      <c r="J6" s="113"/>
      <c r="K6" s="113"/>
      <c r="L6" s="113"/>
      <c r="M6" s="113"/>
      <c r="N6" s="113"/>
      <c r="O6" s="113"/>
      <c r="P6" s="116"/>
      <c r="Q6" s="116"/>
      <c r="R6" s="116"/>
    </row>
    <row r="7" spans="1:22" ht="26.25" customHeight="1">
      <c r="A7" s="804" t="s">
        <v>281</v>
      </c>
      <c r="B7" s="802" t="s">
        <v>654</v>
      </c>
      <c r="C7" s="802" t="s">
        <v>556</v>
      </c>
      <c r="D7" s="803"/>
      <c r="E7" s="803"/>
      <c r="F7" s="803"/>
      <c r="G7" s="803"/>
      <c r="H7" s="803"/>
      <c r="I7" s="803"/>
      <c r="J7" s="803"/>
      <c r="K7" s="803"/>
      <c r="L7" s="803"/>
      <c r="M7" s="803"/>
      <c r="N7" s="802" t="s">
        <v>557</v>
      </c>
      <c r="O7" s="803"/>
      <c r="P7" s="803"/>
      <c r="Q7" s="802" t="s">
        <v>558</v>
      </c>
      <c r="R7" s="803"/>
      <c r="S7" s="803"/>
      <c r="T7" s="803"/>
      <c r="U7" s="803"/>
    </row>
    <row r="8" spans="1:22" ht="53.25" customHeight="1">
      <c r="A8" s="805"/>
      <c r="B8" s="802"/>
      <c r="C8" s="497" t="s">
        <v>135</v>
      </c>
      <c r="D8" s="497" t="s">
        <v>39</v>
      </c>
      <c r="E8" s="497" t="s">
        <v>543</v>
      </c>
      <c r="F8" s="497" t="s">
        <v>642</v>
      </c>
      <c r="G8" s="497" t="s">
        <v>545</v>
      </c>
      <c r="H8" s="497" t="s">
        <v>643</v>
      </c>
      <c r="I8" s="497" t="s">
        <v>645</v>
      </c>
      <c r="J8" s="497" t="s">
        <v>237</v>
      </c>
      <c r="K8" s="497" t="s">
        <v>38</v>
      </c>
      <c r="L8" s="497" t="s">
        <v>548</v>
      </c>
      <c r="M8" s="497" t="s">
        <v>549</v>
      </c>
      <c r="N8" s="497" t="s">
        <v>646</v>
      </c>
      <c r="O8" s="497" t="s">
        <v>548</v>
      </c>
      <c r="P8" s="497" t="s">
        <v>550</v>
      </c>
      <c r="Q8" s="497" t="s">
        <v>644</v>
      </c>
      <c r="R8" s="497" t="s">
        <v>548</v>
      </c>
      <c r="S8" s="497" t="s">
        <v>551</v>
      </c>
      <c r="T8" s="497" t="s">
        <v>552</v>
      </c>
      <c r="U8" s="497" t="s">
        <v>553</v>
      </c>
    </row>
    <row r="9" spans="1:22" s="119" customFormat="1" ht="15.75" customHeight="1">
      <c r="A9" s="488" t="s">
        <v>443</v>
      </c>
      <c r="B9" s="489">
        <v>29559474.743293509</v>
      </c>
      <c r="C9" s="489">
        <v>22664176.253293481</v>
      </c>
      <c r="D9" s="489">
        <v>19237502.000000011</v>
      </c>
      <c r="E9" s="489">
        <v>532064.99999999977</v>
      </c>
      <c r="F9" s="489">
        <v>930464.20000000007</v>
      </c>
      <c r="G9" s="489">
        <v>330294.68329347443</v>
      </c>
      <c r="H9" s="489">
        <v>40210</v>
      </c>
      <c r="I9" s="489">
        <v>288927</v>
      </c>
      <c r="J9" s="489">
        <v>106131.00000000001</v>
      </c>
      <c r="K9" s="489">
        <v>1040195.37</v>
      </c>
      <c r="L9" s="489">
        <v>153036.99999999997</v>
      </c>
      <c r="M9" s="489">
        <v>5350</v>
      </c>
      <c r="N9" s="489">
        <v>3415171.649999998</v>
      </c>
      <c r="O9" s="489">
        <v>28393</v>
      </c>
      <c r="P9" s="489">
        <v>3386778.65</v>
      </c>
      <c r="Q9" s="489">
        <v>3480126.8399999971</v>
      </c>
      <c r="R9" s="489">
        <v>16663</v>
      </c>
      <c r="S9" s="489">
        <v>761471</v>
      </c>
      <c r="T9" s="489">
        <v>617050</v>
      </c>
      <c r="U9" s="489">
        <v>2084942.8400000005</v>
      </c>
    </row>
    <row r="10" spans="1:22" s="119" customFormat="1" ht="15.75" customHeight="1">
      <c r="A10" s="488" t="s">
        <v>460</v>
      </c>
      <c r="B10" s="489">
        <v>12335087.543293498</v>
      </c>
      <c r="C10" s="489">
        <v>9832015.0532934777</v>
      </c>
      <c r="D10" s="489">
        <v>8263891.0000000047</v>
      </c>
      <c r="E10" s="489">
        <v>369436.00000000006</v>
      </c>
      <c r="F10" s="489">
        <v>543497</v>
      </c>
      <c r="G10" s="489">
        <v>205856.68329347449</v>
      </c>
      <c r="H10" s="489">
        <v>6291</v>
      </c>
      <c r="I10" s="489">
        <v>6186</v>
      </c>
      <c r="J10" s="489">
        <v>49594.000000000007</v>
      </c>
      <c r="K10" s="489">
        <v>283873.37</v>
      </c>
      <c r="L10" s="489">
        <v>103390.00000000001</v>
      </c>
      <c r="M10" s="489">
        <v>0</v>
      </c>
      <c r="N10" s="489">
        <v>1655152.6500000001</v>
      </c>
      <c r="O10" s="489">
        <v>4955</v>
      </c>
      <c r="P10" s="489">
        <v>1650197.6500000013</v>
      </c>
      <c r="Q10" s="489">
        <v>847919.84</v>
      </c>
      <c r="R10" s="489">
        <v>16663</v>
      </c>
      <c r="S10" s="490"/>
      <c r="T10" s="489">
        <v>268717</v>
      </c>
      <c r="U10" s="489">
        <v>562539.84000000032</v>
      </c>
    </row>
    <row r="11" spans="1:22" ht="15.75" customHeight="1">
      <c r="A11" s="403" t="s">
        <v>169</v>
      </c>
      <c r="B11" s="404">
        <v>1427093.8400000003</v>
      </c>
      <c r="C11" s="404">
        <v>1123813.0000000007</v>
      </c>
      <c r="D11" s="404">
        <v>1036359.0000000003</v>
      </c>
      <c r="E11" s="404">
        <v>12776</v>
      </c>
      <c r="F11" s="404">
        <v>21017</v>
      </c>
      <c r="G11" s="404">
        <v>13407</v>
      </c>
      <c r="H11" s="487">
        <v>1285</v>
      </c>
      <c r="I11" s="404">
        <v>1618</v>
      </c>
      <c r="J11" s="487">
        <v>0</v>
      </c>
      <c r="K11" s="404">
        <v>37351</v>
      </c>
      <c r="L11" s="404">
        <v>0</v>
      </c>
      <c r="M11" s="487">
        <v>0</v>
      </c>
      <c r="N11" s="404">
        <v>25481</v>
      </c>
      <c r="O11" s="487">
        <v>0</v>
      </c>
      <c r="P11" s="404">
        <v>25481</v>
      </c>
      <c r="Q11" s="404">
        <v>277799.84000000003</v>
      </c>
      <c r="R11" s="404">
        <v>16663</v>
      </c>
      <c r="S11" s="487"/>
      <c r="T11" s="404">
        <v>76372</v>
      </c>
      <c r="U11" s="404">
        <v>184764.84</v>
      </c>
    </row>
    <row r="12" spans="1:22" ht="15.75" customHeight="1">
      <c r="A12" s="403" t="s">
        <v>168</v>
      </c>
      <c r="B12" s="404">
        <v>300676.00000000023</v>
      </c>
      <c r="C12" s="404">
        <v>293473</v>
      </c>
      <c r="D12" s="404">
        <v>266163</v>
      </c>
      <c r="E12" s="404">
        <v>4916</v>
      </c>
      <c r="F12" s="487">
        <v>0</v>
      </c>
      <c r="G12" s="487">
        <v>13992</v>
      </c>
      <c r="H12" s="487">
        <v>0</v>
      </c>
      <c r="I12" s="487">
        <v>0</v>
      </c>
      <c r="J12" s="404">
        <v>1706</v>
      </c>
      <c r="K12" s="404">
        <v>6168</v>
      </c>
      <c r="L12" s="404">
        <v>528</v>
      </c>
      <c r="M12" s="487">
        <v>0</v>
      </c>
      <c r="N12" s="404">
        <v>4707</v>
      </c>
      <c r="O12" s="487">
        <v>0</v>
      </c>
      <c r="P12" s="404">
        <v>4707</v>
      </c>
      <c r="Q12" s="404">
        <v>2496</v>
      </c>
      <c r="R12" s="487">
        <v>0</v>
      </c>
      <c r="S12" s="487">
        <v>0</v>
      </c>
      <c r="T12" s="404">
        <v>594</v>
      </c>
      <c r="U12" s="404">
        <v>1902</v>
      </c>
    </row>
    <row r="13" spans="1:22" ht="15.75" customHeight="1">
      <c r="A13" s="403" t="s">
        <v>167</v>
      </c>
      <c r="B13" s="404">
        <v>420856</v>
      </c>
      <c r="C13" s="404">
        <v>418407.99999999994</v>
      </c>
      <c r="D13" s="404">
        <v>409665</v>
      </c>
      <c r="E13" s="487">
        <v>4938</v>
      </c>
      <c r="F13" s="487">
        <v>0</v>
      </c>
      <c r="G13" s="404">
        <v>3805</v>
      </c>
      <c r="H13" s="487">
        <v>0</v>
      </c>
      <c r="I13" s="487">
        <v>0</v>
      </c>
      <c r="J13" s="487">
        <v>0</v>
      </c>
      <c r="K13" s="487">
        <v>0</v>
      </c>
      <c r="L13" s="487">
        <v>0</v>
      </c>
      <c r="M13" s="487">
        <v>0</v>
      </c>
      <c r="N13" s="404">
        <v>2448</v>
      </c>
      <c r="O13" s="487">
        <v>0</v>
      </c>
      <c r="P13" s="404">
        <v>2448</v>
      </c>
      <c r="Q13" s="487">
        <v>0</v>
      </c>
      <c r="R13" s="487">
        <v>0</v>
      </c>
      <c r="S13" s="487">
        <v>0</v>
      </c>
      <c r="T13" s="487">
        <v>0</v>
      </c>
      <c r="U13" s="487">
        <v>0</v>
      </c>
    </row>
    <row r="14" spans="1:22" ht="15.75" customHeight="1">
      <c r="A14" s="403" t="s">
        <v>166</v>
      </c>
      <c r="B14" s="404">
        <v>315177.99999999988</v>
      </c>
      <c r="C14" s="404">
        <v>300209.99999999994</v>
      </c>
      <c r="D14" s="404">
        <v>281522</v>
      </c>
      <c r="E14" s="487">
        <v>11539</v>
      </c>
      <c r="F14" s="404">
        <v>576</v>
      </c>
      <c r="G14" s="404">
        <v>3468</v>
      </c>
      <c r="H14" s="487">
        <v>0</v>
      </c>
      <c r="I14" s="487">
        <v>0</v>
      </c>
      <c r="J14" s="487">
        <v>0</v>
      </c>
      <c r="K14" s="487">
        <v>3105</v>
      </c>
      <c r="L14" s="487">
        <v>0</v>
      </c>
      <c r="M14" s="487">
        <v>0</v>
      </c>
      <c r="N14" s="404">
        <v>9734</v>
      </c>
      <c r="O14" s="487">
        <v>0</v>
      </c>
      <c r="P14" s="404">
        <v>9734</v>
      </c>
      <c r="Q14" s="404">
        <v>5234</v>
      </c>
      <c r="R14" s="487">
        <v>0</v>
      </c>
      <c r="S14" s="487">
        <v>0</v>
      </c>
      <c r="T14" s="487">
        <v>0</v>
      </c>
      <c r="U14" s="404">
        <v>5234</v>
      </c>
    </row>
    <row r="15" spans="1:22" ht="15.75" customHeight="1">
      <c r="A15" s="403" t="s">
        <v>165</v>
      </c>
      <c r="B15" s="404">
        <v>685593</v>
      </c>
      <c r="C15" s="404">
        <v>615327.99999999988</v>
      </c>
      <c r="D15" s="404">
        <v>578337.99999999977</v>
      </c>
      <c r="E15" s="487">
        <v>0</v>
      </c>
      <c r="F15" s="404">
        <v>15272</v>
      </c>
      <c r="G15" s="404">
        <v>0</v>
      </c>
      <c r="H15" s="487">
        <v>0</v>
      </c>
      <c r="I15" s="487">
        <v>0</v>
      </c>
      <c r="J15" s="487">
        <v>0</v>
      </c>
      <c r="K15" s="487">
        <v>21718</v>
      </c>
      <c r="L15" s="487">
        <v>0</v>
      </c>
      <c r="M15" s="487">
        <v>0</v>
      </c>
      <c r="N15" s="404">
        <v>59482</v>
      </c>
      <c r="O15" s="487">
        <v>0</v>
      </c>
      <c r="P15" s="404">
        <v>59482</v>
      </c>
      <c r="Q15" s="404">
        <v>10783</v>
      </c>
      <c r="R15" s="487">
        <v>0</v>
      </c>
      <c r="S15" s="487">
        <v>0</v>
      </c>
      <c r="T15" s="487">
        <v>0</v>
      </c>
      <c r="U15" s="404">
        <v>10783</v>
      </c>
    </row>
    <row r="16" spans="1:22" ht="15.75" customHeight="1">
      <c r="A16" s="403" t="s">
        <v>164</v>
      </c>
      <c r="B16" s="404">
        <v>725676.00000000012</v>
      </c>
      <c r="C16" s="404">
        <v>672075.99999999988</v>
      </c>
      <c r="D16" s="404">
        <v>623340.00000000023</v>
      </c>
      <c r="E16" s="487">
        <v>0</v>
      </c>
      <c r="F16" s="404">
        <v>14912</v>
      </c>
      <c r="G16" s="404">
        <v>15578</v>
      </c>
      <c r="H16" s="487">
        <v>0</v>
      </c>
      <c r="I16" s="487">
        <v>0</v>
      </c>
      <c r="J16" s="487">
        <v>0</v>
      </c>
      <c r="K16" s="487">
        <v>0</v>
      </c>
      <c r="L16" s="404">
        <v>18246</v>
      </c>
      <c r="M16" s="404">
        <v>0</v>
      </c>
      <c r="N16" s="404">
        <v>36540</v>
      </c>
      <c r="O16" s="487">
        <v>0</v>
      </c>
      <c r="P16" s="404">
        <v>36540</v>
      </c>
      <c r="Q16" s="404">
        <v>17060</v>
      </c>
      <c r="R16" s="487">
        <v>0</v>
      </c>
      <c r="S16" s="487">
        <v>0</v>
      </c>
      <c r="T16" s="404">
        <v>12648</v>
      </c>
      <c r="U16" s="404">
        <v>4412</v>
      </c>
    </row>
    <row r="17" spans="1:21" ht="15.75" customHeight="1">
      <c r="A17" s="403" t="s">
        <v>163</v>
      </c>
      <c r="B17" s="404">
        <v>607160.00000000023</v>
      </c>
      <c r="C17" s="404">
        <v>533597</v>
      </c>
      <c r="D17" s="404">
        <v>508676</v>
      </c>
      <c r="E17" s="404">
        <v>20647</v>
      </c>
      <c r="F17" s="404">
        <v>264</v>
      </c>
      <c r="G17" s="404">
        <v>4010</v>
      </c>
      <c r="H17" s="404">
        <v>0</v>
      </c>
      <c r="I17" s="487">
        <v>0</v>
      </c>
      <c r="J17" s="404">
        <v>0</v>
      </c>
      <c r="K17" s="487">
        <v>0</v>
      </c>
      <c r="L17" s="487">
        <v>0</v>
      </c>
      <c r="M17" s="487">
        <v>0</v>
      </c>
      <c r="N17" s="404">
        <v>43822</v>
      </c>
      <c r="O17" s="487">
        <v>0</v>
      </c>
      <c r="P17" s="404">
        <v>43822</v>
      </c>
      <c r="Q17" s="404">
        <v>29741</v>
      </c>
      <c r="R17" s="487">
        <v>0</v>
      </c>
      <c r="S17" s="487">
        <v>0</v>
      </c>
      <c r="T17" s="487">
        <v>0</v>
      </c>
      <c r="U17" s="404">
        <v>29741</v>
      </c>
    </row>
    <row r="18" spans="1:21" ht="15.75" customHeight="1">
      <c r="A18" s="403" t="s">
        <v>162</v>
      </c>
      <c r="B18" s="404">
        <v>839336.99999999988</v>
      </c>
      <c r="C18" s="404">
        <v>701296</v>
      </c>
      <c r="D18" s="404">
        <v>623408.00000000035</v>
      </c>
      <c r="E18" s="404">
        <v>5200</v>
      </c>
      <c r="F18" s="404">
        <v>22320.999999999996</v>
      </c>
      <c r="G18" s="404">
        <v>16602</v>
      </c>
      <c r="H18" s="487">
        <v>0</v>
      </c>
      <c r="I18" s="487">
        <v>0</v>
      </c>
      <c r="J18" s="487">
        <v>0</v>
      </c>
      <c r="K18" s="404">
        <v>29419</v>
      </c>
      <c r="L18" s="404">
        <v>4346</v>
      </c>
      <c r="M18" s="487">
        <v>0</v>
      </c>
      <c r="N18" s="404">
        <v>21478.000000000004</v>
      </c>
      <c r="O18" s="404">
        <v>4955</v>
      </c>
      <c r="P18" s="404">
        <v>16522.999999999996</v>
      </c>
      <c r="Q18" s="404">
        <v>116562.99999999999</v>
      </c>
      <c r="R18" s="487">
        <v>0</v>
      </c>
      <c r="S18" s="487">
        <v>0</v>
      </c>
      <c r="T18" s="487">
        <v>53601</v>
      </c>
      <c r="U18" s="404">
        <v>62962</v>
      </c>
    </row>
    <row r="19" spans="1:21" ht="15.75" customHeight="1">
      <c r="A19" s="403" t="s">
        <v>161</v>
      </c>
      <c r="B19" s="404">
        <v>5401874.7032934753</v>
      </c>
      <c r="C19" s="404">
        <v>3957086.053293474</v>
      </c>
      <c r="D19" s="404">
        <v>2780361.0000000009</v>
      </c>
      <c r="E19" s="404">
        <v>299394.00000000006</v>
      </c>
      <c r="F19" s="404">
        <v>468244</v>
      </c>
      <c r="G19" s="404">
        <v>129905.68329347456</v>
      </c>
      <c r="H19" s="404">
        <v>4764</v>
      </c>
      <c r="I19" s="404">
        <v>4568</v>
      </c>
      <c r="J19" s="404">
        <v>33882</v>
      </c>
      <c r="K19" s="404">
        <v>166080.37</v>
      </c>
      <c r="L19" s="404">
        <v>69887</v>
      </c>
      <c r="M19" s="487">
        <v>0</v>
      </c>
      <c r="N19" s="404">
        <v>1261944.6500000001</v>
      </c>
      <c r="O19" s="487">
        <v>0</v>
      </c>
      <c r="P19" s="404">
        <v>1261944.6500000001</v>
      </c>
      <c r="Q19" s="404">
        <v>182844.00000000006</v>
      </c>
      <c r="R19" s="487">
        <v>0</v>
      </c>
      <c r="S19" s="487">
        <v>0</v>
      </c>
      <c r="T19" s="404">
        <v>93334</v>
      </c>
      <c r="U19" s="404">
        <v>89510.000000000015</v>
      </c>
    </row>
    <row r="20" spans="1:21" ht="15.75" customHeight="1">
      <c r="A20" s="403" t="s">
        <v>160</v>
      </c>
      <c r="B20" s="404">
        <v>959219.00000000012</v>
      </c>
      <c r="C20" s="404">
        <v>737277.00000000035</v>
      </c>
      <c r="D20" s="404">
        <v>677499.00000000023</v>
      </c>
      <c r="E20" s="404">
        <v>10026</v>
      </c>
      <c r="F20" s="404"/>
      <c r="G20" s="404">
        <v>5089</v>
      </c>
      <c r="H20" s="404">
        <v>242</v>
      </c>
      <c r="I20" s="487">
        <v>0</v>
      </c>
      <c r="J20" s="404">
        <v>14006</v>
      </c>
      <c r="K20" s="404">
        <v>20032</v>
      </c>
      <c r="L20" s="404">
        <v>10383</v>
      </c>
      <c r="M20" s="487">
        <v>0</v>
      </c>
      <c r="N20" s="404">
        <v>43659.000000000007</v>
      </c>
      <c r="O20" s="487">
        <v>0</v>
      </c>
      <c r="P20" s="404">
        <v>43659.000000000007</v>
      </c>
      <c r="Q20" s="404">
        <v>178283</v>
      </c>
      <c r="R20" s="487">
        <v>0</v>
      </c>
      <c r="S20" s="487">
        <v>0</v>
      </c>
      <c r="T20" s="404">
        <v>32168</v>
      </c>
      <c r="U20" s="404">
        <v>146115</v>
      </c>
    </row>
    <row r="21" spans="1:21" ht="15.75" customHeight="1">
      <c r="A21" s="403" t="s">
        <v>159</v>
      </c>
      <c r="B21" s="404">
        <v>652423.99999999965</v>
      </c>
      <c r="C21" s="404">
        <v>479451</v>
      </c>
      <c r="D21" s="404">
        <v>478559.99999999994</v>
      </c>
      <c r="E21" s="487">
        <v>0</v>
      </c>
      <c r="F21" s="487">
        <v>891</v>
      </c>
      <c r="G21" s="487">
        <v>0</v>
      </c>
      <c r="H21" s="487">
        <v>0</v>
      </c>
      <c r="I21" s="487">
        <v>0</v>
      </c>
      <c r="J21" s="487">
        <v>0</v>
      </c>
      <c r="K21" s="487">
        <v>0</v>
      </c>
      <c r="L21" s="487">
        <v>0</v>
      </c>
      <c r="M21" s="487">
        <v>0</v>
      </c>
      <c r="N21" s="404">
        <v>145856.99999999997</v>
      </c>
      <c r="O21" s="487">
        <v>0</v>
      </c>
      <c r="P21" s="404">
        <v>145856.99999999997</v>
      </c>
      <c r="Q21" s="404">
        <v>27116</v>
      </c>
      <c r="R21" s="487">
        <v>0</v>
      </c>
      <c r="S21" s="487">
        <v>0</v>
      </c>
      <c r="T21" s="487"/>
      <c r="U21" s="404">
        <v>27116</v>
      </c>
    </row>
    <row r="22" spans="1:21" s="119" customFormat="1" ht="15.75" customHeight="1">
      <c r="A22" s="488" t="s">
        <v>461</v>
      </c>
      <c r="B22" s="489">
        <v>14922785.200000003</v>
      </c>
      <c r="C22" s="489">
        <v>10627146.200000009</v>
      </c>
      <c r="D22" s="489">
        <v>8830609.0000000019</v>
      </c>
      <c r="E22" s="489">
        <v>155568</v>
      </c>
      <c r="F22" s="489">
        <v>364298.19999999995</v>
      </c>
      <c r="G22" s="489">
        <v>120776</v>
      </c>
      <c r="H22" s="489">
        <v>33919</v>
      </c>
      <c r="I22" s="489">
        <v>276161</v>
      </c>
      <c r="J22" s="489">
        <v>56537</v>
      </c>
      <c r="K22" s="489">
        <v>734281.00000000012</v>
      </c>
      <c r="L22" s="489">
        <v>49647</v>
      </c>
      <c r="M22" s="489">
        <v>5350</v>
      </c>
      <c r="N22" s="489">
        <v>1672830.9999999993</v>
      </c>
      <c r="O22" s="489">
        <v>23438</v>
      </c>
      <c r="P22" s="489">
        <v>1649393.0000000002</v>
      </c>
      <c r="Q22" s="489">
        <v>2622807.9999999991</v>
      </c>
      <c r="R22" s="487">
        <v>0</v>
      </c>
      <c r="S22" s="489">
        <v>761471</v>
      </c>
      <c r="T22" s="489">
        <v>348332.99999999994</v>
      </c>
      <c r="U22" s="489">
        <v>1513004.0000000002</v>
      </c>
    </row>
    <row r="23" spans="1:21" ht="15.75" customHeight="1">
      <c r="A23" s="403" t="s">
        <v>51</v>
      </c>
      <c r="B23" s="404">
        <v>1126261</v>
      </c>
      <c r="C23" s="404">
        <v>980644.99999999988</v>
      </c>
      <c r="D23" s="404">
        <v>866830</v>
      </c>
      <c r="E23" s="487">
        <v>7829</v>
      </c>
      <c r="F23" s="404">
        <v>26753</v>
      </c>
      <c r="G23" s="487">
        <v>0</v>
      </c>
      <c r="H23" s="487"/>
      <c r="I23" s="487"/>
      <c r="J23" s="487">
        <v>43602</v>
      </c>
      <c r="K23" s="404">
        <v>33427</v>
      </c>
      <c r="L23" s="404">
        <v>2204</v>
      </c>
      <c r="M23" s="487">
        <v>0</v>
      </c>
      <c r="N23" s="404">
        <v>103650</v>
      </c>
      <c r="O23" s="487">
        <v>0</v>
      </c>
      <c r="P23" s="404">
        <v>103650</v>
      </c>
      <c r="Q23" s="404">
        <v>41966</v>
      </c>
      <c r="R23" s="487">
        <v>0</v>
      </c>
      <c r="S23" s="487">
        <v>0</v>
      </c>
      <c r="T23" s="487">
        <v>40846</v>
      </c>
      <c r="U23" s="404">
        <v>1120</v>
      </c>
    </row>
    <row r="24" spans="1:21" ht="15.75" customHeight="1">
      <c r="A24" s="403" t="s">
        <v>158</v>
      </c>
      <c r="B24" s="404">
        <v>954532.20000000019</v>
      </c>
      <c r="C24" s="404">
        <v>879784.20000000007</v>
      </c>
      <c r="D24" s="404">
        <v>718570</v>
      </c>
      <c r="E24" s="404">
        <v>8185</v>
      </c>
      <c r="F24" s="404">
        <v>104188.20000000001</v>
      </c>
      <c r="G24" s="487">
        <v>0</v>
      </c>
      <c r="H24" s="487">
        <v>27862</v>
      </c>
      <c r="I24" s="487"/>
      <c r="J24" s="404">
        <v>5741</v>
      </c>
      <c r="K24" s="487"/>
      <c r="L24" s="404">
        <v>15238</v>
      </c>
      <c r="M24" s="487">
        <v>0</v>
      </c>
      <c r="N24" s="404">
        <v>25830</v>
      </c>
      <c r="O24" s="487">
        <v>0</v>
      </c>
      <c r="P24" s="404">
        <v>25830</v>
      </c>
      <c r="Q24" s="404">
        <v>48918</v>
      </c>
      <c r="R24" s="487">
        <v>0</v>
      </c>
      <c r="S24" s="487">
        <v>0</v>
      </c>
      <c r="T24" s="487">
        <v>18988</v>
      </c>
      <c r="U24" s="404">
        <v>29930</v>
      </c>
    </row>
    <row r="25" spans="1:21" ht="15.75" customHeight="1">
      <c r="A25" s="403" t="s">
        <v>157</v>
      </c>
      <c r="B25" s="404">
        <v>8513837.0000000037</v>
      </c>
      <c r="C25" s="404">
        <v>5318253.9999999935</v>
      </c>
      <c r="D25" s="404">
        <v>3912076.9999999995</v>
      </c>
      <c r="E25" s="404">
        <v>133516</v>
      </c>
      <c r="F25" s="404">
        <v>218226.00000000003</v>
      </c>
      <c r="G25" s="404">
        <v>68464</v>
      </c>
      <c r="H25" s="404">
        <v>6057</v>
      </c>
      <c r="I25" s="404">
        <v>276161</v>
      </c>
      <c r="J25" s="404">
        <v>7194</v>
      </c>
      <c r="K25" s="404">
        <v>693850.99999999988</v>
      </c>
      <c r="L25" s="404">
        <v>2708</v>
      </c>
      <c r="M25" s="487">
        <v>0</v>
      </c>
      <c r="N25" s="404">
        <v>955964.99999999977</v>
      </c>
      <c r="O25" s="404">
        <v>23438</v>
      </c>
      <c r="P25" s="404">
        <v>932526.99999999965</v>
      </c>
      <c r="Q25" s="404">
        <v>2239618.0000000005</v>
      </c>
      <c r="R25" s="487">
        <v>0</v>
      </c>
      <c r="S25" s="404">
        <v>761471</v>
      </c>
      <c r="T25" s="404">
        <v>110908</v>
      </c>
      <c r="U25" s="404">
        <v>1367239</v>
      </c>
    </row>
    <row r="26" spans="1:21" ht="15.75" customHeight="1">
      <c r="A26" s="403" t="s">
        <v>156</v>
      </c>
      <c r="B26" s="404">
        <v>1400113.0000000005</v>
      </c>
      <c r="C26" s="404">
        <v>1062035.9999999998</v>
      </c>
      <c r="D26" s="404">
        <v>1045725.9999999998</v>
      </c>
      <c r="E26" s="487">
        <v>0</v>
      </c>
      <c r="F26" s="404">
        <v>2074</v>
      </c>
      <c r="G26" s="487">
        <v>0</v>
      </c>
      <c r="H26" s="487">
        <v>0</v>
      </c>
      <c r="I26" s="487">
        <v>0</v>
      </c>
      <c r="J26" s="487">
        <v>0</v>
      </c>
      <c r="K26" s="487">
        <v>0</v>
      </c>
      <c r="L26" s="404">
        <v>8886</v>
      </c>
      <c r="M26" s="404">
        <v>5350</v>
      </c>
      <c r="N26" s="404">
        <v>298608</v>
      </c>
      <c r="O26" s="487">
        <v>0</v>
      </c>
      <c r="P26" s="404">
        <v>298608</v>
      </c>
      <c r="Q26" s="404">
        <v>39469</v>
      </c>
      <c r="R26" s="487">
        <v>0</v>
      </c>
      <c r="S26" s="487">
        <v>0</v>
      </c>
      <c r="T26" s="487">
        <v>0</v>
      </c>
      <c r="U26" s="404">
        <v>39469.000000000007</v>
      </c>
    </row>
    <row r="27" spans="1:21" ht="15.75" customHeight="1">
      <c r="A27" s="403" t="s">
        <v>155</v>
      </c>
      <c r="B27" s="404">
        <v>2293112.9999999995</v>
      </c>
      <c r="C27" s="404">
        <v>1947828.9999999988</v>
      </c>
      <c r="D27" s="404">
        <v>1863173.9999999986</v>
      </c>
      <c r="E27" s="404">
        <v>6038</v>
      </c>
      <c r="F27" s="404">
        <v>8630</v>
      </c>
      <c r="G27" s="404">
        <v>52311.999999999985</v>
      </c>
      <c r="H27" s="487">
        <v>0</v>
      </c>
      <c r="I27" s="487">
        <v>0</v>
      </c>
      <c r="J27" s="487">
        <v>0</v>
      </c>
      <c r="K27" s="404">
        <v>7003</v>
      </c>
      <c r="L27" s="404">
        <v>10672</v>
      </c>
      <c r="M27" s="487">
        <v>0</v>
      </c>
      <c r="N27" s="404">
        <v>110559</v>
      </c>
      <c r="O27" s="487">
        <v>0</v>
      </c>
      <c r="P27" s="404">
        <v>110559</v>
      </c>
      <c r="Q27" s="404">
        <v>234725</v>
      </c>
      <c r="R27" s="487">
        <v>0</v>
      </c>
      <c r="S27" s="487">
        <v>0</v>
      </c>
      <c r="T27" s="404">
        <v>173339</v>
      </c>
      <c r="U27" s="404">
        <v>61386</v>
      </c>
    </row>
    <row r="28" spans="1:21" ht="15.75" customHeight="1">
      <c r="A28" s="403" t="s">
        <v>26</v>
      </c>
      <c r="B28" s="404">
        <v>634929.00000000012</v>
      </c>
      <c r="C28" s="404">
        <v>438597.99999999988</v>
      </c>
      <c r="D28" s="404">
        <v>424231.99999999994</v>
      </c>
      <c r="E28" s="487">
        <v>0</v>
      </c>
      <c r="F28" s="404">
        <v>4427</v>
      </c>
      <c r="G28" s="487">
        <v>0</v>
      </c>
      <c r="H28" s="404">
        <v>0</v>
      </c>
      <c r="I28" s="487">
        <v>0</v>
      </c>
      <c r="J28" s="487">
        <v>0</v>
      </c>
      <c r="K28" s="487"/>
      <c r="L28" s="487">
        <v>9939</v>
      </c>
      <c r="M28" s="487">
        <v>0</v>
      </c>
      <c r="N28" s="404">
        <v>178219</v>
      </c>
      <c r="O28" s="487">
        <v>0</v>
      </c>
      <c r="P28" s="404">
        <v>178219</v>
      </c>
      <c r="Q28" s="404">
        <v>18112</v>
      </c>
      <c r="R28" s="487">
        <v>0</v>
      </c>
      <c r="S28" s="487">
        <v>0</v>
      </c>
      <c r="T28" s="487">
        <v>4252</v>
      </c>
      <c r="U28" s="404">
        <v>13860</v>
      </c>
    </row>
    <row r="29" spans="1:21" s="119" customFormat="1" ht="15.75" customHeight="1">
      <c r="A29" s="488" t="s">
        <v>462</v>
      </c>
      <c r="B29" s="489">
        <v>2219553.9999999986</v>
      </c>
      <c r="C29" s="489">
        <v>2122966.9999999981</v>
      </c>
      <c r="D29" s="489">
        <v>2060953.9999999995</v>
      </c>
      <c r="E29" s="490">
        <v>7061.0000000000009</v>
      </c>
      <c r="F29" s="489">
        <v>22669</v>
      </c>
      <c r="G29" s="489">
        <v>3662</v>
      </c>
      <c r="H29" s="490">
        <v>0</v>
      </c>
      <c r="I29" s="489">
        <v>6580</v>
      </c>
      <c r="J29" s="487">
        <v>0</v>
      </c>
      <c r="K29" s="489">
        <v>22041</v>
      </c>
      <c r="L29" s="490">
        <v>0</v>
      </c>
      <c r="M29" s="490">
        <v>0</v>
      </c>
      <c r="N29" s="489">
        <v>87187.999999999985</v>
      </c>
      <c r="O29" s="490">
        <v>0</v>
      </c>
      <c r="P29" s="489">
        <v>87187.999999999985</v>
      </c>
      <c r="Q29" s="489">
        <v>9399</v>
      </c>
      <c r="R29" s="487">
        <v>0</v>
      </c>
      <c r="S29" s="487">
        <v>0</v>
      </c>
      <c r="T29" s="490">
        <v>0</v>
      </c>
      <c r="U29" s="489">
        <v>9399</v>
      </c>
    </row>
    <row r="30" spans="1:21" ht="15.75" customHeight="1">
      <c r="A30" s="403" t="s">
        <v>28</v>
      </c>
      <c r="B30" s="404">
        <v>566945</v>
      </c>
      <c r="C30" s="404">
        <v>533303</v>
      </c>
      <c r="D30" s="404">
        <v>526863</v>
      </c>
      <c r="E30" s="487">
        <v>2028</v>
      </c>
      <c r="F30" s="404">
        <v>2376</v>
      </c>
      <c r="G30" s="404">
        <v>2036</v>
      </c>
      <c r="H30" s="487">
        <v>0</v>
      </c>
      <c r="I30" s="487">
        <v>0</v>
      </c>
      <c r="J30" s="487">
        <v>0</v>
      </c>
      <c r="K30" s="487">
        <v>0</v>
      </c>
      <c r="L30" s="487">
        <v>0</v>
      </c>
      <c r="M30" s="487">
        <v>0</v>
      </c>
      <c r="N30" s="404">
        <v>33642</v>
      </c>
      <c r="O30" s="487">
        <v>0</v>
      </c>
      <c r="P30" s="404">
        <v>33642</v>
      </c>
      <c r="Q30" s="487">
        <v>0</v>
      </c>
      <c r="R30" s="487">
        <v>0</v>
      </c>
      <c r="S30" s="487">
        <v>0</v>
      </c>
      <c r="T30" s="490">
        <v>0</v>
      </c>
      <c r="U30" s="487">
        <v>0</v>
      </c>
    </row>
    <row r="31" spans="1:21" ht="15.75" customHeight="1">
      <c r="A31" s="403" t="s">
        <v>29</v>
      </c>
      <c r="B31" s="404">
        <v>417296</v>
      </c>
      <c r="C31" s="404">
        <v>413664.00000000006</v>
      </c>
      <c r="D31" s="404">
        <v>413664.00000000006</v>
      </c>
      <c r="E31" s="487">
        <v>0</v>
      </c>
      <c r="F31" s="487">
        <v>0</v>
      </c>
      <c r="G31" s="487">
        <v>0</v>
      </c>
      <c r="H31" s="487">
        <v>0</v>
      </c>
      <c r="I31" s="487">
        <v>0</v>
      </c>
      <c r="J31" s="487">
        <v>0</v>
      </c>
      <c r="K31" s="487">
        <v>0</v>
      </c>
      <c r="L31" s="487">
        <v>0</v>
      </c>
      <c r="M31" s="487">
        <v>0</v>
      </c>
      <c r="N31" s="487">
        <v>3632</v>
      </c>
      <c r="O31" s="487">
        <v>0</v>
      </c>
      <c r="P31" s="487">
        <v>3632</v>
      </c>
      <c r="Q31" s="487">
        <v>0</v>
      </c>
      <c r="R31" s="487">
        <v>0</v>
      </c>
      <c r="S31" s="487">
        <v>0</v>
      </c>
      <c r="T31" s="490">
        <v>0</v>
      </c>
      <c r="U31" s="487">
        <v>0</v>
      </c>
    </row>
    <row r="32" spans="1:21" ht="15.75" customHeight="1">
      <c r="A32" s="403" t="s">
        <v>30</v>
      </c>
      <c r="B32" s="404">
        <v>301418.00000000006</v>
      </c>
      <c r="C32" s="404">
        <v>294707.00000000006</v>
      </c>
      <c r="D32" s="404">
        <v>259570.00000000003</v>
      </c>
      <c r="E32" s="487">
        <v>0</v>
      </c>
      <c r="F32" s="404">
        <v>13238</v>
      </c>
      <c r="G32" s="487">
        <v>0</v>
      </c>
      <c r="H32" s="487">
        <v>0</v>
      </c>
      <c r="I32" s="487">
        <v>0</v>
      </c>
      <c r="J32" s="487">
        <v>0</v>
      </c>
      <c r="K32" s="404">
        <v>21899</v>
      </c>
      <c r="L32" s="487">
        <v>0</v>
      </c>
      <c r="M32" s="487">
        <v>0</v>
      </c>
      <c r="N32" s="487">
        <v>0</v>
      </c>
      <c r="O32" s="487">
        <v>0</v>
      </c>
      <c r="P32" s="487">
        <v>0</v>
      </c>
      <c r="Q32" s="404">
        <v>6711</v>
      </c>
      <c r="R32" s="487">
        <v>0</v>
      </c>
      <c r="S32" s="487">
        <v>0</v>
      </c>
      <c r="T32" s="490">
        <v>0</v>
      </c>
      <c r="U32" s="404">
        <v>6711</v>
      </c>
    </row>
    <row r="33" spans="1:21" ht="15.75" customHeight="1">
      <c r="A33" s="403" t="s">
        <v>31</v>
      </c>
      <c r="B33" s="404">
        <v>237802.99999999997</v>
      </c>
      <c r="C33" s="404">
        <v>230383.99999999997</v>
      </c>
      <c r="D33" s="404">
        <v>223582.99999999994</v>
      </c>
      <c r="E33" s="487">
        <v>5033</v>
      </c>
      <c r="F33" s="404">
        <v>0</v>
      </c>
      <c r="G33" s="487">
        <v>1626</v>
      </c>
      <c r="H33" s="487">
        <v>0</v>
      </c>
      <c r="I33" s="487">
        <v>0</v>
      </c>
      <c r="J33" s="487">
        <v>0</v>
      </c>
      <c r="K33" s="487">
        <v>142</v>
      </c>
      <c r="L33" s="487">
        <v>0</v>
      </c>
      <c r="M33" s="487">
        <v>0</v>
      </c>
      <c r="N33" s="487">
        <v>4731</v>
      </c>
      <c r="O33" s="487">
        <v>0</v>
      </c>
      <c r="P33" s="487">
        <v>4731</v>
      </c>
      <c r="Q33" s="487">
        <v>2688</v>
      </c>
      <c r="R33" s="487">
        <v>0</v>
      </c>
      <c r="S33" s="487">
        <v>0</v>
      </c>
      <c r="T33" s="490">
        <v>0</v>
      </c>
      <c r="U33" s="487">
        <v>2688</v>
      </c>
    </row>
    <row r="34" spans="1:21" ht="15.75" customHeight="1">
      <c r="A34" s="403" t="s">
        <v>32</v>
      </c>
      <c r="B34" s="404">
        <v>351155.00000000012</v>
      </c>
      <c r="C34" s="404">
        <v>324037.00000000006</v>
      </c>
      <c r="D34" s="404">
        <v>310746.00000000006</v>
      </c>
      <c r="E34" s="487">
        <v>0</v>
      </c>
      <c r="F34" s="404">
        <v>7055</v>
      </c>
      <c r="G34" s="487"/>
      <c r="H34" s="487"/>
      <c r="I34" s="404">
        <v>6236</v>
      </c>
      <c r="J34" s="487">
        <v>0</v>
      </c>
      <c r="K34" s="487">
        <v>0</v>
      </c>
      <c r="L34" s="487">
        <v>0</v>
      </c>
      <c r="M34" s="487">
        <v>0</v>
      </c>
      <c r="N34" s="404">
        <v>27118</v>
      </c>
      <c r="O34" s="487">
        <v>0</v>
      </c>
      <c r="P34" s="404">
        <v>27118</v>
      </c>
      <c r="Q34" s="487">
        <v>0</v>
      </c>
      <c r="R34" s="487">
        <v>0</v>
      </c>
      <c r="S34" s="487">
        <v>0</v>
      </c>
      <c r="T34" s="490">
        <v>0</v>
      </c>
      <c r="U34" s="487">
        <v>0</v>
      </c>
    </row>
    <row r="35" spans="1:21" ht="15.75" customHeight="1">
      <c r="A35" s="403" t="s">
        <v>33</v>
      </c>
      <c r="B35" s="404">
        <v>344937</v>
      </c>
      <c r="C35" s="404">
        <v>326872</v>
      </c>
      <c r="D35" s="404">
        <v>326528.00000000006</v>
      </c>
      <c r="E35" s="487">
        <v>0</v>
      </c>
      <c r="F35" s="487">
        <v>0</v>
      </c>
      <c r="G35" s="487">
        <v>0</v>
      </c>
      <c r="H35" s="487">
        <v>0</v>
      </c>
      <c r="I35" s="404">
        <v>344</v>
      </c>
      <c r="J35" s="487">
        <v>0</v>
      </c>
      <c r="K35" s="487">
        <v>0</v>
      </c>
      <c r="L35" s="487">
        <v>0</v>
      </c>
      <c r="M35" s="487">
        <v>0</v>
      </c>
      <c r="N35" s="487">
        <v>18065</v>
      </c>
      <c r="O35" s="487">
        <v>0</v>
      </c>
      <c r="P35" s="487">
        <v>18065</v>
      </c>
      <c r="Q35" s="487">
        <v>0</v>
      </c>
      <c r="R35" s="487">
        <v>0</v>
      </c>
      <c r="S35" s="487">
        <v>0</v>
      </c>
      <c r="T35" s="490">
        <v>0</v>
      </c>
      <c r="U35" s="487">
        <v>0</v>
      </c>
    </row>
    <row r="36" spans="1:21" s="119" customFormat="1" ht="15.75" customHeight="1">
      <c r="A36" s="488" t="s">
        <v>540</v>
      </c>
      <c r="B36" s="489">
        <v>59751</v>
      </c>
      <c r="C36" s="489">
        <v>59751</v>
      </c>
      <c r="D36" s="489">
        <v>59751</v>
      </c>
      <c r="E36" s="490">
        <v>0</v>
      </c>
      <c r="F36" s="490">
        <v>0</v>
      </c>
      <c r="G36" s="490">
        <v>0</v>
      </c>
      <c r="H36" s="490">
        <v>0</v>
      </c>
      <c r="I36" s="490">
        <v>0</v>
      </c>
      <c r="J36" s="490">
        <v>0</v>
      </c>
      <c r="K36" s="490">
        <v>0</v>
      </c>
      <c r="L36" s="490">
        <v>0</v>
      </c>
      <c r="M36" s="490">
        <v>0</v>
      </c>
      <c r="N36" s="490">
        <v>0</v>
      </c>
      <c r="O36" s="490">
        <v>0</v>
      </c>
      <c r="P36" s="490">
        <v>0</v>
      </c>
      <c r="Q36" s="490">
        <v>0</v>
      </c>
      <c r="R36" s="487">
        <v>0</v>
      </c>
      <c r="S36" s="487">
        <v>0</v>
      </c>
      <c r="T36" s="490">
        <v>0</v>
      </c>
      <c r="U36" s="487">
        <v>0</v>
      </c>
    </row>
    <row r="37" spans="1:21" ht="15.75" customHeight="1">
      <c r="A37" s="403" t="s">
        <v>36</v>
      </c>
      <c r="B37" s="404">
        <v>59751</v>
      </c>
      <c r="C37" s="404">
        <v>59751</v>
      </c>
      <c r="D37" s="404">
        <v>59751</v>
      </c>
      <c r="E37" s="487">
        <v>0</v>
      </c>
      <c r="F37" s="487">
        <v>0</v>
      </c>
      <c r="G37" s="487">
        <v>0</v>
      </c>
      <c r="H37" s="487">
        <v>0</v>
      </c>
      <c r="I37" s="487">
        <v>0</v>
      </c>
      <c r="J37" s="487">
        <v>0</v>
      </c>
      <c r="K37" s="487">
        <v>0</v>
      </c>
      <c r="L37" s="487">
        <v>0</v>
      </c>
      <c r="M37" s="487">
        <v>0</v>
      </c>
      <c r="N37" s="487">
        <v>0</v>
      </c>
      <c r="O37" s="487">
        <v>0</v>
      </c>
      <c r="P37" s="487">
        <v>0</v>
      </c>
      <c r="Q37" s="487">
        <v>0</v>
      </c>
      <c r="R37" s="487">
        <v>0</v>
      </c>
      <c r="S37" s="487">
        <v>0</v>
      </c>
      <c r="T37" s="490">
        <v>0</v>
      </c>
      <c r="U37" s="487">
        <v>0</v>
      </c>
    </row>
    <row r="38" spans="1:21" ht="15.75" customHeight="1">
      <c r="A38" s="488" t="s">
        <v>414</v>
      </c>
      <c r="B38" s="404">
        <v>22297</v>
      </c>
      <c r="C38" s="404">
        <v>22297</v>
      </c>
      <c r="D38" s="404">
        <v>22297</v>
      </c>
      <c r="E38" s="487">
        <v>0</v>
      </c>
      <c r="F38" s="487">
        <v>0</v>
      </c>
      <c r="G38" s="487">
        <v>0</v>
      </c>
      <c r="H38" s="487">
        <v>0</v>
      </c>
      <c r="I38" s="487">
        <v>0</v>
      </c>
      <c r="J38" s="487">
        <v>0</v>
      </c>
      <c r="K38" s="487">
        <v>0</v>
      </c>
      <c r="L38" s="487">
        <v>0</v>
      </c>
      <c r="M38" s="487">
        <v>0</v>
      </c>
      <c r="N38" s="487">
        <v>0</v>
      </c>
      <c r="O38" s="487">
        <v>0</v>
      </c>
      <c r="P38" s="487">
        <v>0</v>
      </c>
      <c r="Q38" s="487">
        <v>0</v>
      </c>
      <c r="R38" s="487">
        <v>0</v>
      </c>
      <c r="S38" s="487">
        <v>0</v>
      </c>
      <c r="T38" s="490">
        <v>0</v>
      </c>
      <c r="U38" s="487">
        <v>0</v>
      </c>
    </row>
    <row r="39" spans="1:21" ht="15.75" customHeight="1">
      <c r="A39" s="403" t="s">
        <v>414</v>
      </c>
      <c r="B39" s="404">
        <v>22297</v>
      </c>
      <c r="C39" s="404">
        <v>22297</v>
      </c>
      <c r="D39" s="404">
        <v>22297</v>
      </c>
      <c r="E39" s="487">
        <v>0</v>
      </c>
      <c r="F39" s="487">
        <v>0</v>
      </c>
      <c r="G39" s="487">
        <v>0</v>
      </c>
      <c r="H39" s="487">
        <v>0</v>
      </c>
      <c r="I39" s="487">
        <v>0</v>
      </c>
      <c r="J39" s="487">
        <v>0</v>
      </c>
      <c r="K39" s="487">
        <v>0</v>
      </c>
      <c r="L39" s="487">
        <v>0</v>
      </c>
      <c r="M39" s="487">
        <v>0</v>
      </c>
      <c r="N39" s="487">
        <v>0</v>
      </c>
      <c r="O39" s="487">
        <v>0</v>
      </c>
      <c r="P39" s="487">
        <v>0</v>
      </c>
      <c r="Q39" s="487">
        <v>0</v>
      </c>
      <c r="R39" s="487">
        <v>0</v>
      </c>
      <c r="S39" s="487">
        <v>0</v>
      </c>
      <c r="T39" s="490">
        <v>0</v>
      </c>
      <c r="U39" s="487">
        <v>0</v>
      </c>
    </row>
    <row r="40" spans="1:21" ht="10.5" customHeight="1"/>
    <row r="41" spans="1:21" ht="89.25" customHeight="1">
      <c r="A41" s="753" t="s">
        <v>894</v>
      </c>
      <c r="B41" s="753"/>
      <c r="C41" s="753"/>
      <c r="D41" s="753"/>
      <c r="E41" s="753"/>
      <c r="F41" s="753"/>
      <c r="G41" s="753"/>
    </row>
    <row r="42" spans="1:21" ht="14.25" customHeight="1">
      <c r="A42" s="754" t="s">
        <v>602</v>
      </c>
      <c r="B42" s="754"/>
      <c r="C42" s="754"/>
      <c r="D42" s="754"/>
      <c r="E42" s="754"/>
    </row>
  </sheetData>
  <mergeCells count="8">
    <mergeCell ref="A42:E42"/>
    <mergeCell ref="A5:U5"/>
    <mergeCell ref="C7:M7"/>
    <mergeCell ref="N7:P7"/>
    <mergeCell ref="Q7:U7"/>
    <mergeCell ref="B7:B8"/>
    <mergeCell ref="A41:G41"/>
    <mergeCell ref="A7:A8"/>
  </mergeCells>
  <hyperlinks>
    <hyperlink ref="V5" location="INDICE!A51" display="INDICE"/>
  </hyperlinks>
  <printOptions horizontalCentered="1"/>
  <pageMargins left="0.19685039370078741" right="0.19685039370078741" top="1.1023622047244095" bottom="0.51181102362204722" header="0.11811023622047245" footer="0.23622047244094491"/>
  <pageSetup paperSize="9" scale="60" firstPageNumber="72" orientation="landscape" useFirstPageNumber="1" r:id="rId1"/>
  <headerFooter scaleWithDoc="0">
    <oddHeader>&amp;C&amp;G</oddHeader>
    <oddFooter>&amp;C&amp;12 72</oddFooter>
  </headerFooter>
  <drawing r:id="rId2"/>
  <legacyDrawingHF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showGridLines="0" zoomScale="90" zoomScaleNormal="90" workbookViewId="0">
      <selection activeCell="A6" sqref="A6:A7"/>
    </sheetView>
  </sheetViews>
  <sheetFormatPr baseColWidth="10" defaultColWidth="9.140625" defaultRowHeight="12.75"/>
  <cols>
    <col min="1" max="1" width="36.140625" style="94" customWidth="1"/>
    <col min="2" max="2" width="17.7109375" style="137" customWidth="1"/>
    <col min="3" max="3" width="18.140625" style="137" customWidth="1"/>
    <col min="4" max="4" width="21.140625" style="137" customWidth="1"/>
    <col min="5" max="5" width="17.5703125" style="137" customWidth="1"/>
    <col min="6" max="6" width="16.5703125" style="137" customWidth="1"/>
    <col min="7" max="7" width="18.5703125" style="137" customWidth="1"/>
    <col min="8" max="8" width="11.5703125" style="98" customWidth="1"/>
    <col min="9" max="16384" width="9.140625" style="98"/>
  </cols>
  <sheetData>
    <row r="1" spans="1:8" ht="17.25" customHeight="1"/>
    <row r="2" spans="1:8" ht="17.25" customHeight="1"/>
    <row r="3" spans="1:8" ht="17.25" customHeight="1"/>
    <row r="5" spans="1:8" ht="61.5" customHeight="1">
      <c r="A5" s="758" t="s">
        <v>876</v>
      </c>
      <c r="B5" s="758"/>
      <c r="C5" s="758"/>
      <c r="D5" s="758"/>
      <c r="E5" s="758"/>
      <c r="F5" s="758"/>
      <c r="G5" s="758"/>
      <c r="H5" s="65" t="s">
        <v>225</v>
      </c>
    </row>
    <row r="6" spans="1:8" s="114" customFormat="1" ht="21.75" customHeight="1">
      <c r="A6" s="771" t="s">
        <v>441</v>
      </c>
      <c r="B6" s="771" t="s">
        <v>242</v>
      </c>
      <c r="C6" s="777" t="s">
        <v>134</v>
      </c>
      <c r="D6" s="779"/>
      <c r="E6" s="771" t="s">
        <v>133</v>
      </c>
      <c r="F6" s="771" t="s">
        <v>132</v>
      </c>
      <c r="G6" s="771" t="s">
        <v>243</v>
      </c>
    </row>
    <row r="7" spans="1:8" s="114" customFormat="1" ht="31.5" customHeight="1">
      <c r="A7" s="772"/>
      <c r="B7" s="772"/>
      <c r="C7" s="401" t="s">
        <v>581</v>
      </c>
      <c r="D7" s="352" t="s">
        <v>130</v>
      </c>
      <c r="E7" s="772"/>
      <c r="F7" s="772"/>
      <c r="G7" s="772"/>
    </row>
    <row r="8" spans="1:8" s="119" customFormat="1" ht="15.75" customHeight="1">
      <c r="A8" s="191" t="s">
        <v>467</v>
      </c>
      <c r="B8" s="194">
        <v>35883332.743293561</v>
      </c>
      <c r="C8" s="194">
        <v>24949706.439999975</v>
      </c>
      <c r="D8" s="194">
        <v>6323858.0000000019</v>
      </c>
      <c r="E8" s="194">
        <v>1599817.0000000009</v>
      </c>
      <c r="F8" s="194">
        <v>859439.24000000255</v>
      </c>
      <c r="G8" s="194">
        <v>2150512.0632934771</v>
      </c>
      <c r="H8" s="179"/>
    </row>
    <row r="9" spans="1:8" ht="15.75" customHeight="1">
      <c r="A9" s="197" t="s">
        <v>55</v>
      </c>
      <c r="B9" s="192">
        <v>30060111.74329352</v>
      </c>
      <c r="C9" s="192">
        <v>19942581.440000005</v>
      </c>
      <c r="D9" s="192">
        <v>5980439</v>
      </c>
      <c r="E9" s="192">
        <v>1278702.9999999998</v>
      </c>
      <c r="F9" s="192">
        <v>777037.23999999918</v>
      </c>
      <c r="G9" s="192">
        <v>2081351.0632934764</v>
      </c>
    </row>
    <row r="10" spans="1:8" ht="15.75" customHeight="1">
      <c r="A10" s="198" t="s">
        <v>54</v>
      </c>
      <c r="B10" s="192">
        <v>5823220.9999999981</v>
      </c>
      <c r="C10" s="192">
        <v>5007124.9999999963</v>
      </c>
      <c r="D10" s="192">
        <v>343418.99999999988</v>
      </c>
      <c r="E10" s="192">
        <v>321114.00000000041</v>
      </c>
      <c r="F10" s="192">
        <v>82402.000000000146</v>
      </c>
      <c r="G10" s="192">
        <v>69161.000000000015</v>
      </c>
    </row>
    <row r="11" spans="1:8" s="119" customFormat="1" ht="15.75" customHeight="1">
      <c r="A11" s="201" t="s">
        <v>282</v>
      </c>
      <c r="B11" s="194">
        <v>14289600.543293487</v>
      </c>
      <c r="C11" s="194">
        <v>10339784.240000008</v>
      </c>
      <c r="D11" s="194">
        <v>1954513.0000000019</v>
      </c>
      <c r="E11" s="194">
        <v>540561.99999999919</v>
      </c>
      <c r="F11" s="194">
        <v>400094.23999999947</v>
      </c>
      <c r="G11" s="194">
        <v>1054647.0632934743</v>
      </c>
    </row>
    <row r="12" spans="1:8" ht="15.75" customHeight="1">
      <c r="A12" s="308" t="s">
        <v>55</v>
      </c>
      <c r="B12" s="309">
        <v>11401739.543293487</v>
      </c>
      <c r="C12" s="309">
        <v>7882644.2399999853</v>
      </c>
      <c r="D12" s="309">
        <v>1788435.0000000068</v>
      </c>
      <c r="E12" s="309">
        <v>404511.00000000017</v>
      </c>
      <c r="F12" s="309">
        <v>334076.24000000022</v>
      </c>
      <c r="G12" s="309">
        <v>992073.06329347438</v>
      </c>
    </row>
    <row r="13" spans="1:8" ht="15.75" customHeight="1">
      <c r="A13" s="308" t="s">
        <v>54</v>
      </c>
      <c r="B13" s="309">
        <v>2887861.0000000005</v>
      </c>
      <c r="C13" s="309">
        <v>2457140</v>
      </c>
      <c r="D13" s="309">
        <v>166078.00000000003</v>
      </c>
      <c r="E13" s="309">
        <v>136050.99999999997</v>
      </c>
      <c r="F13" s="309">
        <v>66018.000000000015</v>
      </c>
      <c r="G13" s="309">
        <v>62574.000000000029</v>
      </c>
    </row>
    <row r="14" spans="1:8" s="119" customFormat="1" ht="15.75" customHeight="1">
      <c r="A14" s="205" t="s">
        <v>169</v>
      </c>
      <c r="B14" s="194">
        <v>1687118.840000001</v>
      </c>
      <c r="C14" s="194">
        <v>1298232.0000000002</v>
      </c>
      <c r="D14" s="194">
        <v>260025.00000000003</v>
      </c>
      <c r="E14" s="194">
        <v>17513.999999999996</v>
      </c>
      <c r="F14" s="194">
        <v>49200.999999999985</v>
      </c>
      <c r="G14" s="194">
        <v>62146.839999999982</v>
      </c>
    </row>
    <row r="15" spans="1:8" ht="15.75" customHeight="1">
      <c r="A15" s="197" t="s">
        <v>55</v>
      </c>
      <c r="B15" s="192">
        <v>1343715.84</v>
      </c>
      <c r="C15" s="192">
        <v>963133.99999999988</v>
      </c>
      <c r="D15" s="192">
        <v>259804.00000000006</v>
      </c>
      <c r="E15" s="192">
        <v>15257</v>
      </c>
      <c r="F15" s="192">
        <v>43373.999999999993</v>
      </c>
      <c r="G15" s="192">
        <v>62146.840000000004</v>
      </c>
    </row>
    <row r="16" spans="1:8" s="119" customFormat="1" ht="15.75" customHeight="1">
      <c r="A16" s="198" t="s">
        <v>54</v>
      </c>
      <c r="B16" s="192">
        <v>343403.00000000006</v>
      </c>
      <c r="C16" s="192">
        <v>335097.99999999988</v>
      </c>
      <c r="D16" s="192">
        <v>221</v>
      </c>
      <c r="E16" s="192">
        <v>2257.0000000000005</v>
      </c>
      <c r="F16" s="192">
        <v>5826.9999999999955</v>
      </c>
      <c r="G16" s="192">
        <v>0</v>
      </c>
    </row>
    <row r="17" spans="1:7" s="119" customFormat="1" ht="15.75" customHeight="1">
      <c r="A17" s="202" t="s">
        <v>168</v>
      </c>
      <c r="B17" s="194">
        <v>347168.99999999988</v>
      </c>
      <c r="C17" s="194">
        <v>274160</v>
      </c>
      <c r="D17" s="194">
        <v>46492.999999999985</v>
      </c>
      <c r="E17" s="194">
        <v>13728.000000000005</v>
      </c>
      <c r="F17" s="194">
        <v>9691.9999999999982</v>
      </c>
      <c r="G17" s="194">
        <v>3095.9999999999995</v>
      </c>
    </row>
    <row r="18" spans="1:7" ht="15.75" customHeight="1">
      <c r="A18" s="200" t="s">
        <v>55</v>
      </c>
      <c r="B18" s="192">
        <v>251012.00000000006</v>
      </c>
      <c r="C18" s="192">
        <v>181292.99999999991</v>
      </c>
      <c r="D18" s="192">
        <v>46388.000000000015</v>
      </c>
      <c r="E18" s="192">
        <v>11325.000000000002</v>
      </c>
      <c r="F18" s="192">
        <v>8910.0000000000018</v>
      </c>
      <c r="G18" s="192">
        <v>3096</v>
      </c>
    </row>
    <row r="19" spans="1:7" s="119" customFormat="1" ht="15.75" customHeight="1">
      <c r="A19" s="197" t="s">
        <v>54</v>
      </c>
      <c r="B19" s="192">
        <v>96157.000000000015</v>
      </c>
      <c r="C19" s="192">
        <v>92867</v>
      </c>
      <c r="D19" s="192">
        <v>105</v>
      </c>
      <c r="E19" s="192">
        <v>2402.9999999999995</v>
      </c>
      <c r="F19" s="192">
        <v>781.99999999999989</v>
      </c>
      <c r="G19" s="192">
        <v>0</v>
      </c>
    </row>
    <row r="20" spans="1:7" s="119" customFormat="1" ht="15.75" customHeight="1">
      <c r="A20" s="203" t="s">
        <v>167</v>
      </c>
      <c r="B20" s="194">
        <v>505634.00000000012</v>
      </c>
      <c r="C20" s="194">
        <v>403024.99999999994</v>
      </c>
      <c r="D20" s="194">
        <v>84777.999999999971</v>
      </c>
      <c r="E20" s="194">
        <v>5891</v>
      </c>
      <c r="F20" s="194">
        <v>11940.000000000004</v>
      </c>
      <c r="G20" s="194">
        <v>0</v>
      </c>
    </row>
    <row r="21" spans="1:7" ht="15.75" customHeight="1">
      <c r="A21" s="199" t="s">
        <v>55</v>
      </c>
      <c r="B21" s="192">
        <v>351899.99999999994</v>
      </c>
      <c r="C21" s="192">
        <v>252569.99999999997</v>
      </c>
      <c r="D21" s="192">
        <v>84777.999999999985</v>
      </c>
      <c r="E21" s="192">
        <v>4665.9999999999991</v>
      </c>
      <c r="F21" s="192">
        <v>9886.0000000000018</v>
      </c>
      <c r="G21" s="192">
        <v>0</v>
      </c>
    </row>
    <row r="22" spans="1:7" s="119" customFormat="1" ht="15.75" customHeight="1">
      <c r="A22" s="198" t="s">
        <v>54</v>
      </c>
      <c r="B22" s="192">
        <v>153734</v>
      </c>
      <c r="C22" s="192">
        <v>150455</v>
      </c>
      <c r="D22" s="192">
        <v>0</v>
      </c>
      <c r="E22" s="192">
        <v>1225</v>
      </c>
      <c r="F22" s="192">
        <v>2053.9999999999995</v>
      </c>
      <c r="G22" s="192">
        <v>0</v>
      </c>
    </row>
    <row r="23" spans="1:7" s="119" customFormat="1" ht="15.75" customHeight="1">
      <c r="A23" s="202" t="s">
        <v>166</v>
      </c>
      <c r="B23" s="194">
        <v>357056.99999999983</v>
      </c>
      <c r="C23" s="194">
        <v>263824.00000000012</v>
      </c>
      <c r="D23" s="194">
        <v>41879.000000000007</v>
      </c>
      <c r="E23" s="194">
        <v>24459.999999999996</v>
      </c>
      <c r="F23" s="194">
        <v>14720.999999999998</v>
      </c>
      <c r="G23" s="194">
        <v>12173</v>
      </c>
    </row>
    <row r="24" spans="1:7" ht="15.75" customHeight="1">
      <c r="A24" s="200" t="s">
        <v>55</v>
      </c>
      <c r="B24" s="192">
        <v>243086.99999999994</v>
      </c>
      <c r="C24" s="192">
        <v>160991.99999999997</v>
      </c>
      <c r="D24" s="192">
        <v>39175</v>
      </c>
      <c r="E24" s="192">
        <v>17719</v>
      </c>
      <c r="F24" s="192">
        <v>13028</v>
      </c>
      <c r="G24" s="192">
        <v>12173</v>
      </c>
    </row>
    <row r="25" spans="1:7" s="119" customFormat="1" ht="15.75" customHeight="1">
      <c r="A25" s="197" t="s">
        <v>54</v>
      </c>
      <c r="B25" s="192">
        <v>113969.99999999999</v>
      </c>
      <c r="C25" s="192">
        <v>102831.99999999997</v>
      </c>
      <c r="D25" s="192">
        <v>2703.9999999999991</v>
      </c>
      <c r="E25" s="192">
        <v>6740.9999999999991</v>
      </c>
      <c r="F25" s="192">
        <v>1693</v>
      </c>
      <c r="G25" s="192">
        <v>0</v>
      </c>
    </row>
    <row r="26" spans="1:7" s="119" customFormat="1" ht="15.75" customHeight="1">
      <c r="A26" s="203" t="s">
        <v>165</v>
      </c>
      <c r="B26" s="194">
        <v>826779</v>
      </c>
      <c r="C26" s="194">
        <v>594344</v>
      </c>
      <c r="D26" s="194">
        <v>141185.99999999997</v>
      </c>
      <c r="E26" s="194">
        <v>58654.000000000015</v>
      </c>
      <c r="F26" s="194">
        <v>15126.999999999998</v>
      </c>
      <c r="G26" s="194">
        <v>17467.999999999993</v>
      </c>
    </row>
    <row r="27" spans="1:7" ht="15.75" customHeight="1">
      <c r="A27" s="199" t="s">
        <v>55</v>
      </c>
      <c r="B27" s="192">
        <v>567745.00000000012</v>
      </c>
      <c r="C27" s="192">
        <v>379004.99999999988</v>
      </c>
      <c r="D27" s="192">
        <v>121977.99999999997</v>
      </c>
      <c r="E27" s="192">
        <v>37505.000000000007</v>
      </c>
      <c r="F27" s="192">
        <v>11788.999999999998</v>
      </c>
      <c r="G27" s="192">
        <v>17467.999999999996</v>
      </c>
    </row>
    <row r="28" spans="1:7" s="119" customFormat="1" ht="15.75" customHeight="1">
      <c r="A28" s="198" t="s">
        <v>54</v>
      </c>
      <c r="B28" s="192">
        <v>259034</v>
      </c>
      <c r="C28" s="192">
        <v>215339.00000000003</v>
      </c>
      <c r="D28" s="192">
        <v>19207.999999999996</v>
      </c>
      <c r="E28" s="192">
        <v>21149</v>
      </c>
      <c r="F28" s="192">
        <v>3338.0000000000005</v>
      </c>
      <c r="G28" s="192">
        <v>0</v>
      </c>
    </row>
    <row r="29" spans="1:7" s="119" customFormat="1" ht="15.75" customHeight="1">
      <c r="A29" s="202" t="s">
        <v>164</v>
      </c>
      <c r="B29" s="194">
        <v>810581.00000000023</v>
      </c>
      <c r="C29" s="194">
        <v>673727.00000000012</v>
      </c>
      <c r="D29" s="194">
        <v>84905</v>
      </c>
      <c r="E29" s="194">
        <v>25471.999999999996</v>
      </c>
      <c r="F29" s="194">
        <v>12623.000000000002</v>
      </c>
      <c r="G29" s="194">
        <v>13853.999999999998</v>
      </c>
    </row>
    <row r="30" spans="1:7" ht="15.75" customHeight="1">
      <c r="A30" s="200" t="s">
        <v>55</v>
      </c>
      <c r="B30" s="192">
        <v>627968.99999999977</v>
      </c>
      <c r="C30" s="192">
        <v>495807.99999999988</v>
      </c>
      <c r="D30" s="192">
        <v>84904.999999999985</v>
      </c>
      <c r="E30" s="192">
        <v>21602.999999999989</v>
      </c>
      <c r="F30" s="192">
        <v>11799</v>
      </c>
      <c r="G30" s="192">
        <v>13854</v>
      </c>
    </row>
    <row r="31" spans="1:7" s="119" customFormat="1" ht="15.75" customHeight="1">
      <c r="A31" s="197" t="s">
        <v>54</v>
      </c>
      <c r="B31" s="192">
        <v>182611.99999999997</v>
      </c>
      <c r="C31" s="192">
        <v>177919</v>
      </c>
      <c r="D31" s="192">
        <v>0</v>
      </c>
      <c r="E31" s="192">
        <v>3869</v>
      </c>
      <c r="F31" s="192">
        <v>823.99999999999989</v>
      </c>
      <c r="G31" s="192">
        <v>0</v>
      </c>
    </row>
    <row r="32" spans="1:7" s="119" customFormat="1" ht="15.75" customHeight="1">
      <c r="A32" s="203" t="s">
        <v>163</v>
      </c>
      <c r="B32" s="194">
        <v>719771.00000000023</v>
      </c>
      <c r="C32" s="194">
        <v>520631.99999999983</v>
      </c>
      <c r="D32" s="194">
        <v>112611.00000000004</v>
      </c>
      <c r="E32" s="194">
        <v>24487.999999999989</v>
      </c>
      <c r="F32" s="194">
        <v>20920</v>
      </c>
      <c r="G32" s="194">
        <v>41120</v>
      </c>
    </row>
    <row r="33" spans="1:7" ht="15.75" customHeight="1">
      <c r="A33" s="199" t="s">
        <v>55</v>
      </c>
      <c r="B33" s="192">
        <v>525529</v>
      </c>
      <c r="C33" s="192">
        <v>342373</v>
      </c>
      <c r="D33" s="192">
        <v>108093</v>
      </c>
      <c r="E33" s="192">
        <v>16840.000000000004</v>
      </c>
      <c r="F33" s="192">
        <v>18935</v>
      </c>
      <c r="G33" s="192">
        <v>39288</v>
      </c>
    </row>
    <row r="34" spans="1:7" s="119" customFormat="1" ht="15.75" customHeight="1">
      <c r="A34" s="198" t="s">
        <v>54</v>
      </c>
      <c r="B34" s="192">
        <v>194242.00000000009</v>
      </c>
      <c r="C34" s="192">
        <v>178259</v>
      </c>
      <c r="D34" s="192">
        <v>4518</v>
      </c>
      <c r="E34" s="192">
        <v>7647.9999999999982</v>
      </c>
      <c r="F34" s="192">
        <v>1984.9999999999998</v>
      </c>
      <c r="G34" s="192">
        <v>1832</v>
      </c>
    </row>
    <row r="35" spans="1:7" s="119" customFormat="1" ht="15.75" customHeight="1">
      <c r="A35" s="202" t="s">
        <v>162</v>
      </c>
      <c r="B35" s="194">
        <v>923852.99999999953</v>
      </c>
      <c r="C35" s="194">
        <v>783771.99999999977</v>
      </c>
      <c r="D35" s="194">
        <v>84515.999999999942</v>
      </c>
      <c r="E35" s="194">
        <v>9814.9999999999964</v>
      </c>
      <c r="F35" s="194">
        <v>19353</v>
      </c>
      <c r="G35" s="194">
        <v>26397.000000000004</v>
      </c>
    </row>
    <row r="36" spans="1:7" ht="15.75" customHeight="1">
      <c r="A36" s="200" t="s">
        <v>55</v>
      </c>
      <c r="B36" s="192">
        <v>740405.00000000023</v>
      </c>
      <c r="C36" s="192">
        <v>601058</v>
      </c>
      <c r="D36" s="192">
        <v>84514.999999999971</v>
      </c>
      <c r="E36" s="192">
        <v>9402.9999999999964</v>
      </c>
      <c r="F36" s="192">
        <v>19032</v>
      </c>
      <c r="G36" s="192">
        <v>26396.999999999996</v>
      </c>
    </row>
    <row r="37" spans="1:7" s="119" customFormat="1" ht="15.75" customHeight="1">
      <c r="A37" s="197" t="s">
        <v>54</v>
      </c>
      <c r="B37" s="192">
        <v>183448.00000000006</v>
      </c>
      <c r="C37" s="192">
        <v>182713.99999999997</v>
      </c>
      <c r="D37" s="192">
        <v>1.0000000000000002</v>
      </c>
      <c r="E37" s="192">
        <v>412.00000000000006</v>
      </c>
      <c r="F37" s="192">
        <v>321</v>
      </c>
      <c r="G37" s="192">
        <v>0</v>
      </c>
    </row>
    <row r="38" spans="1:7" s="119" customFormat="1" ht="15.75" customHeight="1">
      <c r="A38" s="203" t="s">
        <v>161</v>
      </c>
      <c r="B38" s="194">
        <v>6175024.7032934763</v>
      </c>
      <c r="C38" s="194">
        <v>4079140.2399999965</v>
      </c>
      <c r="D38" s="194">
        <v>773150.00000000012</v>
      </c>
      <c r="E38" s="194">
        <v>254687.00000000006</v>
      </c>
      <c r="F38" s="194">
        <v>202298.24000000017</v>
      </c>
      <c r="G38" s="194">
        <v>865749.22329347371</v>
      </c>
    </row>
    <row r="39" spans="1:7" ht="15.75" customHeight="1">
      <c r="A39" s="199" t="s">
        <v>55</v>
      </c>
      <c r="B39" s="192">
        <v>5184082.7032934763</v>
      </c>
      <c r="C39" s="192">
        <v>3388536.2400000026</v>
      </c>
      <c r="D39" s="192">
        <v>643740.00000000035</v>
      </c>
      <c r="E39" s="192">
        <v>190172.00000000015</v>
      </c>
      <c r="F39" s="192">
        <v>156277.24000000011</v>
      </c>
      <c r="G39" s="192">
        <v>805357.22329347522</v>
      </c>
    </row>
    <row r="40" spans="1:7" s="119" customFormat="1" ht="15.75" customHeight="1">
      <c r="A40" s="198" t="s">
        <v>54</v>
      </c>
      <c r="B40" s="192">
        <v>990941.99999999953</v>
      </c>
      <c r="C40" s="192">
        <v>690603.99999999988</v>
      </c>
      <c r="D40" s="192">
        <v>129410.00000000001</v>
      </c>
      <c r="E40" s="192">
        <v>64515.000000000007</v>
      </c>
      <c r="F40" s="192">
        <v>46020.999999999978</v>
      </c>
      <c r="G40" s="192">
        <v>60392.000000000015</v>
      </c>
    </row>
    <row r="41" spans="1:7" s="119" customFormat="1" ht="15.75" customHeight="1">
      <c r="A41" s="202" t="s">
        <v>160</v>
      </c>
      <c r="B41" s="194">
        <v>1128199.9999999995</v>
      </c>
      <c r="C41" s="194">
        <v>879042.99999999977</v>
      </c>
      <c r="D41" s="194">
        <v>168981.00000000009</v>
      </c>
      <c r="E41" s="194">
        <v>49710.000000000015</v>
      </c>
      <c r="F41" s="194">
        <v>23540</v>
      </c>
      <c r="G41" s="194">
        <v>6925.9999999999973</v>
      </c>
    </row>
    <row r="42" spans="1:7" ht="15.75" customHeight="1">
      <c r="A42" s="200" t="s">
        <v>55</v>
      </c>
      <c r="B42" s="192">
        <v>835014</v>
      </c>
      <c r="C42" s="192">
        <v>617168.99999999988</v>
      </c>
      <c r="D42" s="192">
        <v>159929.00000000006</v>
      </c>
      <c r="E42" s="192">
        <v>29628.999999999989</v>
      </c>
      <c r="F42" s="192">
        <v>21361.000000000007</v>
      </c>
      <c r="G42" s="192">
        <v>6926.0000000000009</v>
      </c>
    </row>
    <row r="43" spans="1:7" s="119" customFormat="1" ht="15.75" customHeight="1">
      <c r="A43" s="197" t="s">
        <v>54</v>
      </c>
      <c r="B43" s="192">
        <v>293186</v>
      </c>
      <c r="C43" s="192">
        <v>261873.99999999994</v>
      </c>
      <c r="D43" s="192">
        <v>9052</v>
      </c>
      <c r="E43" s="192">
        <v>20081.000000000007</v>
      </c>
      <c r="F43" s="192">
        <v>2178.9999999999995</v>
      </c>
      <c r="G43" s="192">
        <v>0</v>
      </c>
    </row>
    <row r="44" spans="1:7" s="119" customFormat="1" ht="15.75" customHeight="1">
      <c r="A44" s="203" t="s">
        <v>159</v>
      </c>
      <c r="B44" s="194">
        <v>808413.00000000023</v>
      </c>
      <c r="C44" s="194">
        <v>569885</v>
      </c>
      <c r="D44" s="194">
        <v>155988.99999999994</v>
      </c>
      <c r="E44" s="194">
        <v>56142.999999999978</v>
      </c>
      <c r="F44" s="194">
        <v>20679.000000000007</v>
      </c>
      <c r="G44" s="194">
        <v>5717.0000000000009</v>
      </c>
    </row>
    <row r="45" spans="1:7" ht="15.75" customHeight="1">
      <c r="A45" s="199" t="s">
        <v>55</v>
      </c>
      <c r="B45" s="192">
        <v>731280.00000000012</v>
      </c>
      <c r="C45" s="192">
        <v>500706</v>
      </c>
      <c r="D45" s="192">
        <v>155130</v>
      </c>
      <c r="E45" s="192">
        <v>50391.999999999985</v>
      </c>
      <c r="F45" s="192">
        <v>19685.000000000011</v>
      </c>
      <c r="G45" s="192">
        <v>5367</v>
      </c>
    </row>
    <row r="46" spans="1:7" s="119" customFormat="1" ht="15.75" customHeight="1">
      <c r="A46" s="198" t="s">
        <v>54</v>
      </c>
      <c r="B46" s="192">
        <v>77133</v>
      </c>
      <c r="C46" s="192">
        <v>69178.999999999985</v>
      </c>
      <c r="D46" s="192">
        <v>859</v>
      </c>
      <c r="E46" s="192">
        <v>5751.0000000000009</v>
      </c>
      <c r="F46" s="192">
        <v>994</v>
      </c>
      <c r="G46" s="192">
        <v>350</v>
      </c>
    </row>
    <row r="47" spans="1:7" s="119" customFormat="1" ht="15.75" customHeight="1">
      <c r="A47" s="202" t="s">
        <v>283</v>
      </c>
      <c r="B47" s="194">
        <v>19000920.200000029</v>
      </c>
      <c r="C47" s="194">
        <v>12494966.199999996</v>
      </c>
      <c r="D47" s="194">
        <v>4078134.9999999972</v>
      </c>
      <c r="E47" s="194">
        <v>975571</v>
      </c>
      <c r="F47" s="194">
        <v>410406.99999999971</v>
      </c>
      <c r="G47" s="194">
        <v>1041840.9999999993</v>
      </c>
    </row>
    <row r="48" spans="1:7" ht="15.75" customHeight="1">
      <c r="A48" s="308" t="s">
        <v>55</v>
      </c>
      <c r="B48" s="309">
        <v>16942457.200000048</v>
      </c>
      <c r="C48" s="309">
        <v>10784608.200000014</v>
      </c>
      <c r="D48" s="309">
        <v>3911574.0000000047</v>
      </c>
      <c r="E48" s="309">
        <v>813473.99999999942</v>
      </c>
      <c r="F48" s="309">
        <v>397012.99999999994</v>
      </c>
      <c r="G48" s="309">
        <v>1035787.9999999997</v>
      </c>
    </row>
    <row r="49" spans="1:7" ht="15.75" customHeight="1">
      <c r="A49" s="308" t="s">
        <v>54</v>
      </c>
      <c r="B49" s="309">
        <v>2058463.0000000026</v>
      </c>
      <c r="C49" s="309">
        <v>1710357.9999999993</v>
      </c>
      <c r="D49" s="309">
        <v>166561.00000000009</v>
      </c>
      <c r="E49" s="309">
        <v>162097</v>
      </c>
      <c r="F49" s="309">
        <v>13394.000000000002</v>
      </c>
      <c r="G49" s="309">
        <v>6053</v>
      </c>
    </row>
    <row r="50" spans="1:7" s="119" customFormat="1" ht="15.75" customHeight="1">
      <c r="A50" s="203" t="s">
        <v>51</v>
      </c>
      <c r="B50" s="194">
        <v>1584347.9999999998</v>
      </c>
      <c r="C50" s="194">
        <v>987012.99999999965</v>
      </c>
      <c r="D50" s="194">
        <v>458087.00000000006</v>
      </c>
      <c r="E50" s="194">
        <v>73773.000000000029</v>
      </c>
      <c r="F50" s="194">
        <v>29044.999999999985</v>
      </c>
      <c r="G50" s="194">
        <v>36429.999999999985</v>
      </c>
    </row>
    <row r="51" spans="1:7" s="119" customFormat="1" ht="15.75" customHeight="1">
      <c r="A51" s="197" t="s">
        <v>55</v>
      </c>
      <c r="B51" s="192">
        <v>1419429</v>
      </c>
      <c r="C51" s="192">
        <v>833509.00000000012</v>
      </c>
      <c r="D51" s="192">
        <v>456844.00000000017</v>
      </c>
      <c r="E51" s="192">
        <v>64508.999999999985</v>
      </c>
      <c r="F51" s="192">
        <v>28137.000000000007</v>
      </c>
      <c r="G51" s="192">
        <v>36430</v>
      </c>
    </row>
    <row r="52" spans="1:7" ht="15.75" customHeight="1">
      <c r="A52" s="198" t="s">
        <v>54</v>
      </c>
      <c r="B52" s="192">
        <v>164919.00000000003</v>
      </c>
      <c r="C52" s="192">
        <v>153503.99999999994</v>
      </c>
      <c r="D52" s="192">
        <v>1242.9999999999998</v>
      </c>
      <c r="E52" s="192">
        <v>9264.0000000000018</v>
      </c>
      <c r="F52" s="192">
        <v>908.00000000000011</v>
      </c>
      <c r="G52" s="192">
        <v>0</v>
      </c>
    </row>
    <row r="53" spans="1:7" s="119" customFormat="1" ht="15.75" customHeight="1">
      <c r="A53" s="201" t="s">
        <v>158</v>
      </c>
      <c r="B53" s="194">
        <v>1171622.2000000002</v>
      </c>
      <c r="C53" s="194">
        <v>725204.19999999984</v>
      </c>
      <c r="D53" s="194">
        <v>217090</v>
      </c>
      <c r="E53" s="194">
        <v>76891.000000000044</v>
      </c>
      <c r="F53" s="194">
        <v>23893.000000000011</v>
      </c>
      <c r="G53" s="194">
        <v>128544.00000000003</v>
      </c>
    </row>
    <row r="54" spans="1:7" s="119" customFormat="1" ht="15.75" customHeight="1">
      <c r="A54" s="198" t="s">
        <v>55</v>
      </c>
      <c r="B54" s="192">
        <v>820465.19999999984</v>
      </c>
      <c r="C54" s="192">
        <v>422158.20000000007</v>
      </c>
      <c r="D54" s="192">
        <v>206696.00000000003</v>
      </c>
      <c r="E54" s="192">
        <v>45259.000000000015</v>
      </c>
      <c r="F54" s="192">
        <v>23158.000000000015</v>
      </c>
      <c r="G54" s="192">
        <v>123194.00000000003</v>
      </c>
    </row>
    <row r="55" spans="1:7" ht="15.75" customHeight="1">
      <c r="A55" s="199" t="s">
        <v>54</v>
      </c>
      <c r="B55" s="192">
        <v>351157</v>
      </c>
      <c r="C55" s="192">
        <v>303045.99999999994</v>
      </c>
      <c r="D55" s="192">
        <v>10393.999999999993</v>
      </c>
      <c r="E55" s="192">
        <v>31631.999999999993</v>
      </c>
      <c r="F55" s="192">
        <v>735</v>
      </c>
      <c r="G55" s="192">
        <v>5350</v>
      </c>
    </row>
    <row r="56" spans="1:7" s="119" customFormat="1" ht="15.75" customHeight="1">
      <c r="A56" s="203" t="s">
        <v>157</v>
      </c>
      <c r="B56" s="194">
        <v>10554120.000000004</v>
      </c>
      <c r="C56" s="194">
        <v>7065173.0000000028</v>
      </c>
      <c r="D56" s="194">
        <v>2040283.0000000005</v>
      </c>
      <c r="E56" s="194">
        <v>549581.00000000023</v>
      </c>
      <c r="F56" s="194">
        <v>225895.99999999983</v>
      </c>
      <c r="G56" s="194">
        <v>673186.9999999993</v>
      </c>
    </row>
    <row r="57" spans="1:7" s="119" customFormat="1" ht="15.75" customHeight="1">
      <c r="A57" s="197" t="s">
        <v>55</v>
      </c>
      <c r="B57" s="192">
        <v>10076380.999999994</v>
      </c>
      <c r="C57" s="192">
        <v>6713305</v>
      </c>
      <c r="D57" s="192">
        <v>1969902.0000000007</v>
      </c>
      <c r="E57" s="192">
        <v>500384.99999999994</v>
      </c>
      <c r="F57" s="192">
        <v>219602.00000000012</v>
      </c>
      <c r="G57" s="192">
        <v>673186.99999999977</v>
      </c>
    </row>
    <row r="58" spans="1:7" ht="15.75" customHeight="1">
      <c r="A58" s="200" t="s">
        <v>54</v>
      </c>
      <c r="B58" s="192">
        <v>477739</v>
      </c>
      <c r="C58" s="192">
        <v>351867.99999999994</v>
      </c>
      <c r="D58" s="192">
        <v>70380.999999999985</v>
      </c>
      <c r="E58" s="192">
        <v>49196.000000000015</v>
      </c>
      <c r="F58" s="192">
        <v>6294.0000000000018</v>
      </c>
      <c r="G58" s="192">
        <v>0</v>
      </c>
    </row>
    <row r="59" spans="1:7" s="119" customFormat="1" ht="15.75" customHeight="1">
      <c r="A59" s="202" t="s">
        <v>156</v>
      </c>
      <c r="B59" s="194">
        <v>1995813.9999999988</v>
      </c>
      <c r="C59" s="194">
        <v>1154765</v>
      </c>
      <c r="D59" s="194">
        <v>595701</v>
      </c>
      <c r="E59" s="194">
        <v>111837.99999999993</v>
      </c>
      <c r="F59" s="194">
        <v>48110.999999999978</v>
      </c>
      <c r="G59" s="194">
        <v>85399</v>
      </c>
    </row>
    <row r="60" spans="1:7" s="119" customFormat="1" ht="15.75" customHeight="1">
      <c r="A60" s="198" t="s">
        <v>55</v>
      </c>
      <c r="B60" s="192">
        <v>1649555.0000000002</v>
      </c>
      <c r="C60" s="192">
        <v>906415.99999999942</v>
      </c>
      <c r="D60" s="192">
        <v>523081.00000000017</v>
      </c>
      <c r="E60" s="192">
        <v>88263.000000000015</v>
      </c>
      <c r="F60" s="192">
        <v>46395.999999999993</v>
      </c>
      <c r="G60" s="192">
        <v>85399</v>
      </c>
    </row>
    <row r="61" spans="1:7" ht="15.75" customHeight="1">
      <c r="A61" s="199" t="s">
        <v>54</v>
      </c>
      <c r="B61" s="192">
        <v>346259</v>
      </c>
      <c r="C61" s="192">
        <v>248349</v>
      </c>
      <c r="D61" s="192">
        <v>72620</v>
      </c>
      <c r="E61" s="192">
        <v>23575.000000000004</v>
      </c>
      <c r="F61" s="192">
        <v>1714.9999999999998</v>
      </c>
      <c r="G61" s="192">
        <v>0</v>
      </c>
    </row>
    <row r="62" spans="1:7" s="119" customFormat="1" ht="15.75" customHeight="1">
      <c r="A62" s="203" t="s">
        <v>155</v>
      </c>
      <c r="B62" s="194">
        <v>2956088.0000000009</v>
      </c>
      <c r="C62" s="194">
        <v>2035038.9999999998</v>
      </c>
      <c r="D62" s="194">
        <v>662975</v>
      </c>
      <c r="E62" s="194">
        <v>94813</v>
      </c>
      <c r="F62" s="194">
        <v>52651.999999999993</v>
      </c>
      <c r="G62" s="194">
        <v>110609</v>
      </c>
    </row>
    <row r="63" spans="1:7" s="119" customFormat="1" ht="15.75" customHeight="1">
      <c r="A63" s="197" t="s">
        <v>55</v>
      </c>
      <c r="B63" s="192">
        <v>2475949.9999999986</v>
      </c>
      <c r="C63" s="192">
        <v>1571360.9999999993</v>
      </c>
      <c r="D63" s="192">
        <v>662050.00000000035</v>
      </c>
      <c r="E63" s="192">
        <v>80348</v>
      </c>
      <c r="F63" s="192">
        <v>51581.999999999993</v>
      </c>
      <c r="G63" s="192">
        <v>110609</v>
      </c>
    </row>
    <row r="64" spans="1:7" ht="15.75" customHeight="1">
      <c r="A64" s="200" t="s">
        <v>54</v>
      </c>
      <c r="B64" s="192">
        <v>480138</v>
      </c>
      <c r="C64" s="192">
        <v>463678.00000000012</v>
      </c>
      <c r="D64" s="192">
        <v>924.99999999999989</v>
      </c>
      <c r="E64" s="192">
        <v>14464.999999999996</v>
      </c>
      <c r="F64" s="192">
        <v>1069.9999999999998</v>
      </c>
      <c r="G64" s="192">
        <v>0</v>
      </c>
    </row>
    <row r="65" spans="1:7" s="119" customFormat="1" ht="15.75" customHeight="1">
      <c r="A65" s="202" t="s">
        <v>26</v>
      </c>
      <c r="B65" s="194">
        <v>738928</v>
      </c>
      <c r="C65" s="194">
        <v>527772.00000000023</v>
      </c>
      <c r="D65" s="194">
        <v>103999.00000000001</v>
      </c>
      <c r="E65" s="194">
        <v>68674.999999999971</v>
      </c>
      <c r="F65" s="194">
        <v>30810</v>
      </c>
      <c r="G65" s="194">
        <v>7672</v>
      </c>
    </row>
    <row r="66" spans="1:7" s="119" customFormat="1" ht="15.75" customHeight="1">
      <c r="A66" s="198" t="s">
        <v>55</v>
      </c>
      <c r="B66" s="192">
        <v>500676.99999999983</v>
      </c>
      <c r="C66" s="192">
        <v>337858.99999999977</v>
      </c>
      <c r="D66" s="192">
        <v>93001.000000000015</v>
      </c>
      <c r="E66" s="192">
        <v>34710.000000000007</v>
      </c>
      <c r="F66" s="192">
        <v>28137.999999999996</v>
      </c>
      <c r="G66" s="192">
        <v>6968.9999999999982</v>
      </c>
    </row>
    <row r="67" spans="1:7" ht="15.75" customHeight="1">
      <c r="A67" s="199" t="s">
        <v>54</v>
      </c>
      <c r="B67" s="192">
        <v>238251</v>
      </c>
      <c r="C67" s="192">
        <v>189913</v>
      </c>
      <c r="D67" s="192">
        <v>10998</v>
      </c>
      <c r="E67" s="192">
        <v>33964.999999999993</v>
      </c>
      <c r="F67" s="192">
        <v>2672</v>
      </c>
      <c r="G67" s="192">
        <v>703</v>
      </c>
    </row>
    <row r="68" spans="1:7" s="119" customFormat="1" ht="15.75" customHeight="1">
      <c r="A68" s="203" t="s">
        <v>50</v>
      </c>
      <c r="B68" s="194">
        <v>2496286</v>
      </c>
      <c r="C68" s="194">
        <v>2038399.9999999986</v>
      </c>
      <c r="D68" s="194">
        <v>276732.00000000012</v>
      </c>
      <c r="E68" s="194">
        <v>80392.999999999971</v>
      </c>
      <c r="F68" s="194">
        <v>46737.000000000044</v>
      </c>
      <c r="G68" s="194">
        <v>54023.999999999993</v>
      </c>
    </row>
    <row r="69" spans="1:7" ht="15.75" customHeight="1">
      <c r="A69" s="308" t="s">
        <v>55</v>
      </c>
      <c r="B69" s="309">
        <v>1648777</v>
      </c>
      <c r="C69" s="309">
        <v>1226293</v>
      </c>
      <c r="D69" s="309">
        <v>265953.99999999977</v>
      </c>
      <c r="E69" s="309">
        <v>59266</v>
      </c>
      <c r="F69" s="309">
        <v>43774</v>
      </c>
      <c r="G69" s="309">
        <v>53489.999999999985</v>
      </c>
    </row>
    <row r="70" spans="1:7" ht="15.75" customHeight="1">
      <c r="A70" s="308" t="s">
        <v>54</v>
      </c>
      <c r="B70" s="309">
        <v>847509.00000000035</v>
      </c>
      <c r="C70" s="309">
        <v>812106.99999999965</v>
      </c>
      <c r="D70" s="309">
        <v>10777.999999999998</v>
      </c>
      <c r="E70" s="309">
        <v>21127.000000000015</v>
      </c>
      <c r="F70" s="309">
        <v>2963.0000000000009</v>
      </c>
      <c r="G70" s="309">
        <v>534</v>
      </c>
    </row>
    <row r="71" spans="1:7" s="119" customFormat="1" ht="15.75" customHeight="1">
      <c r="A71" s="201" t="s">
        <v>28</v>
      </c>
      <c r="B71" s="194">
        <v>652820.99999999988</v>
      </c>
      <c r="C71" s="194">
        <v>545016.00000000012</v>
      </c>
      <c r="D71" s="194">
        <v>85875.999999999985</v>
      </c>
      <c r="E71" s="194">
        <v>8696.9999999999982</v>
      </c>
      <c r="F71" s="194">
        <v>10448.000000000004</v>
      </c>
      <c r="G71" s="194">
        <v>2784.0000000000005</v>
      </c>
    </row>
    <row r="72" spans="1:7" ht="15.75" customHeight="1">
      <c r="A72" s="200" t="s">
        <v>55</v>
      </c>
      <c r="B72" s="192">
        <v>400805</v>
      </c>
      <c r="C72" s="192">
        <v>297940.99999999994</v>
      </c>
      <c r="D72" s="192">
        <v>84821.000000000015</v>
      </c>
      <c r="E72" s="192">
        <v>6081.0000000000009</v>
      </c>
      <c r="F72" s="192">
        <v>9178</v>
      </c>
      <c r="G72" s="192">
        <v>2784</v>
      </c>
    </row>
    <row r="73" spans="1:7" ht="15.75" customHeight="1">
      <c r="A73" s="199" t="s">
        <v>54</v>
      </c>
      <c r="B73" s="192">
        <v>252015.99999999994</v>
      </c>
      <c r="C73" s="192">
        <v>247074.99999999997</v>
      </c>
      <c r="D73" s="192">
        <v>1055.0000000000002</v>
      </c>
      <c r="E73" s="192">
        <v>2615.9999999999995</v>
      </c>
      <c r="F73" s="192">
        <v>1269.9999999999998</v>
      </c>
      <c r="G73" s="192">
        <v>0</v>
      </c>
    </row>
    <row r="74" spans="1:7" s="119" customFormat="1" ht="15.75" customHeight="1">
      <c r="A74" s="205" t="s">
        <v>29</v>
      </c>
      <c r="B74" s="194">
        <v>441707</v>
      </c>
      <c r="C74" s="194">
        <v>389842</v>
      </c>
      <c r="D74" s="194">
        <v>24410.999999999993</v>
      </c>
      <c r="E74" s="194">
        <v>19996.000000000004</v>
      </c>
      <c r="F74" s="194">
        <v>5966.9999999999982</v>
      </c>
      <c r="G74" s="194">
        <v>1490.9999999999998</v>
      </c>
    </row>
    <row r="75" spans="1:7" ht="15.75" customHeight="1">
      <c r="A75" s="197" t="s">
        <v>55</v>
      </c>
      <c r="B75" s="192">
        <v>296794.00000000006</v>
      </c>
      <c r="C75" s="192">
        <v>251672</v>
      </c>
      <c r="D75" s="192">
        <v>23588</v>
      </c>
      <c r="E75" s="192">
        <v>14180</v>
      </c>
      <c r="F75" s="192">
        <v>5863</v>
      </c>
      <c r="G75" s="192">
        <v>1491</v>
      </c>
    </row>
    <row r="76" spans="1:7" ht="15.75" customHeight="1">
      <c r="A76" s="198" t="s">
        <v>54</v>
      </c>
      <c r="B76" s="192">
        <v>144913</v>
      </c>
      <c r="C76" s="192">
        <v>138170</v>
      </c>
      <c r="D76" s="192">
        <v>822.99999999999989</v>
      </c>
      <c r="E76" s="192">
        <v>5816.0000000000009</v>
      </c>
      <c r="F76" s="192">
        <v>104</v>
      </c>
      <c r="G76" s="192">
        <v>0</v>
      </c>
    </row>
    <row r="77" spans="1:7" s="119" customFormat="1" ht="15.75" customHeight="1">
      <c r="A77" s="201" t="s">
        <v>30</v>
      </c>
      <c r="B77" s="194">
        <v>331991.00000000006</v>
      </c>
      <c r="C77" s="194">
        <v>260796.00000000003</v>
      </c>
      <c r="D77" s="194">
        <v>30573.000000000004</v>
      </c>
      <c r="E77" s="194">
        <v>14044</v>
      </c>
      <c r="F77" s="194">
        <v>3675.0000000000009</v>
      </c>
      <c r="G77" s="194">
        <v>22903.000000000004</v>
      </c>
    </row>
    <row r="78" spans="1:7" ht="15.75" customHeight="1">
      <c r="A78" s="200" t="s">
        <v>55</v>
      </c>
      <c r="B78" s="192">
        <v>216259</v>
      </c>
      <c r="C78" s="192">
        <v>151289.99999999997</v>
      </c>
      <c r="D78" s="192">
        <v>30440.999999999996</v>
      </c>
      <c r="E78" s="192">
        <v>8008</v>
      </c>
      <c r="F78" s="192">
        <v>3617</v>
      </c>
      <c r="G78" s="192">
        <v>22903</v>
      </c>
    </row>
    <row r="79" spans="1:7" ht="15.75" customHeight="1">
      <c r="A79" s="199" t="s">
        <v>54</v>
      </c>
      <c r="B79" s="192">
        <v>115732.00000000001</v>
      </c>
      <c r="C79" s="192">
        <v>109506.00000000003</v>
      </c>
      <c r="D79" s="192">
        <v>132.00000000000003</v>
      </c>
      <c r="E79" s="192">
        <v>6036</v>
      </c>
      <c r="F79" s="192">
        <v>58</v>
      </c>
      <c r="G79" s="192">
        <v>0</v>
      </c>
    </row>
    <row r="80" spans="1:7" s="119" customFormat="1" ht="15.75" customHeight="1">
      <c r="A80" s="205" t="s">
        <v>31</v>
      </c>
      <c r="B80" s="194">
        <v>273097.00000000006</v>
      </c>
      <c r="C80" s="194">
        <v>224440.00000000006</v>
      </c>
      <c r="D80" s="194">
        <v>35294.000000000007</v>
      </c>
      <c r="E80" s="194">
        <v>5279.0000000000009</v>
      </c>
      <c r="F80" s="194">
        <v>5385.9999999999991</v>
      </c>
      <c r="G80" s="194">
        <v>2698.0000000000005</v>
      </c>
    </row>
    <row r="81" spans="1:7" ht="15.75" customHeight="1">
      <c r="A81" s="199" t="s">
        <v>55</v>
      </c>
      <c r="B81" s="192">
        <v>197150.00000000003</v>
      </c>
      <c r="C81" s="192">
        <v>150297</v>
      </c>
      <c r="D81" s="192">
        <v>34260.000000000015</v>
      </c>
      <c r="E81" s="192">
        <v>4731</v>
      </c>
      <c r="F81" s="192">
        <v>5163.9999999999991</v>
      </c>
      <c r="G81" s="192">
        <v>2698</v>
      </c>
    </row>
    <row r="82" spans="1:7" ht="15.75" customHeight="1">
      <c r="A82" s="200" t="s">
        <v>54</v>
      </c>
      <c r="B82" s="192">
        <v>75946.999999999985</v>
      </c>
      <c r="C82" s="192">
        <v>74143.000000000015</v>
      </c>
      <c r="D82" s="192">
        <v>1033.9999999999995</v>
      </c>
      <c r="E82" s="192">
        <v>548</v>
      </c>
      <c r="F82" s="192">
        <v>222</v>
      </c>
      <c r="G82" s="192">
        <v>0</v>
      </c>
    </row>
    <row r="83" spans="1:7" s="119" customFormat="1" ht="15.75" customHeight="1">
      <c r="A83" s="201" t="s">
        <v>32</v>
      </c>
      <c r="B83" s="194">
        <v>379289.99999999994</v>
      </c>
      <c r="C83" s="194">
        <v>307587.99999999988</v>
      </c>
      <c r="D83" s="194">
        <v>28135.000000000011</v>
      </c>
      <c r="E83" s="194">
        <v>16787.000000000007</v>
      </c>
      <c r="F83" s="194">
        <v>8828.0000000000018</v>
      </c>
      <c r="G83" s="194">
        <v>17951.999999999996</v>
      </c>
    </row>
    <row r="84" spans="1:7" ht="15.75" customHeight="1">
      <c r="A84" s="200" t="s">
        <v>55</v>
      </c>
      <c r="B84" s="192">
        <v>279828</v>
      </c>
      <c r="C84" s="192">
        <v>217505.00000000003</v>
      </c>
      <c r="D84" s="192">
        <v>22787</v>
      </c>
      <c r="E84" s="192">
        <v>13323.000000000002</v>
      </c>
      <c r="F84" s="192">
        <v>8794.9999999999982</v>
      </c>
      <c r="G84" s="192">
        <v>17417.999999999996</v>
      </c>
    </row>
    <row r="85" spans="1:7" ht="15.75" customHeight="1">
      <c r="A85" s="199" t="s">
        <v>54</v>
      </c>
      <c r="B85" s="192">
        <v>99462.000000000015</v>
      </c>
      <c r="C85" s="192">
        <v>90082.999999999971</v>
      </c>
      <c r="D85" s="192">
        <v>5348</v>
      </c>
      <c r="E85" s="192">
        <v>3464.0000000000009</v>
      </c>
      <c r="F85" s="192">
        <v>33</v>
      </c>
      <c r="G85" s="192">
        <v>534</v>
      </c>
    </row>
    <row r="86" spans="1:7" s="119" customFormat="1" ht="15.75" customHeight="1">
      <c r="A86" s="205" t="s">
        <v>33</v>
      </c>
      <c r="B86" s="194">
        <v>417380.00000000006</v>
      </c>
      <c r="C86" s="194">
        <v>310717.99999999994</v>
      </c>
      <c r="D86" s="194">
        <v>72443</v>
      </c>
      <c r="E86" s="194">
        <v>15590</v>
      </c>
      <c r="F86" s="194">
        <v>12433.000000000002</v>
      </c>
      <c r="G86" s="194">
        <v>6196</v>
      </c>
    </row>
    <row r="87" spans="1:7" ht="15.75" customHeight="1">
      <c r="A87" s="199" t="s">
        <v>55</v>
      </c>
      <c r="B87" s="192">
        <v>257940.99999999997</v>
      </c>
      <c r="C87" s="192">
        <v>157588.00000000003</v>
      </c>
      <c r="D87" s="192">
        <v>70057</v>
      </c>
      <c r="E87" s="192">
        <v>12943.000000000002</v>
      </c>
      <c r="F87" s="192">
        <v>11157</v>
      </c>
      <c r="G87" s="192">
        <v>6196</v>
      </c>
    </row>
    <row r="88" spans="1:7" ht="15.75" customHeight="1">
      <c r="A88" s="200" t="s">
        <v>54</v>
      </c>
      <c r="B88" s="192">
        <v>159438.99999999997</v>
      </c>
      <c r="C88" s="192">
        <v>153130</v>
      </c>
      <c r="D88" s="192">
        <v>2386</v>
      </c>
      <c r="E88" s="192">
        <v>2647.0000000000014</v>
      </c>
      <c r="F88" s="192">
        <v>1276.0000000000007</v>
      </c>
      <c r="G88" s="192">
        <v>0</v>
      </c>
    </row>
    <row r="89" spans="1:7" s="119" customFormat="1" ht="15.75" customHeight="1">
      <c r="A89" s="201" t="s">
        <v>49</v>
      </c>
      <c r="B89" s="194">
        <v>74229</v>
      </c>
      <c r="C89" s="194">
        <v>56103</v>
      </c>
      <c r="D89" s="194">
        <v>14478.000000000002</v>
      </c>
      <c r="E89" s="194">
        <v>1452</v>
      </c>
      <c r="F89" s="194">
        <v>2196</v>
      </c>
      <c r="G89" s="194">
        <v>0</v>
      </c>
    </row>
    <row r="90" spans="1:7" ht="15.75" customHeight="1">
      <c r="A90" s="197" t="s">
        <v>55</v>
      </c>
      <c r="B90" s="192">
        <v>67138</v>
      </c>
      <c r="C90" s="192">
        <v>49036</v>
      </c>
      <c r="D90" s="192">
        <v>14476.000000000002</v>
      </c>
      <c r="E90" s="192">
        <v>1452</v>
      </c>
      <c r="F90" s="192">
        <v>2174</v>
      </c>
      <c r="G90" s="192">
        <v>0</v>
      </c>
    </row>
    <row r="91" spans="1:7" ht="15.75" customHeight="1">
      <c r="A91" s="197" t="s">
        <v>54</v>
      </c>
      <c r="B91" s="192">
        <v>7091</v>
      </c>
      <c r="C91" s="192">
        <v>7067</v>
      </c>
      <c r="D91" s="192">
        <v>2</v>
      </c>
      <c r="E91" s="192">
        <v>0</v>
      </c>
      <c r="F91" s="192">
        <v>22</v>
      </c>
      <c r="G91" s="192">
        <v>0</v>
      </c>
    </row>
    <row r="92" spans="1:7" s="119" customFormat="1" ht="15.75" customHeight="1">
      <c r="A92" s="203" t="s">
        <v>36</v>
      </c>
      <c r="B92" s="194">
        <v>74229</v>
      </c>
      <c r="C92" s="194">
        <v>56103</v>
      </c>
      <c r="D92" s="194">
        <v>14478.000000000002</v>
      </c>
      <c r="E92" s="194">
        <v>1452</v>
      </c>
      <c r="F92" s="194">
        <v>2196</v>
      </c>
      <c r="G92" s="194">
        <v>0</v>
      </c>
    </row>
    <row r="93" spans="1:7" ht="15.75" customHeight="1">
      <c r="A93" s="199" t="s">
        <v>55</v>
      </c>
      <c r="B93" s="192">
        <v>67138</v>
      </c>
      <c r="C93" s="192">
        <v>49036</v>
      </c>
      <c r="D93" s="192">
        <v>14476.000000000002</v>
      </c>
      <c r="E93" s="192">
        <v>1452</v>
      </c>
      <c r="F93" s="192">
        <v>2174</v>
      </c>
      <c r="G93" s="192">
        <v>0</v>
      </c>
    </row>
    <row r="94" spans="1:7" s="119" customFormat="1" ht="15.75" customHeight="1">
      <c r="A94" s="198" t="s">
        <v>54</v>
      </c>
      <c r="B94" s="192">
        <v>7091</v>
      </c>
      <c r="C94" s="192">
        <v>7067</v>
      </c>
      <c r="D94" s="192">
        <v>2</v>
      </c>
      <c r="E94" s="192">
        <v>0</v>
      </c>
      <c r="F94" s="192">
        <v>22</v>
      </c>
      <c r="G94" s="192">
        <v>0</v>
      </c>
    </row>
    <row r="95" spans="1:7" s="119" customFormat="1" ht="15.75" customHeight="1">
      <c r="A95" s="202" t="s">
        <v>414</v>
      </c>
      <c r="B95" s="194">
        <v>22297</v>
      </c>
      <c r="C95" s="194">
        <v>20453</v>
      </c>
      <c r="D95" s="194">
        <v>0</v>
      </c>
      <c r="E95" s="194">
        <v>1839</v>
      </c>
      <c r="F95" s="194">
        <v>5</v>
      </c>
      <c r="G95" s="194">
        <v>0</v>
      </c>
    </row>
    <row r="96" spans="1:7" ht="15.75" customHeight="1">
      <c r="A96" s="200" t="s">
        <v>54</v>
      </c>
      <c r="B96" s="192">
        <v>22297</v>
      </c>
      <c r="C96" s="192">
        <v>20453</v>
      </c>
      <c r="D96" s="192">
        <v>0</v>
      </c>
      <c r="E96" s="192">
        <v>1839</v>
      </c>
      <c r="F96" s="192">
        <v>5</v>
      </c>
      <c r="G96" s="192">
        <v>0</v>
      </c>
    </row>
    <row r="98" spans="1:4">
      <c r="A98" s="272" t="s">
        <v>442</v>
      </c>
    </row>
    <row r="99" spans="1:4" ht="22.5" customHeight="1">
      <c r="A99" s="754" t="s">
        <v>602</v>
      </c>
      <c r="B99" s="754"/>
      <c r="C99" s="754"/>
      <c r="D99" s="754"/>
    </row>
  </sheetData>
  <mergeCells count="8">
    <mergeCell ref="A99:D99"/>
    <mergeCell ref="A5:G5"/>
    <mergeCell ref="A6:A7"/>
    <mergeCell ref="B6:B7"/>
    <mergeCell ref="C6:D6"/>
    <mergeCell ref="E6:E7"/>
    <mergeCell ref="F6:F7"/>
    <mergeCell ref="G6:G7"/>
  </mergeCells>
  <hyperlinks>
    <hyperlink ref="H5" location="INDICE!A52" display="INDICE"/>
  </hyperlinks>
  <printOptions horizontalCentered="1"/>
  <pageMargins left="0.19685039370078741" right="0.19685039370078741" top="1.1023622047244095" bottom="0.51181102362204722" header="0.11811023622047245" footer="0.23622047244094491"/>
  <pageSetup paperSize="9" scale="90" firstPageNumber="82" orientation="landscape" useFirstPageNumber="1" r:id="rId1"/>
  <headerFooter scaleWithDoc="0">
    <oddHeader>&amp;C&amp;G</oddHeader>
    <oddFooter>&amp;C&amp;12&amp;P</oddFooter>
  </headerFooter>
  <drawing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3"/>
  <sheetViews>
    <sheetView showGridLines="0" zoomScale="85" zoomScaleNormal="85" workbookViewId="0">
      <selection activeCell="A6" sqref="A6:A8"/>
    </sheetView>
  </sheetViews>
  <sheetFormatPr baseColWidth="10" defaultColWidth="9.140625" defaultRowHeight="12.75"/>
  <cols>
    <col min="1" max="1" width="36.42578125" style="94" customWidth="1"/>
    <col min="2" max="4" width="20.140625" style="94" customWidth="1"/>
    <col min="5" max="5" width="9.140625" style="98"/>
    <col min="6" max="6" width="11.28515625" style="98" bestFit="1" customWidth="1"/>
    <col min="7" max="16384" width="9.140625" style="98"/>
  </cols>
  <sheetData>
    <row r="1" spans="1:6" ht="15.75" customHeight="1"/>
    <row r="2" spans="1:6" ht="15.75" customHeight="1"/>
    <row r="3" spans="1:6" ht="15.75" customHeight="1"/>
    <row r="5" spans="1:6" ht="44.25" customHeight="1">
      <c r="A5" s="755" t="s">
        <v>896</v>
      </c>
      <c r="B5" s="755"/>
      <c r="C5" s="755"/>
      <c r="D5" s="755"/>
      <c r="F5" s="65" t="s">
        <v>225</v>
      </c>
    </row>
    <row r="6" spans="1:6" s="119" customFormat="1" ht="16.5" customHeight="1">
      <c r="A6" s="791" t="s">
        <v>281</v>
      </c>
      <c r="B6" s="791" t="s">
        <v>578</v>
      </c>
      <c r="C6" s="791"/>
      <c r="D6" s="791"/>
    </row>
    <row r="7" spans="1:6" s="119" customFormat="1">
      <c r="A7" s="791"/>
      <c r="B7" s="791"/>
      <c r="C7" s="791"/>
      <c r="D7" s="791"/>
    </row>
    <row r="8" spans="1:6" s="119" customFormat="1" ht="28.5" customHeight="1">
      <c r="A8" s="791"/>
      <c r="B8" s="537" t="s">
        <v>570</v>
      </c>
      <c r="C8" s="537" t="s">
        <v>572</v>
      </c>
      <c r="D8" s="537" t="s">
        <v>573</v>
      </c>
    </row>
    <row r="9" spans="1:6" s="119" customFormat="1" ht="15.75" customHeight="1">
      <c r="A9" s="196" t="s">
        <v>467</v>
      </c>
      <c r="B9" s="195">
        <v>9661739.999999987</v>
      </c>
      <c r="C9" s="195">
        <v>7050427.0000000196</v>
      </c>
      <c r="D9" s="195">
        <v>2611312.9999999986</v>
      </c>
      <c r="F9" s="179"/>
    </row>
    <row r="10" spans="1:6" s="119" customFormat="1" ht="15.75" customHeight="1">
      <c r="A10" s="191" t="s">
        <v>282</v>
      </c>
      <c r="B10" s="195">
        <v>4836330.9999999981</v>
      </c>
      <c r="C10" s="195">
        <v>2977021.0000000005</v>
      </c>
      <c r="D10" s="195">
        <v>1859310.0000000016</v>
      </c>
    </row>
    <row r="11" spans="1:6" ht="15.75" customHeight="1">
      <c r="A11" s="200" t="s">
        <v>169</v>
      </c>
      <c r="B11" s="464">
        <v>646586.00000000012</v>
      </c>
      <c r="C11" s="464">
        <v>394035.00000000006</v>
      </c>
      <c r="D11" s="464">
        <v>252550.99999999997</v>
      </c>
    </row>
    <row r="12" spans="1:6" ht="15.75" customHeight="1">
      <c r="A12" s="199" t="s">
        <v>168</v>
      </c>
      <c r="B12" s="464">
        <v>61181.999999999985</v>
      </c>
      <c r="C12" s="464">
        <v>61166.999999999985</v>
      </c>
      <c r="D12" s="464">
        <v>15.000000000000002</v>
      </c>
    </row>
    <row r="13" spans="1:6" ht="15.75" customHeight="1">
      <c r="A13" s="200" t="s">
        <v>167</v>
      </c>
      <c r="B13" s="464">
        <v>176068.99999999991</v>
      </c>
      <c r="C13" s="464">
        <v>95622.000000000044</v>
      </c>
      <c r="D13" s="464">
        <v>80446.999999999971</v>
      </c>
    </row>
    <row r="14" spans="1:6" ht="15.75" customHeight="1">
      <c r="A14" s="199" t="s">
        <v>166</v>
      </c>
      <c r="B14" s="464">
        <v>163973</v>
      </c>
      <c r="C14" s="464">
        <v>103642.00000000006</v>
      </c>
      <c r="D14" s="464">
        <v>60331.000000000015</v>
      </c>
    </row>
    <row r="15" spans="1:6" ht="15.75" customHeight="1">
      <c r="A15" s="200" t="s">
        <v>165</v>
      </c>
      <c r="B15" s="464">
        <v>305687</v>
      </c>
      <c r="C15" s="464">
        <v>174450</v>
      </c>
      <c r="D15" s="464">
        <v>131236.99999999997</v>
      </c>
    </row>
    <row r="16" spans="1:6" ht="15.75" customHeight="1">
      <c r="A16" s="199" t="s">
        <v>164</v>
      </c>
      <c r="B16" s="464">
        <v>337703.00000000006</v>
      </c>
      <c r="C16" s="464">
        <v>215943.00000000003</v>
      </c>
      <c r="D16" s="464">
        <v>121760.00000000004</v>
      </c>
    </row>
    <row r="17" spans="1:4" ht="15.75" customHeight="1">
      <c r="A17" s="200" t="s">
        <v>163</v>
      </c>
      <c r="B17" s="464">
        <v>314813</v>
      </c>
      <c r="C17" s="464">
        <v>177741</v>
      </c>
      <c r="D17" s="464">
        <v>137071.99999999997</v>
      </c>
    </row>
    <row r="18" spans="1:4" ht="15.75" customHeight="1">
      <c r="A18" s="199" t="s">
        <v>162</v>
      </c>
      <c r="B18" s="464">
        <v>361514.99999999977</v>
      </c>
      <c r="C18" s="464">
        <v>213201.99999999997</v>
      </c>
      <c r="D18" s="464">
        <v>148312.99999999997</v>
      </c>
    </row>
    <row r="19" spans="1:4" ht="15.75" customHeight="1">
      <c r="A19" s="200" t="s">
        <v>161</v>
      </c>
      <c r="B19" s="464">
        <v>1815665.9999999986</v>
      </c>
      <c r="C19" s="464">
        <v>994450.99999999953</v>
      </c>
      <c r="D19" s="464">
        <v>821215.00000000093</v>
      </c>
    </row>
    <row r="20" spans="1:4" ht="15.75" customHeight="1">
      <c r="A20" s="199" t="s">
        <v>160</v>
      </c>
      <c r="B20" s="464">
        <v>281342</v>
      </c>
      <c r="C20" s="464">
        <v>175067.99999999994</v>
      </c>
      <c r="D20" s="464">
        <v>106273.99999999996</v>
      </c>
    </row>
    <row r="21" spans="1:4" ht="15.75" customHeight="1">
      <c r="A21" s="200" t="s">
        <v>159</v>
      </c>
      <c r="B21" s="464">
        <v>371795.00000000012</v>
      </c>
      <c r="C21" s="464">
        <v>371700.00000000017</v>
      </c>
      <c r="D21" s="464">
        <v>95.000000000000014</v>
      </c>
    </row>
    <row r="22" spans="1:4" s="119" customFormat="1" ht="15.75" customHeight="1">
      <c r="A22" s="191" t="s">
        <v>283</v>
      </c>
      <c r="B22" s="195">
        <v>3992242.0000000051</v>
      </c>
      <c r="C22" s="195">
        <v>3556288.9999999981</v>
      </c>
      <c r="D22" s="195">
        <v>435953.00000000029</v>
      </c>
    </row>
    <row r="23" spans="1:4" ht="15.75" customHeight="1">
      <c r="A23" s="200" t="s">
        <v>51</v>
      </c>
      <c r="B23" s="464">
        <v>499489.00000000012</v>
      </c>
      <c r="C23" s="464">
        <v>269324.99999999988</v>
      </c>
      <c r="D23" s="464">
        <v>230164.00000000012</v>
      </c>
    </row>
    <row r="24" spans="1:4" ht="15.75" customHeight="1">
      <c r="A24" s="199" t="s">
        <v>158</v>
      </c>
      <c r="B24" s="464">
        <v>492889.99999999988</v>
      </c>
      <c r="C24" s="464">
        <v>289940.99999999983</v>
      </c>
      <c r="D24" s="464">
        <v>202948.99999999997</v>
      </c>
    </row>
    <row r="25" spans="1:4" ht="15.75" customHeight="1">
      <c r="A25" s="200" t="s">
        <v>157</v>
      </c>
      <c r="B25" s="464">
        <v>1914718.0000000028</v>
      </c>
      <c r="C25" s="464">
        <v>1912149.0000000014</v>
      </c>
      <c r="D25" s="464">
        <v>2568.9999999999991</v>
      </c>
    </row>
    <row r="26" spans="1:4" ht="15.75" customHeight="1">
      <c r="A26" s="199" t="s">
        <v>156</v>
      </c>
      <c r="B26" s="464">
        <v>309197.99999999994</v>
      </c>
      <c r="C26" s="464">
        <v>309167.00000000006</v>
      </c>
      <c r="D26" s="464">
        <v>31.000000000000007</v>
      </c>
    </row>
    <row r="27" spans="1:4" ht="15.75" customHeight="1">
      <c r="A27" s="200" t="s">
        <v>155</v>
      </c>
      <c r="B27" s="464">
        <v>621474.99999999953</v>
      </c>
      <c r="C27" s="464">
        <v>621449.99999999942</v>
      </c>
      <c r="D27" s="464">
        <v>25</v>
      </c>
    </row>
    <row r="28" spans="1:4" ht="15.75" customHeight="1">
      <c r="A28" s="199" t="s">
        <v>26</v>
      </c>
      <c r="B28" s="464">
        <v>154471.99999999997</v>
      </c>
      <c r="C28" s="464">
        <v>154256.99999999994</v>
      </c>
      <c r="D28" s="464">
        <v>215</v>
      </c>
    </row>
    <row r="29" spans="1:4" s="119" customFormat="1" ht="15.75" customHeight="1">
      <c r="A29" s="191" t="s">
        <v>50</v>
      </c>
      <c r="B29" s="195">
        <v>815867.00000000081</v>
      </c>
      <c r="C29" s="195">
        <v>500777.99999999977</v>
      </c>
      <c r="D29" s="195">
        <v>315089.00000000006</v>
      </c>
    </row>
    <row r="30" spans="1:4" ht="15.75" customHeight="1">
      <c r="A30" s="199" t="s">
        <v>28</v>
      </c>
      <c r="B30" s="464">
        <v>266344</v>
      </c>
      <c r="C30" s="464">
        <v>169292.99999999994</v>
      </c>
      <c r="D30" s="464">
        <v>97051</v>
      </c>
    </row>
    <row r="31" spans="1:4" ht="15.75" customHeight="1">
      <c r="A31" s="200" t="s">
        <v>29</v>
      </c>
      <c r="B31" s="464">
        <v>125142.00000000003</v>
      </c>
      <c r="C31" s="464">
        <v>72583.000000000015</v>
      </c>
      <c r="D31" s="464">
        <v>52559.000000000007</v>
      </c>
    </row>
    <row r="32" spans="1:4" ht="15.75" customHeight="1">
      <c r="A32" s="199" t="s">
        <v>30</v>
      </c>
      <c r="B32" s="464">
        <v>78281</v>
      </c>
      <c r="C32" s="464">
        <v>48962</v>
      </c>
      <c r="D32" s="464">
        <v>29318.999999999996</v>
      </c>
    </row>
    <row r="33" spans="1:4" ht="15.75" customHeight="1">
      <c r="A33" s="200" t="s">
        <v>31</v>
      </c>
      <c r="B33" s="464">
        <v>96917</v>
      </c>
      <c r="C33" s="464">
        <v>55481.999999999993</v>
      </c>
      <c r="D33" s="464">
        <v>41434.999999999985</v>
      </c>
    </row>
    <row r="34" spans="1:4" ht="15.75" customHeight="1">
      <c r="A34" s="199" t="s">
        <v>32</v>
      </c>
      <c r="B34" s="464">
        <v>118614.99999999999</v>
      </c>
      <c r="C34" s="464">
        <v>74693.999999999985</v>
      </c>
      <c r="D34" s="464">
        <v>43920.999999999993</v>
      </c>
    </row>
    <row r="35" spans="1:4" ht="15.75" customHeight="1">
      <c r="A35" s="200" t="s">
        <v>33</v>
      </c>
      <c r="B35" s="464">
        <v>130567.99999999997</v>
      </c>
      <c r="C35" s="464">
        <v>79763.999999999971</v>
      </c>
      <c r="D35" s="464">
        <v>50803.999999999993</v>
      </c>
    </row>
    <row r="36" spans="1:4" s="119" customFormat="1" ht="15.75" customHeight="1">
      <c r="A36" s="191" t="s">
        <v>49</v>
      </c>
      <c r="B36" s="195">
        <v>10029</v>
      </c>
      <c r="C36" s="195">
        <v>10029</v>
      </c>
      <c r="D36" s="195">
        <v>0</v>
      </c>
    </row>
    <row r="37" spans="1:4" ht="15.75" customHeight="1">
      <c r="A37" s="200" t="s">
        <v>36</v>
      </c>
      <c r="B37" s="464">
        <v>10029</v>
      </c>
      <c r="C37" s="464">
        <v>10029</v>
      </c>
      <c r="D37" s="464">
        <v>0</v>
      </c>
    </row>
    <row r="38" spans="1:4" s="119" customFormat="1" ht="15.75" customHeight="1">
      <c r="A38" s="203" t="s">
        <v>37</v>
      </c>
      <c r="B38" s="195">
        <v>7271</v>
      </c>
      <c r="C38" s="195">
        <v>6310</v>
      </c>
      <c r="D38" s="195">
        <v>961.00000000000011</v>
      </c>
    </row>
    <row r="39" spans="1:4" ht="15.75" customHeight="1">
      <c r="A39" s="200" t="s">
        <v>414</v>
      </c>
      <c r="B39" s="464">
        <v>7271</v>
      </c>
      <c r="C39" s="464">
        <v>6310</v>
      </c>
      <c r="D39" s="464">
        <v>961.00000000000011</v>
      </c>
    </row>
    <row r="40" spans="1:4" ht="12" customHeight="1">
      <c r="A40" s="136"/>
      <c r="B40" s="123"/>
      <c r="C40" s="123"/>
      <c r="D40" s="123"/>
    </row>
    <row r="41" spans="1:4">
      <c r="A41" s="753" t="s">
        <v>577</v>
      </c>
      <c r="B41" s="753"/>
      <c r="C41" s="753"/>
      <c r="D41" s="753"/>
    </row>
    <row r="42" spans="1:4">
      <c r="A42" s="543" t="s">
        <v>602</v>
      </c>
      <c r="B42" s="472"/>
    </row>
    <row r="43" spans="1:4">
      <c r="A43" s="272"/>
    </row>
  </sheetData>
  <mergeCells count="4">
    <mergeCell ref="B6:D7"/>
    <mergeCell ref="A5:D5"/>
    <mergeCell ref="A41:D41"/>
    <mergeCell ref="A6:A8"/>
  </mergeCells>
  <hyperlinks>
    <hyperlink ref="F5" location="INDICE!A53" display="INDICE"/>
  </hyperlinks>
  <pageMargins left="0.70866141732283472" right="0.70866141732283472" top="0.74803149606299213" bottom="0.74803149606299213" header="0.31496062992125984" footer="0.31496062992125984"/>
  <pageSetup paperSize="9" scale="4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F27"/>
  <sheetViews>
    <sheetView showGridLines="0" topLeftCell="A5" zoomScale="85" zoomScaleNormal="85" workbookViewId="0">
      <selection activeCell="A7" sqref="A7:A8"/>
    </sheetView>
  </sheetViews>
  <sheetFormatPr baseColWidth="10" defaultColWidth="11.42578125" defaultRowHeight="15"/>
  <cols>
    <col min="1" max="1" width="15.7109375" style="80" customWidth="1"/>
    <col min="2" max="4" width="20.7109375" style="80" customWidth="1"/>
    <col min="5" max="5" width="11.42578125" style="80"/>
    <col min="6" max="6" width="12.140625" style="80" bestFit="1" customWidth="1"/>
    <col min="7" max="16384" width="11.42578125" style="80"/>
  </cols>
  <sheetData>
    <row r="5" spans="1:6">
      <c r="A5" s="674" t="s">
        <v>595</v>
      </c>
      <c r="B5" s="674"/>
      <c r="C5" s="674"/>
      <c r="D5" s="674"/>
    </row>
    <row r="6" spans="1:6" ht="34.5" customHeight="1">
      <c r="A6" s="680" t="s">
        <v>717</v>
      </c>
      <c r="B6" s="680"/>
      <c r="C6" s="680"/>
      <c r="D6" s="680"/>
      <c r="F6" s="134" t="s">
        <v>225</v>
      </c>
    </row>
    <row r="7" spans="1:6" ht="27" customHeight="1">
      <c r="A7" s="689" t="s">
        <v>213</v>
      </c>
      <c r="B7" s="691" t="s">
        <v>718</v>
      </c>
      <c r="C7" s="692"/>
      <c r="D7" s="692"/>
      <c r="E7" s="23"/>
    </row>
    <row r="8" spans="1:6" ht="27" customHeight="1">
      <c r="A8" s="690"/>
      <c r="B8" s="507" t="s">
        <v>45</v>
      </c>
      <c r="C8" s="362" t="s">
        <v>596</v>
      </c>
      <c r="D8" s="362" t="s">
        <v>597</v>
      </c>
      <c r="E8" s="23"/>
      <c r="F8" s="23"/>
    </row>
    <row r="9" spans="1:6">
      <c r="A9" s="418">
        <v>2000</v>
      </c>
      <c r="B9" s="440">
        <v>3582</v>
      </c>
      <c r="C9" s="346">
        <v>2286</v>
      </c>
      <c r="D9" s="346">
        <v>1296</v>
      </c>
      <c r="E9" s="508"/>
      <c r="F9" s="230"/>
    </row>
    <row r="10" spans="1:6">
      <c r="A10" s="419">
        <v>2001</v>
      </c>
      <c r="B10" s="440">
        <v>3652</v>
      </c>
      <c r="C10" s="343">
        <v>2380</v>
      </c>
      <c r="D10" s="343">
        <v>1272</v>
      </c>
      <c r="E10" s="508"/>
      <c r="F10" s="230"/>
    </row>
    <row r="11" spans="1:6">
      <c r="A11" s="419">
        <v>2002</v>
      </c>
      <c r="B11" s="440">
        <v>3623</v>
      </c>
      <c r="C11" s="343">
        <v>2373</v>
      </c>
      <c r="D11" s="343">
        <v>1250</v>
      </c>
      <c r="E11" s="508"/>
      <c r="F11" s="230"/>
    </row>
    <row r="12" spans="1:6">
      <c r="A12" s="419">
        <v>2003</v>
      </c>
      <c r="B12" s="440">
        <v>3501</v>
      </c>
      <c r="C12" s="343">
        <v>2262</v>
      </c>
      <c r="D12" s="343">
        <v>1239</v>
      </c>
      <c r="E12" s="508"/>
      <c r="F12" s="230"/>
    </row>
    <row r="13" spans="1:6">
      <c r="A13" s="419">
        <v>2004</v>
      </c>
      <c r="B13" s="440">
        <v>3790</v>
      </c>
      <c r="C13" s="343">
        <v>2486</v>
      </c>
      <c r="D13" s="343">
        <v>1304</v>
      </c>
      <c r="E13" s="508"/>
      <c r="F13" s="230"/>
    </row>
    <row r="14" spans="1:6">
      <c r="A14" s="419">
        <v>2005</v>
      </c>
      <c r="B14" s="440">
        <v>3912</v>
      </c>
      <c r="C14" s="343">
        <v>2573</v>
      </c>
      <c r="D14" s="343">
        <v>1339</v>
      </c>
      <c r="E14" s="508"/>
      <c r="F14" s="230"/>
    </row>
    <row r="15" spans="1:6">
      <c r="A15" s="419">
        <v>2006</v>
      </c>
      <c r="B15" s="440">
        <v>3681</v>
      </c>
      <c r="C15" s="343">
        <v>2395</v>
      </c>
      <c r="D15" s="343">
        <v>1286</v>
      </c>
      <c r="E15" s="508"/>
      <c r="F15" s="230"/>
    </row>
    <row r="16" spans="1:6">
      <c r="A16" s="419">
        <v>2007</v>
      </c>
      <c r="B16" s="440">
        <v>3847</v>
      </c>
      <c r="C16" s="343">
        <v>2524</v>
      </c>
      <c r="D16" s="343">
        <v>1323</v>
      </c>
      <c r="E16" s="508"/>
      <c r="F16" s="230"/>
    </row>
    <row r="17" spans="1:6">
      <c r="A17" s="419">
        <v>2008</v>
      </c>
      <c r="B17" s="440">
        <v>3813</v>
      </c>
      <c r="C17" s="343">
        <v>2446</v>
      </c>
      <c r="D17" s="343">
        <v>1367</v>
      </c>
      <c r="E17" s="508"/>
      <c r="F17" s="230"/>
    </row>
    <row r="18" spans="1:6">
      <c r="A18" s="419">
        <v>2009</v>
      </c>
      <c r="B18" s="440">
        <v>3894</v>
      </c>
      <c r="C18" s="343">
        <v>2492</v>
      </c>
      <c r="D18" s="343">
        <v>1402</v>
      </c>
      <c r="E18" s="508"/>
      <c r="F18" s="230"/>
    </row>
    <row r="19" spans="1:6">
      <c r="A19" s="419">
        <v>2010</v>
      </c>
      <c r="B19" s="440">
        <v>3981</v>
      </c>
      <c r="C19" s="343">
        <v>2537</v>
      </c>
      <c r="D19" s="343">
        <v>1444</v>
      </c>
      <c r="E19" s="508"/>
      <c r="F19" s="230"/>
    </row>
    <row r="20" spans="1:6">
      <c r="A20" s="419">
        <v>2011</v>
      </c>
      <c r="B20" s="440">
        <v>4032</v>
      </c>
      <c r="C20" s="343">
        <v>2546</v>
      </c>
      <c r="D20" s="343">
        <v>1486</v>
      </c>
      <c r="E20" s="508"/>
      <c r="F20" s="230"/>
    </row>
    <row r="21" spans="1:6">
      <c r="A21" s="418">
        <v>2012</v>
      </c>
      <c r="B21" s="440">
        <v>4015</v>
      </c>
      <c r="C21" s="346">
        <v>2523</v>
      </c>
      <c r="D21" s="346">
        <v>1492</v>
      </c>
      <c r="E21" s="508"/>
      <c r="F21" s="230"/>
    </row>
    <row r="22" spans="1:6">
      <c r="A22" s="419">
        <v>2013</v>
      </c>
      <c r="B22" s="441">
        <v>4223</v>
      </c>
      <c r="C22" s="343">
        <v>2634</v>
      </c>
      <c r="D22" s="343">
        <v>1589</v>
      </c>
      <c r="E22" s="508"/>
      <c r="F22" s="230"/>
    </row>
    <row r="23" spans="1:6">
      <c r="A23" s="419">
        <v>2014</v>
      </c>
      <c r="B23" s="441">
        <v>4139</v>
      </c>
      <c r="C23" s="343">
        <v>2536</v>
      </c>
      <c r="D23" s="343">
        <v>1603</v>
      </c>
      <c r="E23" s="508"/>
      <c r="F23" s="230"/>
    </row>
    <row r="24" spans="1:6">
      <c r="A24" s="419">
        <v>2015</v>
      </c>
      <c r="B24" s="441">
        <v>4081</v>
      </c>
      <c r="C24" s="343">
        <v>2462</v>
      </c>
      <c r="D24" s="343">
        <v>1619</v>
      </c>
      <c r="E24" s="508"/>
      <c r="F24" s="230"/>
    </row>
    <row r="25" spans="1:6">
      <c r="A25" s="419">
        <v>2016</v>
      </c>
      <c r="B25" s="441">
        <v>4201</v>
      </c>
      <c r="C25" s="343">
        <v>2557</v>
      </c>
      <c r="D25" s="343">
        <v>1644</v>
      </c>
      <c r="E25" s="508"/>
      <c r="F25" s="230"/>
    </row>
    <row r="26" spans="1:6" ht="6.75" customHeight="1">
      <c r="A26" s="443"/>
      <c r="B26" s="444"/>
      <c r="C26" s="445"/>
      <c r="D26" s="445"/>
      <c r="E26" s="229"/>
      <c r="F26" s="233"/>
    </row>
    <row r="27" spans="1:6">
      <c r="A27" s="506" t="s">
        <v>601</v>
      </c>
      <c r="B27" s="506"/>
      <c r="C27" s="506"/>
      <c r="D27" s="506"/>
    </row>
  </sheetData>
  <mergeCells count="4">
    <mergeCell ref="A5:D5"/>
    <mergeCell ref="A6:D6"/>
    <mergeCell ref="A7:A8"/>
    <mergeCell ref="B7:D7"/>
  </mergeCells>
  <hyperlinks>
    <hyperlink ref="F6" location="INDICE!A11" display="INDICE"/>
  </hyperlinks>
  <printOptions horizontalCentered="1"/>
  <pageMargins left="0.19685039370078741" right="0.19685039370078741" top="1.1023622047244095" bottom="0.51181102362204722" header="0.11811023622047245" footer="0.23622047244094491"/>
  <pageSetup paperSize="9" firstPageNumber="37" orientation="landscape" useFirstPageNumber="1" r:id="rId1"/>
  <headerFooter scaleWithDoc="0">
    <oddHeader>&amp;C&amp;G</oddHeader>
    <oddFooter>&amp;C&amp;12 34</oddFooter>
  </headerFooter>
  <drawing r:id="rId2"/>
  <legacyDrawingHF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zoomScale="90" zoomScaleNormal="90" zoomScalePageLayoutView="70" workbookViewId="0">
      <selection activeCell="Q9" activeCellId="2" sqref="C9 N9 Q9"/>
    </sheetView>
  </sheetViews>
  <sheetFormatPr baseColWidth="10" defaultColWidth="9.140625" defaultRowHeight="12.75"/>
  <cols>
    <col min="1" max="1" width="33.7109375" style="93" customWidth="1"/>
    <col min="2" max="2" width="16.42578125" style="93" customWidth="1"/>
    <col min="3" max="21" width="17" style="93" customWidth="1"/>
    <col min="22" max="16384" width="9.140625" style="93"/>
  </cols>
  <sheetData>
    <row r="1" spans="1:22" ht="17.25" customHeight="1"/>
    <row r="2" spans="1:22" ht="17.25" customHeight="1"/>
    <row r="3" spans="1:22" ht="17.25" customHeight="1"/>
    <row r="5" spans="1:22" ht="47.25" customHeight="1">
      <c r="A5" s="758" t="s">
        <v>897</v>
      </c>
      <c r="B5" s="758"/>
      <c r="C5" s="758"/>
      <c r="D5" s="758"/>
      <c r="E5" s="758"/>
      <c r="F5" s="758"/>
      <c r="G5" s="758"/>
      <c r="H5" s="758"/>
      <c r="I5" s="758"/>
      <c r="J5" s="758"/>
      <c r="K5" s="758"/>
      <c r="L5" s="758"/>
      <c r="M5" s="758"/>
      <c r="N5" s="758"/>
      <c r="O5" s="758"/>
      <c r="P5" s="758"/>
      <c r="Q5" s="758"/>
      <c r="R5" s="758"/>
      <c r="S5" s="758"/>
      <c r="T5" s="758"/>
      <c r="U5" s="758"/>
      <c r="V5" s="65" t="s">
        <v>225</v>
      </c>
    </row>
    <row r="6" spans="1:22">
      <c r="A6" s="97"/>
      <c r="B6" s="496"/>
      <c r="C6" s="99"/>
      <c r="D6" s="99"/>
      <c r="E6" s="99"/>
      <c r="F6" s="99"/>
      <c r="G6" s="99"/>
      <c r="H6" s="99"/>
      <c r="I6" s="99"/>
      <c r="J6" s="99"/>
      <c r="K6" s="99"/>
      <c r="L6" s="99"/>
      <c r="M6" s="99"/>
      <c r="N6" s="99"/>
      <c r="O6" s="99"/>
      <c r="P6" s="99"/>
    </row>
    <row r="7" spans="1:22" ht="24" customHeight="1">
      <c r="A7" s="809" t="s">
        <v>374</v>
      </c>
      <c r="B7" s="811" t="s">
        <v>242</v>
      </c>
      <c r="C7" s="806" t="s">
        <v>48</v>
      </c>
      <c r="D7" s="807"/>
      <c r="E7" s="807"/>
      <c r="F7" s="807"/>
      <c r="G7" s="807"/>
      <c r="H7" s="807"/>
      <c r="I7" s="807"/>
      <c r="J7" s="807"/>
      <c r="K7" s="807"/>
      <c r="L7" s="807"/>
      <c r="M7" s="808"/>
      <c r="N7" s="806" t="s">
        <v>478</v>
      </c>
      <c r="O7" s="807"/>
      <c r="P7" s="808"/>
      <c r="Q7" s="806" t="s">
        <v>479</v>
      </c>
      <c r="R7" s="807"/>
      <c r="S7" s="807"/>
      <c r="T7" s="807"/>
      <c r="U7" s="808"/>
    </row>
    <row r="8" spans="1:22" ht="49.5" customHeight="1">
      <c r="A8" s="810"/>
      <c r="B8" s="812"/>
      <c r="C8" s="498" t="s">
        <v>135</v>
      </c>
      <c r="D8" s="422" t="s">
        <v>39</v>
      </c>
      <c r="E8" s="422" t="s">
        <v>543</v>
      </c>
      <c r="F8" s="422" t="s">
        <v>544</v>
      </c>
      <c r="G8" s="422" t="s">
        <v>545</v>
      </c>
      <c r="H8" s="422" t="s">
        <v>546</v>
      </c>
      <c r="I8" s="422" t="s">
        <v>547</v>
      </c>
      <c r="J8" s="422" t="s">
        <v>237</v>
      </c>
      <c r="K8" s="422" t="s">
        <v>38</v>
      </c>
      <c r="L8" s="422" t="s">
        <v>548</v>
      </c>
      <c r="M8" s="422" t="s">
        <v>549</v>
      </c>
      <c r="N8" s="498" t="s">
        <v>135</v>
      </c>
      <c r="O8" s="422" t="s">
        <v>548</v>
      </c>
      <c r="P8" s="422" t="s">
        <v>550</v>
      </c>
      <c r="Q8" s="498" t="s">
        <v>135</v>
      </c>
      <c r="R8" s="422" t="s">
        <v>548</v>
      </c>
      <c r="S8" s="422" t="s">
        <v>551</v>
      </c>
      <c r="T8" s="422" t="s">
        <v>552</v>
      </c>
      <c r="U8" s="422" t="s">
        <v>553</v>
      </c>
    </row>
    <row r="9" spans="1:22" s="92" customFormat="1" ht="15.75" customHeight="1">
      <c r="A9" s="425" t="s">
        <v>542</v>
      </c>
      <c r="B9" s="491">
        <v>7050427.0000000196</v>
      </c>
      <c r="C9" s="492">
        <v>5293481.0000000168</v>
      </c>
      <c r="D9" s="492">
        <v>4578084.0000000019</v>
      </c>
      <c r="E9" s="492">
        <v>174242.00000000009</v>
      </c>
      <c r="F9" s="492">
        <v>131292.00000000006</v>
      </c>
      <c r="G9" s="492">
        <v>50519.999999999993</v>
      </c>
      <c r="H9" s="492">
        <v>10279</v>
      </c>
      <c r="I9" s="492">
        <v>19401.999999999996</v>
      </c>
      <c r="J9" s="492">
        <v>45189</v>
      </c>
      <c r="K9" s="492">
        <v>251818</v>
      </c>
      <c r="L9" s="492">
        <v>31310.000000000004</v>
      </c>
      <c r="M9" s="492">
        <v>1345</v>
      </c>
      <c r="N9" s="492">
        <v>1041284.0000000002</v>
      </c>
      <c r="O9" s="492">
        <v>2798</v>
      </c>
      <c r="P9" s="492">
        <v>1038485.9999999994</v>
      </c>
      <c r="Q9" s="492">
        <v>715662</v>
      </c>
      <c r="R9" s="492">
        <v>13845</v>
      </c>
      <c r="S9" s="492">
        <v>1342</v>
      </c>
      <c r="T9" s="492">
        <v>113732</v>
      </c>
      <c r="U9" s="492">
        <v>586742.99999999988</v>
      </c>
    </row>
    <row r="10" spans="1:22" s="92" customFormat="1" ht="15.75" customHeight="1">
      <c r="A10" s="425" t="s">
        <v>142</v>
      </c>
      <c r="B10" s="491">
        <v>395814.99999999965</v>
      </c>
      <c r="C10" s="492">
        <v>179741.99999999953</v>
      </c>
      <c r="D10" s="492">
        <v>66432.999999999985</v>
      </c>
      <c r="E10" s="492">
        <v>14911.999999999998</v>
      </c>
      <c r="F10" s="492">
        <v>14910</v>
      </c>
      <c r="G10" s="492">
        <v>4889.0000000000009</v>
      </c>
      <c r="H10" s="492">
        <v>466.00000000000006</v>
      </c>
      <c r="I10" s="492">
        <v>12465</v>
      </c>
      <c r="J10" s="492">
        <v>4985</v>
      </c>
      <c r="K10" s="492">
        <v>60236</v>
      </c>
      <c r="L10" s="492">
        <v>274.00000000000006</v>
      </c>
      <c r="M10" s="492">
        <v>172</v>
      </c>
      <c r="N10" s="492">
        <v>131140</v>
      </c>
      <c r="O10" s="492">
        <v>183</v>
      </c>
      <c r="P10" s="492">
        <v>130957.00000000004</v>
      </c>
      <c r="Q10" s="492">
        <v>84933.000000000029</v>
      </c>
      <c r="R10" s="492">
        <v>1827</v>
      </c>
      <c r="S10" s="492">
        <v>0</v>
      </c>
      <c r="T10" s="492">
        <v>966</v>
      </c>
      <c r="U10" s="492">
        <v>82139.999999999971</v>
      </c>
    </row>
    <row r="11" spans="1:22" ht="15.75" customHeight="1">
      <c r="A11" s="426" t="s">
        <v>136</v>
      </c>
      <c r="B11" s="423">
        <v>86031.999999999942</v>
      </c>
      <c r="C11" s="424">
        <v>18222</v>
      </c>
      <c r="D11" s="424">
        <v>987.99999999999909</v>
      </c>
      <c r="E11" s="424">
        <v>2890.9999999999991</v>
      </c>
      <c r="F11" s="424">
        <v>1699.0000000000002</v>
      </c>
      <c r="G11" s="424">
        <v>60.000000000000021</v>
      </c>
      <c r="H11" s="424">
        <v>0</v>
      </c>
      <c r="I11" s="424">
        <v>2383</v>
      </c>
      <c r="J11" s="424">
        <v>790.00000000000023</v>
      </c>
      <c r="K11" s="424">
        <v>9302.9999999999982</v>
      </c>
      <c r="L11" s="424">
        <v>99</v>
      </c>
      <c r="M11" s="424">
        <v>9</v>
      </c>
      <c r="N11" s="424">
        <v>43032</v>
      </c>
      <c r="O11" s="424">
        <v>25</v>
      </c>
      <c r="P11" s="424">
        <v>43006.999999999993</v>
      </c>
      <c r="Q11" s="424">
        <v>24777.999999999993</v>
      </c>
      <c r="R11" s="424">
        <v>208</v>
      </c>
      <c r="S11" s="424">
        <v>0</v>
      </c>
      <c r="T11" s="424">
        <v>116</v>
      </c>
      <c r="U11" s="424">
        <v>24453.999999999993</v>
      </c>
    </row>
    <row r="12" spans="1:22" ht="15.75" customHeight="1">
      <c r="A12" s="426" t="s">
        <v>175</v>
      </c>
      <c r="B12" s="423">
        <v>145228.00000000009</v>
      </c>
      <c r="C12" s="424">
        <v>65370.000000000044</v>
      </c>
      <c r="D12" s="424">
        <v>17438.000000000004</v>
      </c>
      <c r="E12" s="424">
        <v>5796.0000000000018</v>
      </c>
      <c r="F12" s="424">
        <v>5434.0000000000009</v>
      </c>
      <c r="G12" s="424">
        <v>1694.0000000000002</v>
      </c>
      <c r="H12" s="424">
        <v>340</v>
      </c>
      <c r="I12" s="424">
        <v>5656</v>
      </c>
      <c r="J12" s="424">
        <v>1511.9999999999995</v>
      </c>
      <c r="K12" s="424">
        <v>27310.000000000015</v>
      </c>
      <c r="L12" s="424">
        <v>125</v>
      </c>
      <c r="M12" s="424">
        <v>65</v>
      </c>
      <c r="N12" s="424">
        <v>45752.000000000065</v>
      </c>
      <c r="O12" s="424">
        <v>130</v>
      </c>
      <c r="P12" s="424">
        <v>45621.999999999971</v>
      </c>
      <c r="Q12" s="424">
        <v>34106.000000000007</v>
      </c>
      <c r="R12" s="424">
        <v>661</v>
      </c>
      <c r="S12" s="424">
        <v>0</v>
      </c>
      <c r="T12" s="424">
        <v>328</v>
      </c>
      <c r="U12" s="424">
        <v>33117</v>
      </c>
    </row>
    <row r="13" spans="1:22" ht="15.75" customHeight="1">
      <c r="A13" s="426" t="s">
        <v>362</v>
      </c>
      <c r="B13" s="423">
        <v>164555.0000000002</v>
      </c>
      <c r="C13" s="424">
        <v>96149.999999999985</v>
      </c>
      <c r="D13" s="424">
        <v>48006.999999999935</v>
      </c>
      <c r="E13" s="424">
        <v>6225</v>
      </c>
      <c r="F13" s="424">
        <v>7777.0000000000018</v>
      </c>
      <c r="G13" s="424">
        <v>3135.0000000000009</v>
      </c>
      <c r="H13" s="424">
        <v>126</v>
      </c>
      <c r="I13" s="424">
        <v>4426</v>
      </c>
      <c r="J13" s="424">
        <v>2683</v>
      </c>
      <c r="K13" s="424">
        <v>23623.000000000007</v>
      </c>
      <c r="L13" s="424">
        <v>50</v>
      </c>
      <c r="M13" s="424">
        <v>98</v>
      </c>
      <c r="N13" s="424">
        <v>42355.999999999993</v>
      </c>
      <c r="O13" s="424">
        <v>28</v>
      </c>
      <c r="P13" s="424">
        <v>42328.000000000029</v>
      </c>
      <c r="Q13" s="424">
        <v>26048.999999999993</v>
      </c>
      <c r="R13" s="424">
        <v>958</v>
      </c>
      <c r="S13" s="424">
        <v>0</v>
      </c>
      <c r="T13" s="424">
        <v>521.99999999999989</v>
      </c>
      <c r="U13" s="424">
        <v>24569.000000000007</v>
      </c>
    </row>
    <row r="14" spans="1:22" s="92" customFormat="1" ht="15.75" customHeight="1">
      <c r="A14" s="425" t="s">
        <v>146</v>
      </c>
      <c r="B14" s="491">
        <v>1230027.9999999998</v>
      </c>
      <c r="C14" s="492">
        <v>1029598.0000000008</v>
      </c>
      <c r="D14" s="492">
        <v>896151.00000000023</v>
      </c>
      <c r="E14" s="492">
        <v>27989</v>
      </c>
      <c r="F14" s="492">
        <v>11622.000000000002</v>
      </c>
      <c r="G14" s="492">
        <v>25927.999999999989</v>
      </c>
      <c r="H14" s="492">
        <v>1310</v>
      </c>
      <c r="I14" s="492">
        <v>2177.0000000000005</v>
      </c>
      <c r="J14" s="492">
        <v>9992.0000000000018</v>
      </c>
      <c r="K14" s="492">
        <v>42529.999999999985</v>
      </c>
      <c r="L14" s="492">
        <v>11655.999999999998</v>
      </c>
      <c r="M14" s="492">
        <v>243</v>
      </c>
      <c r="N14" s="492">
        <v>135796.99999999994</v>
      </c>
      <c r="O14" s="492">
        <v>228.00000000000003</v>
      </c>
      <c r="P14" s="492">
        <v>135568.99999999994</v>
      </c>
      <c r="Q14" s="492">
        <v>64632.999999999993</v>
      </c>
      <c r="R14" s="492">
        <v>1871</v>
      </c>
      <c r="S14" s="492">
        <v>0</v>
      </c>
      <c r="T14" s="492">
        <v>2638</v>
      </c>
      <c r="U14" s="492">
        <v>60124.000000000022</v>
      </c>
    </row>
    <row r="15" spans="1:22" ht="15.75" customHeight="1">
      <c r="A15" s="426" t="s">
        <v>127</v>
      </c>
      <c r="B15" s="423">
        <v>675881.00000000012</v>
      </c>
      <c r="C15" s="424">
        <v>590766.00000000023</v>
      </c>
      <c r="D15" s="424">
        <v>530541.00000000058</v>
      </c>
      <c r="E15" s="424">
        <v>8879.0000000000036</v>
      </c>
      <c r="F15" s="424">
        <v>5486.9999999999964</v>
      </c>
      <c r="G15" s="424">
        <v>13528.000000000005</v>
      </c>
      <c r="H15" s="424">
        <v>599</v>
      </c>
      <c r="I15" s="424">
        <v>2015.9999999999995</v>
      </c>
      <c r="J15" s="424">
        <v>3949.9999999999995</v>
      </c>
      <c r="K15" s="424">
        <v>25508.999999999996</v>
      </c>
      <c r="L15" s="424">
        <v>139.00000000000003</v>
      </c>
      <c r="M15" s="424">
        <v>118</v>
      </c>
      <c r="N15" s="424">
        <v>60587.000000000051</v>
      </c>
      <c r="O15" s="424">
        <v>18</v>
      </c>
      <c r="P15" s="424">
        <v>60569.000000000022</v>
      </c>
      <c r="Q15" s="424">
        <v>24528.000000000015</v>
      </c>
      <c r="R15" s="424">
        <v>224</v>
      </c>
      <c r="S15" s="424">
        <v>0</v>
      </c>
      <c r="T15" s="424">
        <v>938</v>
      </c>
      <c r="U15" s="424">
        <v>23365.999999999993</v>
      </c>
    </row>
    <row r="16" spans="1:22" ht="15.75" customHeight="1">
      <c r="A16" s="426" t="s">
        <v>172</v>
      </c>
      <c r="B16" s="423">
        <v>554147.00000000035</v>
      </c>
      <c r="C16" s="424">
        <v>438831.99999999977</v>
      </c>
      <c r="D16" s="424">
        <v>365610.00000000006</v>
      </c>
      <c r="E16" s="424">
        <v>19110.000000000004</v>
      </c>
      <c r="F16" s="424">
        <v>6134.9999999999982</v>
      </c>
      <c r="G16" s="424">
        <v>12400.000000000002</v>
      </c>
      <c r="H16" s="424">
        <v>710.99999999999989</v>
      </c>
      <c r="I16" s="424">
        <v>161.00000000000003</v>
      </c>
      <c r="J16" s="424">
        <v>6041.9999999999991</v>
      </c>
      <c r="K16" s="424">
        <v>17020.999999999996</v>
      </c>
      <c r="L16" s="424">
        <v>11517.000000000002</v>
      </c>
      <c r="M16" s="424">
        <v>125</v>
      </c>
      <c r="N16" s="424">
        <v>75209.999999999956</v>
      </c>
      <c r="O16" s="424">
        <v>210.00000000000003</v>
      </c>
      <c r="P16" s="424">
        <v>75000.000000000029</v>
      </c>
      <c r="Q16" s="424">
        <v>40104.999999999993</v>
      </c>
      <c r="R16" s="424">
        <v>1647</v>
      </c>
      <c r="S16" s="424">
        <v>0</v>
      </c>
      <c r="T16" s="424">
        <v>1699.9999999999998</v>
      </c>
      <c r="U16" s="424">
        <v>36758.000000000007</v>
      </c>
    </row>
    <row r="17" spans="1:21" s="92" customFormat="1" ht="15.75" customHeight="1">
      <c r="A17" s="425" t="s">
        <v>145</v>
      </c>
      <c r="B17" s="491">
        <v>2919638.9999999981</v>
      </c>
      <c r="C17" s="492">
        <v>2277341.9999999991</v>
      </c>
      <c r="D17" s="492">
        <v>1912804.9999999998</v>
      </c>
      <c r="E17" s="492">
        <v>96172</v>
      </c>
      <c r="F17" s="492">
        <v>96494.999999999985</v>
      </c>
      <c r="G17" s="492">
        <v>12501</v>
      </c>
      <c r="H17" s="492">
        <v>2970</v>
      </c>
      <c r="I17" s="492">
        <v>447</v>
      </c>
      <c r="J17" s="492">
        <v>15531.999999999996</v>
      </c>
      <c r="K17" s="492">
        <v>123073.00000000001</v>
      </c>
      <c r="L17" s="492">
        <v>16524.999999999996</v>
      </c>
      <c r="M17" s="492">
        <v>822</v>
      </c>
      <c r="N17" s="492">
        <v>372112.00000000029</v>
      </c>
      <c r="O17" s="492">
        <v>1468</v>
      </c>
      <c r="P17" s="492">
        <v>370643.99999999988</v>
      </c>
      <c r="Q17" s="492">
        <v>270185.00000000006</v>
      </c>
      <c r="R17" s="492">
        <v>10121</v>
      </c>
      <c r="S17" s="492">
        <v>1342</v>
      </c>
      <c r="T17" s="492">
        <v>42303.999999999993</v>
      </c>
      <c r="U17" s="492">
        <v>216417.99999999994</v>
      </c>
    </row>
    <row r="18" spans="1:21" ht="15.75" customHeight="1">
      <c r="A18" s="426" t="s">
        <v>359</v>
      </c>
      <c r="B18" s="423">
        <v>1207541.9999999967</v>
      </c>
      <c r="C18" s="424">
        <v>975241.00000000047</v>
      </c>
      <c r="D18" s="424">
        <v>860356.00000000012</v>
      </c>
      <c r="E18" s="424">
        <v>32918</v>
      </c>
      <c r="F18" s="424">
        <v>21619.000000000004</v>
      </c>
      <c r="G18" s="424">
        <v>4978.0000000000009</v>
      </c>
      <c r="H18" s="424">
        <v>1683</v>
      </c>
      <c r="I18" s="424">
        <v>141</v>
      </c>
      <c r="J18" s="424">
        <v>6051</v>
      </c>
      <c r="K18" s="424">
        <v>33739</v>
      </c>
      <c r="L18" s="424">
        <v>13501</v>
      </c>
      <c r="M18" s="424">
        <v>255</v>
      </c>
      <c r="N18" s="424">
        <v>118208.00000000001</v>
      </c>
      <c r="O18" s="424">
        <v>1192</v>
      </c>
      <c r="P18" s="424">
        <v>117015.99999999988</v>
      </c>
      <c r="Q18" s="424">
        <v>114093.00000000009</v>
      </c>
      <c r="R18" s="424">
        <v>3237</v>
      </c>
      <c r="S18" s="424">
        <v>0</v>
      </c>
      <c r="T18" s="424">
        <v>11443.000000000002</v>
      </c>
      <c r="U18" s="424">
        <v>99412.999999999942</v>
      </c>
    </row>
    <row r="19" spans="1:21" ht="15.75" customHeight="1">
      <c r="A19" s="426" t="s">
        <v>360</v>
      </c>
      <c r="B19" s="423">
        <v>738625.00000000093</v>
      </c>
      <c r="C19" s="424">
        <v>551386.9999999993</v>
      </c>
      <c r="D19" s="424">
        <v>439918</v>
      </c>
      <c r="E19" s="424">
        <v>28762</v>
      </c>
      <c r="F19" s="424">
        <v>38729.999999999985</v>
      </c>
      <c r="G19" s="424">
        <v>3752</v>
      </c>
      <c r="H19" s="424">
        <v>629</v>
      </c>
      <c r="I19" s="424">
        <v>150</v>
      </c>
      <c r="J19" s="424">
        <v>5101.0000000000009</v>
      </c>
      <c r="K19" s="424">
        <v>31996.000000000011</v>
      </c>
      <c r="L19" s="424">
        <v>2152</v>
      </c>
      <c r="M19" s="424">
        <v>197</v>
      </c>
      <c r="N19" s="424">
        <v>106349.99999999999</v>
      </c>
      <c r="O19" s="424">
        <v>241</v>
      </c>
      <c r="P19" s="424">
        <v>106108.99999999997</v>
      </c>
      <c r="Q19" s="424">
        <v>80887.999999999971</v>
      </c>
      <c r="R19" s="424">
        <v>3348</v>
      </c>
      <c r="S19" s="424">
        <v>0</v>
      </c>
      <c r="T19" s="424">
        <v>16231.000000000004</v>
      </c>
      <c r="U19" s="424">
        <v>61309.000000000015</v>
      </c>
    </row>
    <row r="20" spans="1:21" ht="15.75" customHeight="1">
      <c r="A20" s="426" t="s">
        <v>361</v>
      </c>
      <c r="B20" s="423">
        <v>516411.00000000006</v>
      </c>
      <c r="C20" s="424">
        <v>387824.00000000052</v>
      </c>
      <c r="D20" s="424">
        <v>309010.99999999977</v>
      </c>
      <c r="E20" s="424">
        <v>17756</v>
      </c>
      <c r="F20" s="424">
        <v>22951</v>
      </c>
      <c r="G20" s="424">
        <v>2364.9999999999991</v>
      </c>
      <c r="H20" s="424">
        <v>347</v>
      </c>
      <c r="I20" s="424">
        <v>146</v>
      </c>
      <c r="J20" s="424">
        <v>2275.0000000000005</v>
      </c>
      <c r="K20" s="424">
        <v>32136.999999999985</v>
      </c>
      <c r="L20" s="424">
        <v>611</v>
      </c>
      <c r="M20" s="424">
        <v>225</v>
      </c>
      <c r="N20" s="424">
        <v>83020.999999999913</v>
      </c>
      <c r="O20" s="424">
        <v>29.000000000000004</v>
      </c>
      <c r="P20" s="424">
        <v>82992.000000000087</v>
      </c>
      <c r="Q20" s="424">
        <v>45566</v>
      </c>
      <c r="R20" s="424">
        <v>2331</v>
      </c>
      <c r="S20" s="424">
        <v>0</v>
      </c>
      <c r="T20" s="424">
        <v>9031</v>
      </c>
      <c r="U20" s="424">
        <v>34204.000000000015</v>
      </c>
    </row>
    <row r="21" spans="1:21" ht="15.75" customHeight="1">
      <c r="A21" s="426" t="s">
        <v>363</v>
      </c>
      <c r="B21" s="423">
        <v>457060.99999999831</v>
      </c>
      <c r="C21" s="424">
        <v>362889.99999999953</v>
      </c>
      <c r="D21" s="424">
        <v>303519.99999999953</v>
      </c>
      <c r="E21" s="424">
        <v>16735.999999999993</v>
      </c>
      <c r="F21" s="424">
        <v>13194.999999999998</v>
      </c>
      <c r="G21" s="424">
        <v>1406.0000000000002</v>
      </c>
      <c r="H21" s="424">
        <v>311</v>
      </c>
      <c r="I21" s="424">
        <v>10.000000000000002</v>
      </c>
      <c r="J21" s="424">
        <v>2104.9999999999995</v>
      </c>
      <c r="K21" s="424">
        <v>25201</v>
      </c>
      <c r="L21" s="424">
        <v>261</v>
      </c>
      <c r="M21" s="424">
        <v>145</v>
      </c>
      <c r="N21" s="424">
        <v>64533.000000000044</v>
      </c>
      <c r="O21" s="424">
        <v>6</v>
      </c>
      <c r="P21" s="424">
        <v>64527.000000000015</v>
      </c>
      <c r="Q21" s="424">
        <v>29638.000000000011</v>
      </c>
      <c r="R21" s="424">
        <v>1205</v>
      </c>
      <c r="S21" s="424">
        <v>1342</v>
      </c>
      <c r="T21" s="424">
        <v>5599</v>
      </c>
      <c r="U21" s="424">
        <v>21491.999999999985</v>
      </c>
    </row>
    <row r="22" spans="1:21" s="92" customFormat="1" ht="15.75" customHeight="1">
      <c r="A22" s="425" t="s">
        <v>375</v>
      </c>
      <c r="B22" s="491">
        <v>191578.99999999968</v>
      </c>
      <c r="C22" s="492">
        <v>139181.00000000009</v>
      </c>
      <c r="D22" s="492">
        <v>134364.00000000015</v>
      </c>
      <c r="E22" s="492">
        <v>69</v>
      </c>
      <c r="F22" s="492">
        <v>168.99999999999989</v>
      </c>
      <c r="G22" s="492">
        <v>471.00000000000017</v>
      </c>
      <c r="H22" s="492">
        <v>369</v>
      </c>
      <c r="I22" s="492">
        <v>112</v>
      </c>
      <c r="J22" s="492">
        <v>387</v>
      </c>
      <c r="K22" s="492">
        <v>3025.9999999999991</v>
      </c>
      <c r="L22" s="492">
        <v>189</v>
      </c>
      <c r="M22" s="492">
        <v>25</v>
      </c>
      <c r="N22" s="492">
        <v>40606.000000000007</v>
      </c>
      <c r="O22" s="492">
        <v>3</v>
      </c>
      <c r="P22" s="492">
        <v>40603.000000000007</v>
      </c>
      <c r="Q22" s="492">
        <v>11791.999999999996</v>
      </c>
      <c r="R22" s="492">
        <v>0</v>
      </c>
      <c r="S22" s="492">
        <v>0</v>
      </c>
      <c r="T22" s="492">
        <v>0</v>
      </c>
      <c r="U22" s="492">
        <v>11791.999999999996</v>
      </c>
    </row>
    <row r="23" spans="1:21" ht="15.75" customHeight="1">
      <c r="A23" s="426" t="s">
        <v>372</v>
      </c>
      <c r="B23" s="423">
        <v>150482.00000000017</v>
      </c>
      <c r="C23" s="424">
        <v>108394</v>
      </c>
      <c r="D23" s="424">
        <v>104240.00000000022</v>
      </c>
      <c r="E23" s="424">
        <v>56</v>
      </c>
      <c r="F23" s="424">
        <v>130</v>
      </c>
      <c r="G23" s="424">
        <v>398</v>
      </c>
      <c r="H23" s="424">
        <v>218.00000000000003</v>
      </c>
      <c r="I23" s="424">
        <v>112</v>
      </c>
      <c r="J23" s="424">
        <v>224</v>
      </c>
      <c r="K23" s="424">
        <v>2809</v>
      </c>
      <c r="L23" s="424">
        <v>187</v>
      </c>
      <c r="M23" s="424">
        <v>20</v>
      </c>
      <c r="N23" s="424">
        <v>32005.999999999996</v>
      </c>
      <c r="O23" s="424">
        <v>3</v>
      </c>
      <c r="P23" s="424">
        <v>32002.999999999978</v>
      </c>
      <c r="Q23" s="424">
        <v>10082</v>
      </c>
      <c r="R23" s="424">
        <v>0</v>
      </c>
      <c r="S23" s="424">
        <v>0</v>
      </c>
      <c r="T23" s="424">
        <v>0</v>
      </c>
      <c r="U23" s="424">
        <v>10082.000000000007</v>
      </c>
    </row>
    <row r="24" spans="1:21" ht="15.75" customHeight="1">
      <c r="A24" s="426" t="s">
        <v>376</v>
      </c>
      <c r="B24" s="423">
        <v>41096.999999999927</v>
      </c>
      <c r="C24" s="424">
        <v>30787.000000000011</v>
      </c>
      <c r="D24" s="424">
        <v>30124.000000000102</v>
      </c>
      <c r="E24" s="424">
        <v>13</v>
      </c>
      <c r="F24" s="424">
        <v>39</v>
      </c>
      <c r="G24" s="424">
        <v>73.000000000000057</v>
      </c>
      <c r="H24" s="424">
        <v>151</v>
      </c>
      <c r="I24" s="424">
        <v>0</v>
      </c>
      <c r="J24" s="424">
        <v>163</v>
      </c>
      <c r="K24" s="424">
        <v>216.99999999999989</v>
      </c>
      <c r="L24" s="424">
        <v>2</v>
      </c>
      <c r="M24" s="424">
        <v>5</v>
      </c>
      <c r="N24" s="424">
        <v>8599.9999999999982</v>
      </c>
      <c r="O24" s="424">
        <v>0</v>
      </c>
      <c r="P24" s="424">
        <v>8599.9999999999982</v>
      </c>
      <c r="Q24" s="424">
        <v>1710.0000000000002</v>
      </c>
      <c r="R24" s="424">
        <v>0</v>
      </c>
      <c r="S24" s="424">
        <v>0</v>
      </c>
      <c r="T24" s="424">
        <v>0</v>
      </c>
      <c r="U24" s="424">
        <v>1710.0000000000005</v>
      </c>
    </row>
    <row r="25" spans="1:21" s="92" customFormat="1" ht="15.75" customHeight="1">
      <c r="A25" s="425" t="s">
        <v>377</v>
      </c>
      <c r="B25" s="491">
        <v>532805.00000000012</v>
      </c>
      <c r="C25" s="492">
        <v>420064.00000000047</v>
      </c>
      <c r="D25" s="492">
        <v>398947.00000000052</v>
      </c>
      <c r="E25" s="492">
        <v>1264.9999999999998</v>
      </c>
      <c r="F25" s="492">
        <v>3226</v>
      </c>
      <c r="G25" s="492">
        <v>698.00000000000011</v>
      </c>
      <c r="H25" s="492">
        <v>897</v>
      </c>
      <c r="I25" s="492">
        <v>3382.9999999999995</v>
      </c>
      <c r="J25" s="492">
        <v>1617.0000000000002</v>
      </c>
      <c r="K25" s="492">
        <v>9730.9999999999964</v>
      </c>
      <c r="L25" s="492">
        <v>267</v>
      </c>
      <c r="M25" s="492">
        <v>33</v>
      </c>
      <c r="N25" s="492">
        <v>75005.999999999942</v>
      </c>
      <c r="O25" s="492">
        <v>133</v>
      </c>
      <c r="P25" s="492">
        <v>74872.999999999956</v>
      </c>
      <c r="Q25" s="492">
        <v>37734.999999999993</v>
      </c>
      <c r="R25" s="492">
        <v>0</v>
      </c>
      <c r="S25" s="492">
        <v>0</v>
      </c>
      <c r="T25" s="492">
        <v>0</v>
      </c>
      <c r="U25" s="492">
        <v>37735.000000000007</v>
      </c>
    </row>
    <row r="26" spans="1:21" ht="15.75" customHeight="1">
      <c r="A26" s="426" t="s">
        <v>373</v>
      </c>
      <c r="B26" s="423">
        <v>425594.00000000157</v>
      </c>
      <c r="C26" s="424">
        <v>328128.99999999983</v>
      </c>
      <c r="D26" s="424">
        <v>309276.00000000006</v>
      </c>
      <c r="E26" s="424">
        <v>1034.0000000000002</v>
      </c>
      <c r="F26" s="424">
        <v>2102.0000000000009</v>
      </c>
      <c r="G26" s="424">
        <v>516.00000000000011</v>
      </c>
      <c r="H26" s="424">
        <v>625</v>
      </c>
      <c r="I26" s="424">
        <v>3381</v>
      </c>
      <c r="J26" s="424">
        <v>1480</v>
      </c>
      <c r="K26" s="424">
        <v>9443.9999999999982</v>
      </c>
      <c r="L26" s="424">
        <v>246.00000000000003</v>
      </c>
      <c r="M26" s="424">
        <v>25</v>
      </c>
      <c r="N26" s="424">
        <v>61690.000000000015</v>
      </c>
      <c r="O26" s="424">
        <v>123</v>
      </c>
      <c r="P26" s="424">
        <v>61567</v>
      </c>
      <c r="Q26" s="424">
        <v>35775</v>
      </c>
      <c r="R26" s="424">
        <v>0</v>
      </c>
      <c r="S26" s="424">
        <v>0</v>
      </c>
      <c r="T26" s="424">
        <v>0</v>
      </c>
      <c r="U26" s="424">
        <v>35774.999999999985</v>
      </c>
    </row>
    <row r="27" spans="1:21" ht="15.75" customHeight="1">
      <c r="A27" s="426" t="s">
        <v>378</v>
      </c>
      <c r="B27" s="423">
        <v>107211.00000000006</v>
      </c>
      <c r="C27" s="424">
        <v>91935.000000000058</v>
      </c>
      <c r="D27" s="424">
        <v>89671.000000000175</v>
      </c>
      <c r="E27" s="424">
        <v>230.99999999999989</v>
      </c>
      <c r="F27" s="424">
        <v>1123.9999999999995</v>
      </c>
      <c r="G27" s="424">
        <v>181.99999999999986</v>
      </c>
      <c r="H27" s="424">
        <v>272</v>
      </c>
      <c r="I27" s="424">
        <v>2.0000000000000004</v>
      </c>
      <c r="J27" s="424">
        <v>137</v>
      </c>
      <c r="K27" s="424">
        <v>287</v>
      </c>
      <c r="L27" s="424">
        <v>21</v>
      </c>
      <c r="M27" s="424">
        <v>8</v>
      </c>
      <c r="N27" s="424">
        <v>13315.999999999998</v>
      </c>
      <c r="O27" s="424">
        <v>10</v>
      </c>
      <c r="P27" s="424">
        <v>13305.999999999991</v>
      </c>
      <c r="Q27" s="424">
        <v>1959.9999999999998</v>
      </c>
      <c r="R27" s="424">
        <v>0</v>
      </c>
      <c r="S27" s="424">
        <v>0</v>
      </c>
      <c r="T27" s="424">
        <v>0</v>
      </c>
      <c r="U27" s="424">
        <v>1960</v>
      </c>
    </row>
    <row r="28" spans="1:21" s="92" customFormat="1" ht="15.75" customHeight="1">
      <c r="A28" s="425" t="s">
        <v>147</v>
      </c>
      <c r="B28" s="491">
        <v>606897.99999999907</v>
      </c>
      <c r="C28" s="492">
        <v>430607.99999999988</v>
      </c>
      <c r="D28" s="492">
        <v>390235.00000000012</v>
      </c>
      <c r="E28" s="492">
        <v>30087.999999999996</v>
      </c>
      <c r="F28" s="492">
        <v>1137</v>
      </c>
      <c r="G28" s="492">
        <v>682.99999999999977</v>
      </c>
      <c r="H28" s="492">
        <v>1542</v>
      </c>
      <c r="I28" s="492">
        <v>15</v>
      </c>
      <c r="J28" s="492">
        <v>393</v>
      </c>
      <c r="K28" s="492">
        <v>4897.9999999999991</v>
      </c>
      <c r="L28" s="492">
        <v>1616.9999999999998</v>
      </c>
      <c r="M28" s="492">
        <v>0</v>
      </c>
      <c r="N28" s="492">
        <v>147978.99999999997</v>
      </c>
      <c r="O28" s="492">
        <v>300</v>
      </c>
      <c r="P28" s="492">
        <v>147679.00000000023</v>
      </c>
      <c r="Q28" s="492">
        <v>28310.999999999993</v>
      </c>
      <c r="R28" s="492">
        <v>0</v>
      </c>
      <c r="S28" s="492">
        <v>0</v>
      </c>
      <c r="T28" s="492">
        <v>0</v>
      </c>
      <c r="U28" s="492">
        <v>28311.000000000015</v>
      </c>
    </row>
    <row r="29" spans="1:21" ht="15.75" customHeight="1">
      <c r="A29" s="426" t="s">
        <v>152</v>
      </c>
      <c r="B29" s="423">
        <v>25218.000000000007</v>
      </c>
      <c r="C29" s="424">
        <v>8030.0000000000036</v>
      </c>
      <c r="D29" s="424">
        <v>7421.0000000000164</v>
      </c>
      <c r="E29" s="424">
        <v>15</v>
      </c>
      <c r="F29" s="424">
        <v>40.000000000000007</v>
      </c>
      <c r="G29" s="424">
        <v>16.000000000000011</v>
      </c>
      <c r="H29" s="424">
        <v>58.000000000000007</v>
      </c>
      <c r="I29" s="424">
        <v>0</v>
      </c>
      <c r="J29" s="424">
        <v>91.000000000000014</v>
      </c>
      <c r="K29" s="424">
        <v>365.99999999999983</v>
      </c>
      <c r="L29" s="424">
        <v>23.000000000000004</v>
      </c>
      <c r="M29" s="424">
        <v>0</v>
      </c>
      <c r="N29" s="424">
        <v>13752.000000000011</v>
      </c>
      <c r="O29" s="424">
        <v>0</v>
      </c>
      <c r="P29" s="424">
        <v>13752.000000000005</v>
      </c>
      <c r="Q29" s="424">
        <v>3436</v>
      </c>
      <c r="R29" s="424">
        <v>0</v>
      </c>
      <c r="S29" s="424">
        <v>0</v>
      </c>
      <c r="T29" s="424">
        <v>0</v>
      </c>
      <c r="U29" s="424">
        <v>3435.9999999999982</v>
      </c>
    </row>
    <row r="30" spans="1:21" ht="15.75" customHeight="1">
      <c r="A30" s="426" t="s">
        <v>151</v>
      </c>
      <c r="B30" s="423">
        <v>204513.99999999927</v>
      </c>
      <c r="C30" s="424">
        <v>168003.00000000035</v>
      </c>
      <c r="D30" s="424">
        <v>165044.9999999998</v>
      </c>
      <c r="E30" s="424">
        <v>46</v>
      </c>
      <c r="F30" s="424">
        <v>219.00000000000006</v>
      </c>
      <c r="G30" s="424">
        <v>289.00000000000006</v>
      </c>
      <c r="H30" s="424">
        <v>779.00000000000011</v>
      </c>
      <c r="I30" s="424">
        <v>12</v>
      </c>
      <c r="J30" s="424">
        <v>110.00000000000001</v>
      </c>
      <c r="K30" s="424">
        <v>1390.0000000000007</v>
      </c>
      <c r="L30" s="424">
        <v>113.00000000000003</v>
      </c>
      <c r="M30" s="424">
        <v>0</v>
      </c>
      <c r="N30" s="424">
        <v>32325.000000000004</v>
      </c>
      <c r="O30" s="424">
        <v>70</v>
      </c>
      <c r="P30" s="424">
        <v>32255</v>
      </c>
      <c r="Q30" s="424">
        <v>4186.0000000000036</v>
      </c>
      <c r="R30" s="424">
        <v>0</v>
      </c>
      <c r="S30" s="424">
        <v>0</v>
      </c>
      <c r="T30" s="424">
        <v>0</v>
      </c>
      <c r="U30" s="424">
        <v>4185.9999999999991</v>
      </c>
    </row>
    <row r="31" spans="1:21" ht="15.75" customHeight="1">
      <c r="A31" s="426" t="s">
        <v>141</v>
      </c>
      <c r="B31" s="423">
        <v>174870.00000000026</v>
      </c>
      <c r="C31" s="424">
        <v>123007.00000000006</v>
      </c>
      <c r="D31" s="424">
        <v>119561.99999999983</v>
      </c>
      <c r="E31" s="424">
        <v>498</v>
      </c>
      <c r="F31" s="424">
        <v>388.99999999999989</v>
      </c>
      <c r="G31" s="424">
        <v>157</v>
      </c>
      <c r="H31" s="424">
        <v>414</v>
      </c>
      <c r="I31" s="424">
        <v>3</v>
      </c>
      <c r="J31" s="424">
        <v>85</v>
      </c>
      <c r="K31" s="424">
        <v>1224</v>
      </c>
      <c r="L31" s="424">
        <v>675</v>
      </c>
      <c r="M31" s="424">
        <v>0</v>
      </c>
      <c r="N31" s="424">
        <v>45245.999999999978</v>
      </c>
      <c r="O31" s="424">
        <v>90</v>
      </c>
      <c r="P31" s="424">
        <v>45156.000000000007</v>
      </c>
      <c r="Q31" s="424">
        <v>6616.9999999999991</v>
      </c>
      <c r="R31" s="424">
        <v>0</v>
      </c>
      <c r="S31" s="424">
        <v>0</v>
      </c>
      <c r="T31" s="424">
        <v>0</v>
      </c>
      <c r="U31" s="424">
        <v>6617</v>
      </c>
    </row>
    <row r="32" spans="1:21" ht="15.75" customHeight="1">
      <c r="A32" s="426" t="s">
        <v>140</v>
      </c>
      <c r="B32" s="423">
        <v>109291.00000000006</v>
      </c>
      <c r="C32" s="424">
        <v>65498.000000000007</v>
      </c>
      <c r="D32" s="424">
        <v>35678.000000000029</v>
      </c>
      <c r="E32" s="424">
        <v>28369</v>
      </c>
      <c r="F32" s="424">
        <v>121.99999999999993</v>
      </c>
      <c r="G32" s="424">
        <v>159.00000000000009</v>
      </c>
      <c r="H32" s="424">
        <v>107.00000000000001</v>
      </c>
      <c r="I32" s="424">
        <v>0</v>
      </c>
      <c r="J32" s="424">
        <v>26</v>
      </c>
      <c r="K32" s="424">
        <v>341.00000000000011</v>
      </c>
      <c r="L32" s="424">
        <v>695.99999999999989</v>
      </c>
      <c r="M32" s="424">
        <v>0</v>
      </c>
      <c r="N32" s="424">
        <v>37380.999999999978</v>
      </c>
      <c r="O32" s="424">
        <v>140</v>
      </c>
      <c r="P32" s="424">
        <v>37241</v>
      </c>
      <c r="Q32" s="424">
        <v>6412</v>
      </c>
      <c r="R32" s="424">
        <v>0</v>
      </c>
      <c r="S32" s="424">
        <v>0</v>
      </c>
      <c r="T32" s="424">
        <v>0</v>
      </c>
      <c r="U32" s="424">
        <v>6412.0000000000009</v>
      </c>
    </row>
    <row r="33" spans="1:21" ht="15.75" customHeight="1">
      <c r="A33" s="426" t="s">
        <v>139</v>
      </c>
      <c r="B33" s="423">
        <v>67160.999999999869</v>
      </c>
      <c r="C33" s="424">
        <v>53151</v>
      </c>
      <c r="D33" s="424">
        <v>51896.000000000051</v>
      </c>
      <c r="E33" s="424">
        <v>13</v>
      </c>
      <c r="F33" s="424">
        <v>183</v>
      </c>
      <c r="G33" s="424">
        <v>62</v>
      </c>
      <c r="H33" s="424">
        <v>122</v>
      </c>
      <c r="I33" s="424">
        <v>0</v>
      </c>
      <c r="J33" s="424">
        <v>81</v>
      </c>
      <c r="K33" s="424">
        <v>757.99999999999955</v>
      </c>
      <c r="L33" s="424">
        <v>36</v>
      </c>
      <c r="M33" s="424">
        <v>0</v>
      </c>
      <c r="N33" s="424">
        <v>8760.9999999999927</v>
      </c>
      <c r="O33" s="424">
        <v>0</v>
      </c>
      <c r="P33" s="424">
        <v>8761.0000000000073</v>
      </c>
      <c r="Q33" s="424">
        <v>5249.0000000000036</v>
      </c>
      <c r="R33" s="424">
        <v>0</v>
      </c>
      <c r="S33" s="424">
        <v>0</v>
      </c>
      <c r="T33" s="424">
        <v>0</v>
      </c>
      <c r="U33" s="424">
        <v>5249.0000000000018</v>
      </c>
    </row>
    <row r="34" spans="1:21" ht="15.75" customHeight="1">
      <c r="A34" s="426" t="s">
        <v>138</v>
      </c>
      <c r="B34" s="423">
        <v>389.00000000000091</v>
      </c>
      <c r="C34" s="424">
        <v>306.00000000000051</v>
      </c>
      <c r="D34" s="424">
        <v>210.00000000000003</v>
      </c>
      <c r="E34" s="424">
        <v>65</v>
      </c>
      <c r="F34" s="424">
        <v>30</v>
      </c>
      <c r="G34" s="424">
        <v>0</v>
      </c>
      <c r="H34" s="424">
        <v>1</v>
      </c>
      <c r="I34" s="424">
        <v>0</v>
      </c>
      <c r="J34" s="424">
        <v>0</v>
      </c>
      <c r="K34" s="424">
        <v>0</v>
      </c>
      <c r="L34" s="424">
        <v>0</v>
      </c>
      <c r="M34" s="424">
        <v>0</v>
      </c>
      <c r="N34" s="424">
        <v>78.000000000000014</v>
      </c>
      <c r="O34" s="424">
        <v>0</v>
      </c>
      <c r="P34" s="424">
        <v>78.000000000000014</v>
      </c>
      <c r="Q34" s="424">
        <v>5</v>
      </c>
      <c r="R34" s="424">
        <v>0</v>
      </c>
      <c r="S34" s="424">
        <v>0</v>
      </c>
      <c r="T34" s="424">
        <v>0</v>
      </c>
      <c r="U34" s="424">
        <v>5</v>
      </c>
    </row>
    <row r="35" spans="1:21" ht="15.75" customHeight="1">
      <c r="A35" s="426" t="s">
        <v>364</v>
      </c>
      <c r="B35" s="423">
        <v>13881.999999999995</v>
      </c>
      <c r="C35" s="424">
        <v>10608.999999999978</v>
      </c>
      <c r="D35" s="424">
        <v>10402.000000000015</v>
      </c>
      <c r="E35" s="424">
        <v>3.0000000000000004</v>
      </c>
      <c r="F35" s="424">
        <v>61.000000000000014</v>
      </c>
      <c r="G35" s="424">
        <v>0</v>
      </c>
      <c r="H35" s="424">
        <v>61</v>
      </c>
      <c r="I35" s="424">
        <v>0</v>
      </c>
      <c r="J35" s="424">
        <v>0</v>
      </c>
      <c r="K35" s="424">
        <v>82</v>
      </c>
      <c r="L35" s="424">
        <v>0</v>
      </c>
      <c r="M35" s="424">
        <v>0</v>
      </c>
      <c r="N35" s="424">
        <v>2982</v>
      </c>
      <c r="O35" s="424">
        <v>0</v>
      </c>
      <c r="P35" s="424">
        <v>2981.9999999999991</v>
      </c>
      <c r="Q35" s="424">
        <v>291.00000000000006</v>
      </c>
      <c r="R35" s="424">
        <v>0</v>
      </c>
      <c r="S35" s="424">
        <v>0</v>
      </c>
      <c r="T35" s="424">
        <v>0</v>
      </c>
      <c r="U35" s="424">
        <v>291</v>
      </c>
    </row>
    <row r="36" spans="1:21" ht="15.75" customHeight="1">
      <c r="A36" s="426" t="s">
        <v>87</v>
      </c>
      <c r="B36" s="423">
        <v>2212.9999999999995</v>
      </c>
      <c r="C36" s="424">
        <v>305.00000000000017</v>
      </c>
      <c r="D36" s="424">
        <v>21.000000000000004</v>
      </c>
      <c r="E36" s="424">
        <v>0</v>
      </c>
      <c r="F36" s="424">
        <v>29</v>
      </c>
      <c r="G36" s="424">
        <v>0</v>
      </c>
      <c r="H36" s="424">
        <v>0</v>
      </c>
      <c r="I36" s="424">
        <v>0</v>
      </c>
      <c r="J36" s="424">
        <v>0</v>
      </c>
      <c r="K36" s="424">
        <v>181.00000000000006</v>
      </c>
      <c r="L36" s="424">
        <v>74.000000000000014</v>
      </c>
      <c r="M36" s="424">
        <v>0</v>
      </c>
      <c r="N36" s="424">
        <v>1478</v>
      </c>
      <c r="O36" s="424">
        <v>0</v>
      </c>
      <c r="P36" s="424">
        <v>1477.9999999999998</v>
      </c>
      <c r="Q36" s="424">
        <v>430</v>
      </c>
      <c r="R36" s="424">
        <v>0</v>
      </c>
      <c r="S36" s="424">
        <v>0</v>
      </c>
      <c r="T36" s="424">
        <v>0</v>
      </c>
      <c r="U36" s="424">
        <v>430.00000000000017</v>
      </c>
    </row>
    <row r="37" spans="1:21" ht="15.75" customHeight="1">
      <c r="A37" s="426" t="s">
        <v>150</v>
      </c>
      <c r="B37" s="423">
        <v>9360.0000000000055</v>
      </c>
      <c r="C37" s="424">
        <v>1698.9999999999989</v>
      </c>
      <c r="D37" s="424">
        <v>0</v>
      </c>
      <c r="E37" s="424">
        <v>1079</v>
      </c>
      <c r="F37" s="424">
        <v>64</v>
      </c>
      <c r="G37" s="424">
        <v>0</v>
      </c>
      <c r="H37" s="424">
        <v>0</v>
      </c>
      <c r="I37" s="424">
        <v>0</v>
      </c>
      <c r="J37" s="424">
        <v>0</v>
      </c>
      <c r="K37" s="424">
        <v>555.99999999999989</v>
      </c>
      <c r="L37" s="424">
        <v>0</v>
      </c>
      <c r="M37" s="424">
        <v>0</v>
      </c>
      <c r="N37" s="424">
        <v>5975.9999999999918</v>
      </c>
      <c r="O37" s="424">
        <v>0</v>
      </c>
      <c r="P37" s="424">
        <v>5975.9999999999964</v>
      </c>
      <c r="Q37" s="424">
        <v>1684.9999999999995</v>
      </c>
      <c r="R37" s="424">
        <v>0</v>
      </c>
      <c r="S37" s="424">
        <v>0</v>
      </c>
      <c r="T37" s="424">
        <v>0</v>
      </c>
      <c r="U37" s="424">
        <v>1684.9999999999991</v>
      </c>
    </row>
    <row r="38" spans="1:21" s="92" customFormat="1" ht="15.75" customHeight="1">
      <c r="A38" s="425" t="s">
        <v>149</v>
      </c>
      <c r="B38" s="491">
        <v>1135357.0000000016</v>
      </c>
      <c r="C38" s="492">
        <v>811634.99999999988</v>
      </c>
      <c r="D38" s="492">
        <v>776042</v>
      </c>
      <c r="E38" s="492">
        <v>3522.0000000000005</v>
      </c>
      <c r="F38" s="492">
        <v>2328.9999999999991</v>
      </c>
      <c r="G38" s="492">
        <v>5348.9999999999991</v>
      </c>
      <c r="H38" s="492">
        <v>2725</v>
      </c>
      <c r="I38" s="492">
        <v>803</v>
      </c>
      <c r="J38" s="492">
        <v>12282.999999999996</v>
      </c>
      <c r="K38" s="492">
        <v>7762.0000000000009</v>
      </c>
      <c r="L38" s="492">
        <v>770</v>
      </c>
      <c r="M38" s="492">
        <v>50</v>
      </c>
      <c r="N38" s="492">
        <v>112038</v>
      </c>
      <c r="O38" s="492">
        <v>425</v>
      </c>
      <c r="P38" s="492">
        <v>111612.99999999999</v>
      </c>
      <c r="Q38" s="492">
        <v>211683.99999999997</v>
      </c>
      <c r="R38" s="492">
        <v>0</v>
      </c>
      <c r="S38" s="492">
        <v>0</v>
      </c>
      <c r="T38" s="492">
        <v>67824</v>
      </c>
      <c r="U38" s="492">
        <v>143859.99999999997</v>
      </c>
    </row>
    <row r="39" spans="1:21" ht="15.75" customHeight="1">
      <c r="A39" s="426" t="s">
        <v>365</v>
      </c>
      <c r="B39" s="423">
        <v>663704.99999999779</v>
      </c>
      <c r="C39" s="424">
        <v>504564.99999999866</v>
      </c>
      <c r="D39" s="424">
        <v>490127.99999999942</v>
      </c>
      <c r="E39" s="424">
        <v>183</v>
      </c>
      <c r="F39" s="424">
        <v>1355.9999999999998</v>
      </c>
      <c r="G39" s="424">
        <v>2133</v>
      </c>
      <c r="H39" s="424">
        <v>1853.0000000000002</v>
      </c>
      <c r="I39" s="424">
        <v>746</v>
      </c>
      <c r="J39" s="424">
        <v>3270.9999999999991</v>
      </c>
      <c r="K39" s="424">
        <v>4265.9999999999991</v>
      </c>
      <c r="L39" s="424">
        <v>600.00000000000011</v>
      </c>
      <c r="M39" s="424">
        <v>29</v>
      </c>
      <c r="N39" s="424">
        <v>34231.000000000015</v>
      </c>
      <c r="O39" s="424">
        <v>375</v>
      </c>
      <c r="P39" s="424">
        <v>33856</v>
      </c>
      <c r="Q39" s="424">
        <v>124909.00000000006</v>
      </c>
      <c r="R39" s="424">
        <v>0</v>
      </c>
      <c r="S39" s="424">
        <v>0</v>
      </c>
      <c r="T39" s="424">
        <v>53628.000000000015</v>
      </c>
      <c r="U39" s="424">
        <v>71281.000000000015</v>
      </c>
    </row>
    <row r="40" spans="1:21" ht="15.75" customHeight="1">
      <c r="A40" s="426" t="s">
        <v>137</v>
      </c>
      <c r="B40" s="423">
        <v>368545.00000000006</v>
      </c>
      <c r="C40" s="424">
        <v>292490.00000000012</v>
      </c>
      <c r="D40" s="424">
        <v>278546.99999999965</v>
      </c>
      <c r="E40" s="424">
        <v>102</v>
      </c>
      <c r="F40" s="424">
        <v>675.00000000000023</v>
      </c>
      <c r="G40" s="424">
        <v>1623</v>
      </c>
      <c r="H40" s="424">
        <v>872.00000000000011</v>
      </c>
      <c r="I40" s="424">
        <v>11.000000000000002</v>
      </c>
      <c r="J40" s="424">
        <v>8072.9999999999973</v>
      </c>
      <c r="K40" s="424">
        <v>2529.9999999999995</v>
      </c>
      <c r="L40" s="424">
        <v>46</v>
      </c>
      <c r="M40" s="424">
        <v>11</v>
      </c>
      <c r="N40" s="424">
        <v>14501.999999999998</v>
      </c>
      <c r="O40" s="424">
        <v>50</v>
      </c>
      <c r="P40" s="424">
        <v>14452.000000000007</v>
      </c>
      <c r="Q40" s="424">
        <v>61553</v>
      </c>
      <c r="R40" s="424">
        <v>0</v>
      </c>
      <c r="S40" s="424">
        <v>0</v>
      </c>
      <c r="T40" s="424">
        <v>9488</v>
      </c>
      <c r="U40" s="424">
        <v>52064.999999999993</v>
      </c>
    </row>
    <row r="41" spans="1:21" ht="15.75" customHeight="1">
      <c r="A41" s="426" t="s">
        <v>366</v>
      </c>
      <c r="B41" s="423">
        <v>51571.000000000036</v>
      </c>
      <c r="C41" s="424">
        <v>8962.9999999999909</v>
      </c>
      <c r="D41" s="424">
        <v>5702.0000000000218</v>
      </c>
      <c r="E41" s="424">
        <v>1188.9999999999995</v>
      </c>
      <c r="F41" s="424">
        <v>240.00000000000006</v>
      </c>
      <c r="G41" s="424">
        <v>74</v>
      </c>
      <c r="H41" s="424">
        <v>0</v>
      </c>
      <c r="I41" s="424">
        <v>23</v>
      </c>
      <c r="J41" s="424">
        <v>938</v>
      </c>
      <c r="K41" s="424">
        <v>663</v>
      </c>
      <c r="L41" s="424">
        <v>124.00000000000001</v>
      </c>
      <c r="M41" s="424">
        <v>10</v>
      </c>
      <c r="N41" s="424">
        <v>37699.999999999985</v>
      </c>
      <c r="O41" s="424">
        <v>0</v>
      </c>
      <c r="P41" s="424">
        <v>37700.000000000022</v>
      </c>
      <c r="Q41" s="424">
        <v>4907.9999999999991</v>
      </c>
      <c r="R41" s="424">
        <v>0</v>
      </c>
      <c r="S41" s="424">
        <v>0</v>
      </c>
      <c r="T41" s="424">
        <v>2207</v>
      </c>
      <c r="U41" s="424">
        <v>2700.9999999999995</v>
      </c>
    </row>
    <row r="42" spans="1:21" ht="15.75" customHeight="1">
      <c r="A42" s="426" t="s">
        <v>367</v>
      </c>
      <c r="B42" s="423">
        <v>4986.0000000000036</v>
      </c>
      <c r="C42" s="424">
        <v>1008.0000000000016</v>
      </c>
      <c r="D42" s="424">
        <v>21</v>
      </c>
      <c r="E42" s="424">
        <v>536.99999999999989</v>
      </c>
      <c r="F42" s="424">
        <v>15.000000000000004</v>
      </c>
      <c r="G42" s="424">
        <v>430.00000000000006</v>
      </c>
      <c r="H42" s="424">
        <v>0</v>
      </c>
      <c r="I42" s="424">
        <v>0</v>
      </c>
      <c r="J42" s="424">
        <v>0</v>
      </c>
      <c r="K42" s="424">
        <v>5.0000000000000009</v>
      </c>
      <c r="L42" s="424">
        <v>0</v>
      </c>
      <c r="M42" s="424">
        <v>0</v>
      </c>
      <c r="N42" s="424">
        <v>1680.9999999999998</v>
      </c>
      <c r="O42" s="424">
        <v>0</v>
      </c>
      <c r="P42" s="424">
        <v>1681</v>
      </c>
      <c r="Q42" s="424">
        <v>2297.0000000000009</v>
      </c>
      <c r="R42" s="424">
        <v>0</v>
      </c>
      <c r="S42" s="424">
        <v>0</v>
      </c>
      <c r="T42" s="424">
        <v>347.00000000000006</v>
      </c>
      <c r="U42" s="424">
        <v>1949.9999999999995</v>
      </c>
    </row>
    <row r="43" spans="1:21" ht="15.75" customHeight="1">
      <c r="A43" s="426" t="s">
        <v>368</v>
      </c>
      <c r="B43" s="423">
        <v>17753.999999999989</v>
      </c>
      <c r="C43" s="424">
        <v>2593.9999999999968</v>
      </c>
      <c r="D43" s="424">
        <v>1643.999999999998</v>
      </c>
      <c r="E43" s="424">
        <v>320.00000000000006</v>
      </c>
      <c r="F43" s="424">
        <v>32</v>
      </c>
      <c r="G43" s="424">
        <v>411.00000000000011</v>
      </c>
      <c r="H43" s="424">
        <v>0</v>
      </c>
      <c r="I43" s="424">
        <v>20</v>
      </c>
      <c r="J43" s="424">
        <v>1.0000000000000002</v>
      </c>
      <c r="K43" s="424">
        <v>166.00000000000003</v>
      </c>
      <c r="L43" s="424">
        <v>0</v>
      </c>
      <c r="M43" s="424">
        <v>0</v>
      </c>
      <c r="N43" s="424">
        <v>10330.000000000004</v>
      </c>
      <c r="O43" s="424">
        <v>0</v>
      </c>
      <c r="P43" s="424">
        <v>10329.999999999996</v>
      </c>
      <c r="Q43" s="424">
        <v>4830</v>
      </c>
      <c r="R43" s="424">
        <v>0</v>
      </c>
      <c r="S43" s="424">
        <v>0</v>
      </c>
      <c r="T43" s="424">
        <v>608.00000000000011</v>
      </c>
      <c r="U43" s="424">
        <v>4222</v>
      </c>
    </row>
    <row r="44" spans="1:21" ht="15.75" customHeight="1">
      <c r="A44" s="426" t="s">
        <v>369</v>
      </c>
      <c r="B44" s="423">
        <v>15471.000000000005</v>
      </c>
      <c r="C44" s="424">
        <v>1435.9999999999993</v>
      </c>
      <c r="D44" s="424">
        <v>0</v>
      </c>
      <c r="E44" s="424">
        <v>1089</v>
      </c>
      <c r="F44" s="424">
        <v>7.0000000000000027</v>
      </c>
      <c r="G44" s="424">
        <v>328</v>
      </c>
      <c r="H44" s="424">
        <v>0</v>
      </c>
      <c r="I44" s="424">
        <v>3</v>
      </c>
      <c r="J44" s="424">
        <v>0</v>
      </c>
      <c r="K44" s="424">
        <v>9.0000000000000018</v>
      </c>
      <c r="L44" s="424">
        <v>0</v>
      </c>
      <c r="M44" s="424">
        <v>0</v>
      </c>
      <c r="N44" s="424">
        <v>4154.0000000000009</v>
      </c>
      <c r="O44" s="424">
        <v>0</v>
      </c>
      <c r="P44" s="424">
        <v>4153.9999999999945</v>
      </c>
      <c r="Q44" s="424">
        <v>9880.9999999999982</v>
      </c>
      <c r="R44" s="424">
        <v>0</v>
      </c>
      <c r="S44" s="424">
        <v>0</v>
      </c>
      <c r="T44" s="424">
        <v>6</v>
      </c>
      <c r="U44" s="424">
        <v>9875.0000000000036</v>
      </c>
    </row>
    <row r="45" spans="1:21" ht="15.75" customHeight="1">
      <c r="A45" s="426" t="s">
        <v>370</v>
      </c>
      <c r="B45" s="423">
        <v>6837.0000000000091</v>
      </c>
      <c r="C45" s="424">
        <v>336.00000000000017</v>
      </c>
      <c r="D45" s="424">
        <v>0</v>
      </c>
      <c r="E45" s="424">
        <v>73.000000000000014</v>
      </c>
      <c r="F45" s="424">
        <v>2</v>
      </c>
      <c r="G45" s="424">
        <v>233.00000000000003</v>
      </c>
      <c r="H45" s="424">
        <v>0</v>
      </c>
      <c r="I45" s="424">
        <v>0</v>
      </c>
      <c r="J45" s="424">
        <v>0</v>
      </c>
      <c r="K45" s="424">
        <v>28.000000000000007</v>
      </c>
      <c r="L45" s="424">
        <v>0</v>
      </c>
      <c r="M45" s="424">
        <v>0</v>
      </c>
      <c r="N45" s="424">
        <v>5219.0000000000018</v>
      </c>
      <c r="O45" s="424">
        <v>0</v>
      </c>
      <c r="P45" s="424">
        <v>5219.0000000000027</v>
      </c>
      <c r="Q45" s="424">
        <v>1282.0000000000002</v>
      </c>
      <c r="R45" s="424">
        <v>0</v>
      </c>
      <c r="S45" s="424">
        <v>0</v>
      </c>
      <c r="T45" s="424">
        <v>575</v>
      </c>
      <c r="U45" s="424">
        <v>706.99999999999989</v>
      </c>
    </row>
    <row r="46" spans="1:21" ht="15.75" customHeight="1">
      <c r="A46" s="426" t="s">
        <v>371</v>
      </c>
      <c r="B46" s="423">
        <v>6487.9999999999973</v>
      </c>
      <c r="C46" s="424">
        <v>243.0000000000002</v>
      </c>
      <c r="D46" s="424">
        <v>0</v>
      </c>
      <c r="E46" s="424">
        <v>29.000000000000004</v>
      </c>
      <c r="F46" s="424">
        <v>2</v>
      </c>
      <c r="G46" s="424">
        <v>117.00000000000001</v>
      </c>
      <c r="H46" s="424">
        <v>0</v>
      </c>
      <c r="I46" s="424">
        <v>0</v>
      </c>
      <c r="J46" s="424">
        <v>0</v>
      </c>
      <c r="K46" s="424">
        <v>95.000000000000014</v>
      </c>
      <c r="L46" s="424">
        <v>0</v>
      </c>
      <c r="M46" s="424">
        <v>0</v>
      </c>
      <c r="N46" s="424">
        <v>4220.9999999999991</v>
      </c>
      <c r="O46" s="424">
        <v>0</v>
      </c>
      <c r="P46" s="424">
        <v>4221.0000000000018</v>
      </c>
      <c r="Q46" s="424">
        <v>2023.9999999999993</v>
      </c>
      <c r="R46" s="424">
        <v>0</v>
      </c>
      <c r="S46" s="424">
        <v>0</v>
      </c>
      <c r="T46" s="424">
        <v>965.00000000000023</v>
      </c>
      <c r="U46" s="424">
        <v>1058.9999999999995</v>
      </c>
    </row>
    <row r="47" spans="1:21" s="92" customFormat="1" ht="15.75" customHeight="1">
      <c r="A47" s="425" t="s">
        <v>143</v>
      </c>
      <c r="B47" s="491">
        <v>38306</v>
      </c>
      <c r="C47" s="492">
        <v>5311.0000000000146</v>
      </c>
      <c r="D47" s="492">
        <v>3107</v>
      </c>
      <c r="E47" s="492">
        <v>225</v>
      </c>
      <c r="F47" s="492">
        <v>1404.0000000000002</v>
      </c>
      <c r="G47" s="492">
        <v>1.0000000000000002</v>
      </c>
      <c r="H47" s="492">
        <v>0</v>
      </c>
      <c r="I47" s="492">
        <v>0</v>
      </c>
      <c r="J47" s="492">
        <v>0</v>
      </c>
      <c r="K47" s="492">
        <v>562</v>
      </c>
      <c r="L47" s="492">
        <v>12</v>
      </c>
      <c r="M47" s="492">
        <v>0</v>
      </c>
      <c r="N47" s="492">
        <v>26605.999999999989</v>
      </c>
      <c r="O47" s="492">
        <v>58.000000000000007</v>
      </c>
      <c r="P47" s="492">
        <v>26547.999999999978</v>
      </c>
      <c r="Q47" s="492">
        <v>6388.9999999999991</v>
      </c>
      <c r="R47" s="492">
        <v>26</v>
      </c>
      <c r="S47" s="492">
        <v>0</v>
      </c>
      <c r="T47" s="492">
        <v>0</v>
      </c>
      <c r="U47" s="492">
        <v>6363.0000000000027</v>
      </c>
    </row>
    <row r="48" spans="1:21" ht="15.75" customHeight="1">
      <c r="A48" s="426" t="s">
        <v>148</v>
      </c>
      <c r="B48" s="423">
        <v>777701.00000000023</v>
      </c>
      <c r="C48" s="424">
        <v>496504.00000000099</v>
      </c>
      <c r="D48" s="424">
        <v>365948.99999999953</v>
      </c>
      <c r="E48" s="424">
        <v>17902.000000000007</v>
      </c>
      <c r="F48" s="424">
        <v>6610.9999999999991</v>
      </c>
      <c r="G48" s="424">
        <v>13177.999999999998</v>
      </c>
      <c r="H48" s="424">
        <v>203.00000000000003</v>
      </c>
      <c r="I48" s="424">
        <v>70998</v>
      </c>
      <c r="J48" s="424">
        <v>900.99999999999989</v>
      </c>
      <c r="K48" s="424">
        <v>15388.000000000004</v>
      </c>
      <c r="L48" s="424">
        <v>5374</v>
      </c>
      <c r="M48" s="424">
        <v>0</v>
      </c>
      <c r="N48" s="424">
        <v>218560.99999999985</v>
      </c>
      <c r="O48" s="424">
        <v>1552.9999999999998</v>
      </c>
      <c r="P48" s="424">
        <v>217008.0000000002</v>
      </c>
      <c r="Q48" s="424">
        <v>62635.999999999993</v>
      </c>
      <c r="R48" s="424">
        <v>2198</v>
      </c>
      <c r="S48" s="424">
        <v>1250</v>
      </c>
      <c r="T48" s="424">
        <v>1215</v>
      </c>
      <c r="U48" s="424">
        <v>57973</v>
      </c>
    </row>
    <row r="50" spans="1:13" s="278" customFormat="1" ht="11.25">
      <c r="A50" s="813" t="s">
        <v>582</v>
      </c>
      <c r="B50" s="813"/>
      <c r="C50" s="813"/>
      <c r="D50" s="813"/>
      <c r="E50" s="813"/>
      <c r="F50" s="813"/>
      <c r="G50" s="813"/>
      <c r="H50" s="813"/>
      <c r="I50" s="813"/>
      <c r="J50" s="813"/>
      <c r="K50" s="813"/>
      <c r="L50" s="813"/>
      <c r="M50" s="813"/>
    </row>
    <row r="51" spans="1:13" ht="12.75" customHeight="1">
      <c r="A51" s="813" t="s">
        <v>895</v>
      </c>
      <c r="B51" s="813"/>
      <c r="C51" s="813"/>
      <c r="D51" s="813"/>
      <c r="E51" s="813"/>
      <c r="F51" s="813"/>
      <c r="G51" s="813"/>
      <c r="H51" s="813"/>
    </row>
    <row r="52" spans="1:13" ht="16.5" customHeight="1">
      <c r="A52" s="754" t="s">
        <v>602</v>
      </c>
      <c r="B52" s="754"/>
      <c r="C52" s="754"/>
      <c r="D52" s="754"/>
      <c r="E52" s="754"/>
      <c r="F52" s="754"/>
      <c r="G52" s="754"/>
    </row>
    <row r="53" spans="1:13">
      <c r="B53" s="588"/>
    </row>
  </sheetData>
  <mergeCells count="9">
    <mergeCell ref="A5:U5"/>
    <mergeCell ref="N7:P7"/>
    <mergeCell ref="Q7:U7"/>
    <mergeCell ref="A52:G52"/>
    <mergeCell ref="C7:M7"/>
    <mergeCell ref="A7:A8"/>
    <mergeCell ref="B7:B8"/>
    <mergeCell ref="A50:M50"/>
    <mergeCell ref="A51:H51"/>
  </mergeCells>
  <hyperlinks>
    <hyperlink ref="V5" location="INDICE!A54" display="INDICE"/>
  </hyperlinks>
  <printOptions horizontalCentered="1"/>
  <pageMargins left="0.19685039370078741" right="0.19685039370078741" top="1.1023622047244095" bottom="0.51181102362204722" header="0.11811023622047245" footer="0.23622047244094491"/>
  <pageSetup paperSize="9" scale="60" firstPageNumber="97" orientation="landscape" useFirstPageNumber="1" r:id="rId1"/>
  <headerFooter scaleWithDoc="0">
    <oddHeader>&amp;C&amp;G</oddHeader>
    <oddFooter>&amp;C&amp;12 &amp;P</oddFooter>
  </headerFooter>
  <drawing r:id="rId2"/>
  <legacyDrawingHF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zoomScale="90" zoomScaleNormal="90" zoomScalePageLayoutView="70" workbookViewId="0">
      <selection activeCell="B9" sqref="B9"/>
    </sheetView>
  </sheetViews>
  <sheetFormatPr baseColWidth="10" defaultColWidth="9.140625" defaultRowHeight="12.75"/>
  <cols>
    <col min="1" max="1" width="31.28515625" style="93" customWidth="1"/>
    <col min="2" max="2" width="12.28515625" style="93" customWidth="1"/>
    <col min="3" max="3" width="10.7109375" style="93" customWidth="1"/>
    <col min="4" max="4" width="10.5703125" style="93" customWidth="1"/>
    <col min="5" max="5" width="14.28515625" style="93" customWidth="1"/>
    <col min="6" max="7" width="10.5703125" style="93" customWidth="1"/>
    <col min="8" max="8" width="11.140625" style="93" bestFit="1" customWidth="1"/>
    <col min="9" max="9" width="10.5703125" style="93" customWidth="1"/>
    <col min="10" max="11" width="11.5703125" style="93" customWidth="1"/>
    <col min="12" max="12" width="16.5703125" style="93" customWidth="1"/>
    <col min="13" max="14" width="11.5703125" style="93" customWidth="1"/>
    <col min="15" max="15" width="15" style="93" customWidth="1"/>
    <col min="16" max="16" width="11.5703125" style="93" customWidth="1"/>
    <col min="17" max="17" width="11" style="93" bestFit="1" customWidth="1"/>
    <col min="18" max="18" width="14.85546875" style="93" customWidth="1"/>
    <col min="19" max="19" width="12.85546875" style="93" customWidth="1"/>
    <col min="20" max="20" width="11.7109375" style="93" customWidth="1"/>
    <col min="21" max="21" width="12.28515625" style="93" customWidth="1"/>
    <col min="22" max="16384" width="9.140625" style="93"/>
  </cols>
  <sheetData>
    <row r="1" spans="1:22" ht="17.25" customHeight="1"/>
    <row r="2" spans="1:22" ht="17.25" customHeight="1"/>
    <row r="3" spans="1:22" ht="17.25" customHeight="1"/>
    <row r="5" spans="1:22" ht="50.25" customHeight="1">
      <c r="A5" s="758" t="s">
        <v>898</v>
      </c>
      <c r="B5" s="758"/>
      <c r="C5" s="758"/>
      <c r="D5" s="758"/>
      <c r="E5" s="758"/>
      <c r="F5" s="758"/>
      <c r="G5" s="758"/>
      <c r="H5" s="758"/>
      <c r="I5" s="758"/>
      <c r="J5" s="758"/>
      <c r="K5" s="758"/>
      <c r="L5" s="758"/>
      <c r="M5" s="758"/>
      <c r="N5" s="758"/>
      <c r="O5" s="758"/>
      <c r="P5" s="758"/>
      <c r="Q5" s="758"/>
      <c r="R5" s="758"/>
      <c r="S5" s="758"/>
      <c r="T5" s="758"/>
      <c r="U5" s="758"/>
      <c r="V5" s="65" t="s">
        <v>225</v>
      </c>
    </row>
    <row r="6" spans="1:22" ht="5.25" customHeight="1">
      <c r="A6" s="97"/>
      <c r="B6" s="99"/>
      <c r="C6" s="99"/>
      <c r="D6" s="99"/>
      <c r="E6" s="99"/>
      <c r="F6" s="99"/>
      <c r="G6" s="99"/>
      <c r="H6" s="99"/>
      <c r="I6" s="99"/>
      <c r="J6" s="99"/>
      <c r="K6" s="99"/>
      <c r="L6" s="99"/>
      <c r="M6" s="99"/>
      <c r="N6" s="99"/>
      <c r="O6" s="99"/>
      <c r="P6" s="99"/>
    </row>
    <row r="7" spans="1:22" ht="19.5" customHeight="1">
      <c r="A7" s="819" t="s">
        <v>374</v>
      </c>
      <c r="B7" s="814" t="s">
        <v>242</v>
      </c>
      <c r="C7" s="819" t="s">
        <v>48</v>
      </c>
      <c r="D7" s="821"/>
      <c r="E7" s="821"/>
      <c r="F7" s="821"/>
      <c r="G7" s="821"/>
      <c r="H7" s="821"/>
      <c r="I7" s="821"/>
      <c r="J7" s="821"/>
      <c r="K7" s="821"/>
      <c r="L7" s="821"/>
      <c r="M7" s="821"/>
      <c r="N7" s="822" t="s">
        <v>478</v>
      </c>
      <c r="O7" s="817"/>
      <c r="P7" s="823"/>
      <c r="Q7" s="816" t="s">
        <v>479</v>
      </c>
      <c r="R7" s="817"/>
      <c r="S7" s="817"/>
      <c r="T7" s="817"/>
      <c r="U7" s="818"/>
    </row>
    <row r="8" spans="1:22" ht="63.75">
      <c r="A8" s="820"/>
      <c r="B8" s="815"/>
      <c r="C8" s="499" t="s">
        <v>135</v>
      </c>
      <c r="D8" s="504" t="s">
        <v>39</v>
      </c>
      <c r="E8" s="504" t="s">
        <v>543</v>
      </c>
      <c r="F8" s="504" t="s">
        <v>544</v>
      </c>
      <c r="G8" s="504" t="s">
        <v>545</v>
      </c>
      <c r="H8" s="504" t="s">
        <v>546</v>
      </c>
      <c r="I8" s="504" t="s">
        <v>547</v>
      </c>
      <c r="J8" s="504" t="s">
        <v>237</v>
      </c>
      <c r="K8" s="504" t="s">
        <v>38</v>
      </c>
      <c r="L8" s="504" t="s">
        <v>554</v>
      </c>
      <c r="M8" s="504" t="s">
        <v>549</v>
      </c>
      <c r="N8" s="499" t="s">
        <v>135</v>
      </c>
      <c r="O8" s="411" t="s">
        <v>548</v>
      </c>
      <c r="P8" s="411" t="s">
        <v>550</v>
      </c>
      <c r="Q8" s="499" t="s">
        <v>135</v>
      </c>
      <c r="R8" s="411" t="s">
        <v>548</v>
      </c>
      <c r="S8" s="411" t="s">
        <v>551</v>
      </c>
      <c r="T8" s="411" t="s">
        <v>552</v>
      </c>
      <c r="U8" s="402" t="s">
        <v>553</v>
      </c>
    </row>
    <row r="9" spans="1:22" s="92" customFormat="1" ht="15.75" customHeight="1">
      <c r="A9" s="488" t="s">
        <v>541</v>
      </c>
      <c r="B9" s="488">
        <v>2611312.9999999986</v>
      </c>
      <c r="C9" s="489">
        <v>2158812.9999999972</v>
      </c>
      <c r="D9" s="489">
        <v>1877174.0000000007</v>
      </c>
      <c r="E9" s="489">
        <v>175477.99999999997</v>
      </c>
      <c r="F9" s="489">
        <v>12122.000000000002</v>
      </c>
      <c r="G9" s="489">
        <v>10150.000000000005</v>
      </c>
      <c r="H9" s="489">
        <v>8387</v>
      </c>
      <c r="I9" s="489">
        <v>83</v>
      </c>
      <c r="J9" s="489">
        <v>23013</v>
      </c>
      <c r="K9" s="489">
        <v>41070.999999999985</v>
      </c>
      <c r="L9" s="489">
        <v>11335</v>
      </c>
      <c r="M9" s="489">
        <v>0</v>
      </c>
      <c r="N9" s="489">
        <v>237183.00000000015</v>
      </c>
      <c r="O9" s="489">
        <v>174</v>
      </c>
      <c r="P9" s="489">
        <v>237009.00000000009</v>
      </c>
      <c r="Q9" s="489">
        <v>215316.99999999994</v>
      </c>
      <c r="R9" s="489">
        <v>0</v>
      </c>
      <c r="S9" s="489">
        <v>0</v>
      </c>
      <c r="T9" s="489">
        <v>42029.000000000015</v>
      </c>
      <c r="U9" s="489">
        <v>173288.00000000006</v>
      </c>
    </row>
    <row r="10" spans="1:22" s="92" customFormat="1" ht="15.75" customHeight="1">
      <c r="A10" s="488" t="s">
        <v>142</v>
      </c>
      <c r="B10" s="488">
        <v>147492.99999999994</v>
      </c>
      <c r="C10" s="489">
        <v>62112.999999999898</v>
      </c>
      <c r="D10" s="489">
        <v>32415.000000000007</v>
      </c>
      <c r="E10" s="489">
        <v>13714.000000000002</v>
      </c>
      <c r="F10" s="489">
        <v>939.99999999999966</v>
      </c>
      <c r="G10" s="489">
        <v>1256.9999999999993</v>
      </c>
      <c r="H10" s="489">
        <v>2964.0000000000005</v>
      </c>
      <c r="I10" s="489">
        <v>0</v>
      </c>
      <c r="J10" s="489">
        <v>2557</v>
      </c>
      <c r="K10" s="489">
        <v>8194.0000000000018</v>
      </c>
      <c r="L10" s="489">
        <v>72</v>
      </c>
      <c r="M10" s="489">
        <v>0</v>
      </c>
      <c r="N10" s="489">
        <v>62206.999999999942</v>
      </c>
      <c r="O10" s="489">
        <v>58.000000000000007</v>
      </c>
      <c r="P10" s="489">
        <v>62149</v>
      </c>
      <c r="Q10" s="489">
        <v>23173.000000000011</v>
      </c>
      <c r="R10" s="489">
        <v>0</v>
      </c>
      <c r="S10" s="489">
        <v>0</v>
      </c>
      <c r="T10" s="489">
        <v>10</v>
      </c>
      <c r="U10" s="489">
        <v>23163.000000000004</v>
      </c>
    </row>
    <row r="11" spans="1:22" ht="15.75" customHeight="1">
      <c r="A11" s="403" t="s">
        <v>136</v>
      </c>
      <c r="B11" s="403">
        <v>41569.000000000022</v>
      </c>
      <c r="C11" s="404">
        <v>7156.0000000000009</v>
      </c>
      <c r="D11" s="404">
        <v>132</v>
      </c>
      <c r="E11" s="404">
        <v>2962</v>
      </c>
      <c r="F11" s="404">
        <v>344.99999999999989</v>
      </c>
      <c r="G11" s="404">
        <v>5</v>
      </c>
      <c r="H11" s="404">
        <v>50.000000000000007</v>
      </c>
      <c r="I11" s="404">
        <v>0</v>
      </c>
      <c r="J11" s="404">
        <v>234.00000000000009</v>
      </c>
      <c r="K11" s="404">
        <v>3396.9999999999995</v>
      </c>
      <c r="L11" s="404">
        <v>31</v>
      </c>
      <c r="M11" s="404">
        <v>0</v>
      </c>
      <c r="N11" s="404">
        <v>26031.000000000011</v>
      </c>
      <c r="O11" s="404">
        <v>20</v>
      </c>
      <c r="P11" s="404">
        <v>26011</v>
      </c>
      <c r="Q11" s="404">
        <v>8382.0000000000018</v>
      </c>
      <c r="R11" s="404">
        <v>0</v>
      </c>
      <c r="S11" s="404">
        <v>0</v>
      </c>
      <c r="T11" s="404">
        <v>0</v>
      </c>
      <c r="U11" s="404">
        <v>8381.9999999999964</v>
      </c>
    </row>
    <row r="12" spans="1:22" ht="15.75" customHeight="1">
      <c r="A12" s="403" t="s">
        <v>175</v>
      </c>
      <c r="B12" s="403">
        <v>48985.999999999847</v>
      </c>
      <c r="C12" s="404">
        <v>16603.999999999989</v>
      </c>
      <c r="D12" s="404">
        <v>4789.0000000000055</v>
      </c>
      <c r="E12" s="404">
        <v>5009.0000000000027</v>
      </c>
      <c r="F12" s="404">
        <v>312.00000000000017</v>
      </c>
      <c r="G12" s="404">
        <v>340.00000000000006</v>
      </c>
      <c r="H12" s="404">
        <v>2760.0000000000005</v>
      </c>
      <c r="I12" s="404">
        <v>0</v>
      </c>
      <c r="J12" s="404">
        <v>506</v>
      </c>
      <c r="K12" s="404">
        <v>2846.9999999999995</v>
      </c>
      <c r="L12" s="404">
        <v>41</v>
      </c>
      <c r="M12" s="404">
        <v>0</v>
      </c>
      <c r="N12" s="404">
        <v>22836.999999999953</v>
      </c>
      <c r="O12" s="404">
        <v>28</v>
      </c>
      <c r="P12" s="404">
        <v>22809.000000000011</v>
      </c>
      <c r="Q12" s="404">
        <v>9544.9999999999982</v>
      </c>
      <c r="R12" s="404">
        <v>0</v>
      </c>
      <c r="S12" s="404">
        <v>0</v>
      </c>
      <c r="T12" s="404">
        <v>1</v>
      </c>
      <c r="U12" s="404">
        <v>9543.9999999999982</v>
      </c>
    </row>
    <row r="13" spans="1:22" ht="15.75" customHeight="1">
      <c r="A13" s="403" t="s">
        <v>362</v>
      </c>
      <c r="B13" s="403">
        <v>56938.000000000051</v>
      </c>
      <c r="C13" s="404">
        <v>38352.999999999949</v>
      </c>
      <c r="D13" s="404">
        <v>27494.000000000015</v>
      </c>
      <c r="E13" s="404">
        <v>5743.0000000000018</v>
      </c>
      <c r="F13" s="404">
        <v>283</v>
      </c>
      <c r="G13" s="404">
        <v>912.0000000000008</v>
      </c>
      <c r="H13" s="404">
        <v>154</v>
      </c>
      <c r="I13" s="404">
        <v>0</v>
      </c>
      <c r="J13" s="404">
        <v>1817</v>
      </c>
      <c r="K13" s="404">
        <v>1949.9999999999993</v>
      </c>
      <c r="L13" s="404">
        <v>0</v>
      </c>
      <c r="M13" s="404">
        <v>0</v>
      </c>
      <c r="N13" s="404">
        <v>13339.000000000016</v>
      </c>
      <c r="O13" s="404">
        <v>10</v>
      </c>
      <c r="P13" s="404">
        <v>13329.000000000002</v>
      </c>
      <c r="Q13" s="404">
        <v>5246</v>
      </c>
      <c r="R13" s="404">
        <v>0</v>
      </c>
      <c r="S13" s="404">
        <v>0</v>
      </c>
      <c r="T13" s="404">
        <v>9</v>
      </c>
      <c r="U13" s="404">
        <v>5236.9999999999991</v>
      </c>
    </row>
    <row r="14" spans="1:22" s="92" customFormat="1" ht="15.75" customHeight="1">
      <c r="A14" s="488" t="s">
        <v>146</v>
      </c>
      <c r="B14" s="488">
        <v>365665.00000000058</v>
      </c>
      <c r="C14" s="489">
        <v>326158.99999999977</v>
      </c>
      <c r="D14" s="489">
        <v>279816.99999999988</v>
      </c>
      <c r="E14" s="489">
        <v>17078.000000000004</v>
      </c>
      <c r="F14" s="489">
        <v>914.00000000000011</v>
      </c>
      <c r="G14" s="489">
        <v>7603.0000000000045</v>
      </c>
      <c r="H14" s="489">
        <v>906.00000000000023</v>
      </c>
      <c r="I14" s="489">
        <v>0</v>
      </c>
      <c r="J14" s="489">
        <v>8834.9999999999982</v>
      </c>
      <c r="K14" s="489">
        <v>9312</v>
      </c>
      <c r="L14" s="489">
        <v>1694</v>
      </c>
      <c r="M14" s="489">
        <v>0</v>
      </c>
      <c r="N14" s="489">
        <v>26844.000000000007</v>
      </c>
      <c r="O14" s="489">
        <v>33</v>
      </c>
      <c r="P14" s="489">
        <v>26810.999999999989</v>
      </c>
      <c r="Q14" s="489">
        <v>12661.999999999998</v>
      </c>
      <c r="R14" s="489">
        <v>0</v>
      </c>
      <c r="S14" s="489">
        <v>0</v>
      </c>
      <c r="T14" s="489">
        <v>426</v>
      </c>
      <c r="U14" s="489">
        <v>12235.999999999991</v>
      </c>
    </row>
    <row r="15" spans="1:22" ht="15.75" customHeight="1">
      <c r="A15" s="403" t="s">
        <v>127</v>
      </c>
      <c r="B15" s="403">
        <v>174684.0000000002</v>
      </c>
      <c r="C15" s="404">
        <v>157478.00000000009</v>
      </c>
      <c r="D15" s="404">
        <v>138844.00000000009</v>
      </c>
      <c r="E15" s="404">
        <v>5641.9999999999991</v>
      </c>
      <c r="F15" s="404">
        <v>389</v>
      </c>
      <c r="G15" s="404">
        <v>4670</v>
      </c>
      <c r="H15" s="404">
        <v>292.00000000000006</v>
      </c>
      <c r="I15" s="404">
        <v>0</v>
      </c>
      <c r="J15" s="404">
        <v>3458.9999999999995</v>
      </c>
      <c r="K15" s="404">
        <v>4115.9999999999991</v>
      </c>
      <c r="L15" s="404">
        <v>66</v>
      </c>
      <c r="M15" s="404">
        <v>0</v>
      </c>
      <c r="N15" s="404">
        <v>12954.000000000005</v>
      </c>
      <c r="O15" s="404">
        <v>10</v>
      </c>
      <c r="P15" s="404">
        <v>12944.000000000005</v>
      </c>
      <c r="Q15" s="404">
        <v>4251.9999999999982</v>
      </c>
      <c r="R15" s="404">
        <v>0</v>
      </c>
      <c r="S15" s="404">
        <v>0</v>
      </c>
      <c r="T15" s="404">
        <v>72</v>
      </c>
      <c r="U15" s="404">
        <v>4180.0000000000009</v>
      </c>
    </row>
    <row r="16" spans="1:22" ht="15.75" customHeight="1">
      <c r="A16" s="403" t="s">
        <v>172</v>
      </c>
      <c r="B16" s="403">
        <v>190980.99999999971</v>
      </c>
      <c r="C16" s="404">
        <v>168680.99999999974</v>
      </c>
      <c r="D16" s="404">
        <v>140972.99999999988</v>
      </c>
      <c r="E16" s="404">
        <v>11435.999999999998</v>
      </c>
      <c r="F16" s="404">
        <v>525.00000000000034</v>
      </c>
      <c r="G16" s="404">
        <v>2933.0000000000005</v>
      </c>
      <c r="H16" s="404">
        <v>614.00000000000011</v>
      </c>
      <c r="I16" s="404">
        <v>0</v>
      </c>
      <c r="J16" s="404">
        <v>5375.9999999999991</v>
      </c>
      <c r="K16" s="404">
        <v>5196</v>
      </c>
      <c r="L16" s="404">
        <v>1628.0000000000002</v>
      </c>
      <c r="M16" s="404">
        <v>0</v>
      </c>
      <c r="N16" s="404">
        <v>13889.999999999985</v>
      </c>
      <c r="O16" s="404">
        <v>23</v>
      </c>
      <c r="P16" s="404">
        <v>13867.000000000004</v>
      </c>
      <c r="Q16" s="404">
        <v>8410.0000000000018</v>
      </c>
      <c r="R16" s="404">
        <v>0</v>
      </c>
      <c r="S16" s="404">
        <v>0</v>
      </c>
      <c r="T16" s="404">
        <v>354.00000000000006</v>
      </c>
      <c r="U16" s="404">
        <v>8055.9999999999991</v>
      </c>
    </row>
    <row r="17" spans="1:21" s="92" customFormat="1" ht="15.75" customHeight="1">
      <c r="A17" s="488" t="s">
        <v>145</v>
      </c>
      <c r="B17" s="488">
        <v>1447585.0000000035</v>
      </c>
      <c r="C17" s="489">
        <v>1212958.9999999988</v>
      </c>
      <c r="D17" s="489">
        <v>1031226.9999999985</v>
      </c>
      <c r="E17" s="489">
        <v>137143</v>
      </c>
      <c r="F17" s="489">
        <v>4629.9999999999973</v>
      </c>
      <c r="G17" s="489">
        <v>1057</v>
      </c>
      <c r="H17" s="489">
        <v>2532</v>
      </c>
      <c r="I17" s="489">
        <v>83</v>
      </c>
      <c r="J17" s="489">
        <v>11134</v>
      </c>
      <c r="K17" s="489">
        <v>16915.000000000004</v>
      </c>
      <c r="L17" s="489">
        <v>8238</v>
      </c>
      <c r="M17" s="489">
        <v>0</v>
      </c>
      <c r="N17" s="489">
        <v>92170.000000000044</v>
      </c>
      <c r="O17" s="489">
        <v>42</v>
      </c>
      <c r="P17" s="489">
        <v>92128.000000000058</v>
      </c>
      <c r="Q17" s="489">
        <v>142456</v>
      </c>
      <c r="R17" s="489">
        <v>0</v>
      </c>
      <c r="S17" s="489">
        <v>0</v>
      </c>
      <c r="T17" s="489">
        <v>41593</v>
      </c>
      <c r="U17" s="489">
        <v>100863</v>
      </c>
    </row>
    <row r="18" spans="1:21" ht="15.75" customHeight="1">
      <c r="A18" s="403" t="s">
        <v>359</v>
      </c>
      <c r="B18" s="403">
        <v>594515.99999999953</v>
      </c>
      <c r="C18" s="404">
        <v>512009.99999999919</v>
      </c>
      <c r="D18" s="404">
        <v>481209.00000000029</v>
      </c>
      <c r="E18" s="404">
        <v>7232.0000000000009</v>
      </c>
      <c r="F18" s="404">
        <v>2778.9999999999991</v>
      </c>
      <c r="G18" s="404">
        <v>345.00000000000017</v>
      </c>
      <c r="H18" s="404">
        <v>1838</v>
      </c>
      <c r="I18" s="404">
        <v>12</v>
      </c>
      <c r="J18" s="404">
        <v>4836.0000000000009</v>
      </c>
      <c r="K18" s="404">
        <v>8694.0000000000073</v>
      </c>
      <c r="L18" s="404">
        <v>5065</v>
      </c>
      <c r="M18" s="404">
        <v>0</v>
      </c>
      <c r="N18" s="404">
        <v>31467.999999999945</v>
      </c>
      <c r="O18" s="404">
        <v>20</v>
      </c>
      <c r="P18" s="404">
        <v>31447.999999999985</v>
      </c>
      <c r="Q18" s="404">
        <v>51038.000000000015</v>
      </c>
      <c r="R18" s="404">
        <v>0</v>
      </c>
      <c r="S18" s="404">
        <v>0</v>
      </c>
      <c r="T18" s="404">
        <v>4808</v>
      </c>
      <c r="U18" s="404">
        <v>46229.999999999978</v>
      </c>
    </row>
    <row r="19" spans="1:21" ht="15.75" customHeight="1">
      <c r="A19" s="403" t="s">
        <v>360</v>
      </c>
      <c r="B19" s="403">
        <v>349042.99999999971</v>
      </c>
      <c r="C19" s="404">
        <v>276384.99999999977</v>
      </c>
      <c r="D19" s="404">
        <v>202489.00000000023</v>
      </c>
      <c r="E19" s="404">
        <v>62560</v>
      </c>
      <c r="F19" s="404">
        <v>1387.0000000000005</v>
      </c>
      <c r="G19" s="404">
        <v>382.00000000000011</v>
      </c>
      <c r="H19" s="404">
        <v>344</v>
      </c>
      <c r="I19" s="404">
        <v>36</v>
      </c>
      <c r="J19" s="404">
        <v>3401</v>
      </c>
      <c r="K19" s="404">
        <v>2882.9999999999995</v>
      </c>
      <c r="L19" s="404">
        <v>2903</v>
      </c>
      <c r="M19" s="404">
        <v>0</v>
      </c>
      <c r="N19" s="404">
        <v>29067.999999999989</v>
      </c>
      <c r="O19" s="404">
        <v>12</v>
      </c>
      <c r="P19" s="404">
        <v>29056.000000000004</v>
      </c>
      <c r="Q19" s="404">
        <v>43590</v>
      </c>
      <c r="R19" s="404">
        <v>0</v>
      </c>
      <c r="S19" s="404">
        <v>0</v>
      </c>
      <c r="T19" s="404">
        <v>13282</v>
      </c>
      <c r="U19" s="404">
        <v>30307.999999999996</v>
      </c>
    </row>
    <row r="20" spans="1:21" ht="15.75" customHeight="1">
      <c r="A20" s="403" t="s">
        <v>361</v>
      </c>
      <c r="B20" s="403">
        <v>239042.99999999945</v>
      </c>
      <c r="C20" s="404">
        <v>190585.00000000023</v>
      </c>
      <c r="D20" s="404">
        <v>150556</v>
      </c>
      <c r="E20" s="404">
        <v>35343</v>
      </c>
      <c r="F20" s="404">
        <v>342.00000000000006</v>
      </c>
      <c r="G20" s="404">
        <v>219</v>
      </c>
      <c r="H20" s="404">
        <v>205</v>
      </c>
      <c r="I20" s="404">
        <v>33</v>
      </c>
      <c r="J20" s="404">
        <v>1523.0000000000002</v>
      </c>
      <c r="K20" s="404">
        <v>2176</v>
      </c>
      <c r="L20" s="404">
        <v>188</v>
      </c>
      <c r="M20" s="404">
        <v>0</v>
      </c>
      <c r="N20" s="404">
        <v>19823.999999999971</v>
      </c>
      <c r="O20" s="404">
        <v>7</v>
      </c>
      <c r="P20" s="404">
        <v>19817</v>
      </c>
      <c r="Q20" s="404">
        <v>28633.999999999989</v>
      </c>
      <c r="R20" s="404">
        <v>0</v>
      </c>
      <c r="S20" s="404">
        <v>0</v>
      </c>
      <c r="T20" s="404">
        <v>13696.999999999998</v>
      </c>
      <c r="U20" s="404">
        <v>14936.999999999998</v>
      </c>
    </row>
    <row r="21" spans="1:21" ht="15.75" customHeight="1">
      <c r="A21" s="403" t="s">
        <v>363</v>
      </c>
      <c r="B21" s="403">
        <v>264983.00000000041</v>
      </c>
      <c r="C21" s="404">
        <v>233979.00000000052</v>
      </c>
      <c r="D21" s="404">
        <v>196973.00000000032</v>
      </c>
      <c r="E21" s="404">
        <v>32008</v>
      </c>
      <c r="F21" s="404">
        <v>122.00000000000006</v>
      </c>
      <c r="G21" s="404">
        <v>111</v>
      </c>
      <c r="H21" s="404">
        <v>145</v>
      </c>
      <c r="I21" s="404">
        <v>2.0000000000000004</v>
      </c>
      <c r="J21" s="404">
        <v>1374</v>
      </c>
      <c r="K21" s="404">
        <v>3162.0000000000014</v>
      </c>
      <c r="L21" s="404">
        <v>82</v>
      </c>
      <c r="M21" s="404">
        <v>0</v>
      </c>
      <c r="N21" s="404">
        <v>11810.000000000002</v>
      </c>
      <c r="O21" s="404">
        <v>3</v>
      </c>
      <c r="P21" s="404">
        <v>11806.999999999995</v>
      </c>
      <c r="Q21" s="404">
        <v>19194.000000000007</v>
      </c>
      <c r="R21" s="404">
        <v>0</v>
      </c>
      <c r="S21" s="404">
        <v>0</v>
      </c>
      <c r="T21" s="404">
        <v>9806</v>
      </c>
      <c r="U21" s="404">
        <v>9387.9999999999945</v>
      </c>
    </row>
    <row r="22" spans="1:21" s="92" customFormat="1" ht="15.75" customHeight="1">
      <c r="A22" s="488" t="s">
        <v>144</v>
      </c>
      <c r="B22" s="488">
        <v>574808.99999999919</v>
      </c>
      <c r="C22" s="489">
        <v>527071.00000000035</v>
      </c>
      <c r="D22" s="489">
        <v>514179.99999999983</v>
      </c>
      <c r="E22" s="489">
        <v>260.99999999999989</v>
      </c>
      <c r="F22" s="489">
        <v>5081.9999999999982</v>
      </c>
      <c r="G22" s="489">
        <v>166</v>
      </c>
      <c r="H22" s="489">
        <v>1954.0000000000005</v>
      </c>
      <c r="I22" s="489">
        <v>0</v>
      </c>
      <c r="J22" s="489">
        <v>285</v>
      </c>
      <c r="K22" s="489">
        <v>4979.9999999999964</v>
      </c>
      <c r="L22" s="489">
        <v>163</v>
      </c>
      <c r="M22" s="489">
        <v>0</v>
      </c>
      <c r="N22" s="489">
        <v>30810.999999999949</v>
      </c>
      <c r="O22" s="489">
        <v>41</v>
      </c>
      <c r="P22" s="489">
        <v>30769.999999999945</v>
      </c>
      <c r="Q22" s="489">
        <v>16927.000000000004</v>
      </c>
      <c r="R22" s="489">
        <v>0</v>
      </c>
      <c r="S22" s="489">
        <v>0</v>
      </c>
      <c r="T22" s="489">
        <v>0</v>
      </c>
      <c r="U22" s="489">
        <v>16926.999999999996</v>
      </c>
    </row>
    <row r="23" spans="1:21" ht="15.75" customHeight="1">
      <c r="A23" s="403" t="s">
        <v>372</v>
      </c>
      <c r="B23" s="403">
        <v>140306.99999999965</v>
      </c>
      <c r="C23" s="404">
        <v>130169.00000000017</v>
      </c>
      <c r="D23" s="404">
        <v>128060.0000000001</v>
      </c>
      <c r="E23" s="404">
        <v>38.000000000000007</v>
      </c>
      <c r="F23" s="404">
        <v>120.00000000000003</v>
      </c>
      <c r="G23" s="404">
        <v>108.00000000000006</v>
      </c>
      <c r="H23" s="404">
        <v>484</v>
      </c>
      <c r="I23" s="404">
        <v>0</v>
      </c>
      <c r="J23" s="404">
        <v>193</v>
      </c>
      <c r="K23" s="404">
        <v>1100.9999999999998</v>
      </c>
      <c r="L23" s="404">
        <v>65.000000000000028</v>
      </c>
      <c r="M23" s="404">
        <v>0</v>
      </c>
      <c r="N23" s="404">
        <v>7578.00000000001</v>
      </c>
      <c r="O23" s="404">
        <v>3</v>
      </c>
      <c r="P23" s="404">
        <v>7575.0000000000082</v>
      </c>
      <c r="Q23" s="404">
        <v>2560.0000000000005</v>
      </c>
      <c r="R23" s="404">
        <v>0</v>
      </c>
      <c r="S23" s="404">
        <v>0</v>
      </c>
      <c r="T23" s="404">
        <v>0</v>
      </c>
      <c r="U23" s="404">
        <v>2559.9999999999986</v>
      </c>
    </row>
    <row r="24" spans="1:21" ht="15.75" customHeight="1">
      <c r="A24" s="403" t="s">
        <v>373</v>
      </c>
      <c r="B24" s="403">
        <v>434501.99999999977</v>
      </c>
      <c r="C24" s="404">
        <v>396901.99999999971</v>
      </c>
      <c r="D24" s="404">
        <v>386119.99999999965</v>
      </c>
      <c r="E24" s="404">
        <v>222.99999999999991</v>
      </c>
      <c r="F24" s="404">
        <v>4962</v>
      </c>
      <c r="G24" s="404">
        <v>58</v>
      </c>
      <c r="H24" s="404">
        <v>1470</v>
      </c>
      <c r="I24" s="404">
        <v>0</v>
      </c>
      <c r="J24" s="404">
        <v>92</v>
      </c>
      <c r="K24" s="404">
        <v>3878.9999999999991</v>
      </c>
      <c r="L24" s="404">
        <v>98.000000000000028</v>
      </c>
      <c r="M24" s="404">
        <v>0</v>
      </c>
      <c r="N24" s="404">
        <v>23233.000000000007</v>
      </c>
      <c r="O24" s="404">
        <v>38</v>
      </c>
      <c r="P24" s="404">
        <v>23195.000000000015</v>
      </c>
      <c r="Q24" s="404">
        <v>14366.999999999998</v>
      </c>
      <c r="R24" s="404">
        <v>0</v>
      </c>
      <c r="S24" s="404">
        <v>0</v>
      </c>
      <c r="T24" s="404">
        <v>0</v>
      </c>
      <c r="U24" s="404">
        <v>14367</v>
      </c>
    </row>
    <row r="25" spans="1:21" s="92" customFormat="1" ht="15.75" customHeight="1">
      <c r="A25" s="488" t="s">
        <v>147</v>
      </c>
      <c r="B25" s="488">
        <v>75760.999999999942</v>
      </c>
      <c r="C25" s="489">
        <v>30510.999999999993</v>
      </c>
      <c r="D25" s="489">
        <v>19535.000000000025</v>
      </c>
      <c r="E25" s="489">
        <v>7282.0000000000009</v>
      </c>
      <c r="F25" s="489">
        <v>556.00000000000011</v>
      </c>
      <c r="G25" s="489">
        <v>67</v>
      </c>
      <c r="H25" s="489">
        <v>31</v>
      </c>
      <c r="I25" s="489">
        <v>0</v>
      </c>
      <c r="J25" s="489">
        <v>202</v>
      </c>
      <c r="K25" s="489">
        <v>1670.0000000000002</v>
      </c>
      <c r="L25" s="489">
        <v>1168</v>
      </c>
      <c r="M25" s="489">
        <v>0</v>
      </c>
      <c r="N25" s="489">
        <v>25150.999999999996</v>
      </c>
      <c r="O25" s="489">
        <v>0</v>
      </c>
      <c r="P25" s="489">
        <v>25150.999999999993</v>
      </c>
      <c r="Q25" s="489">
        <v>20098.999999999993</v>
      </c>
      <c r="R25" s="489">
        <v>0</v>
      </c>
      <c r="S25" s="489">
        <v>0</v>
      </c>
      <c r="T25" s="489">
        <v>0</v>
      </c>
      <c r="U25" s="489">
        <v>20099.000000000011</v>
      </c>
    </row>
    <row r="26" spans="1:21" ht="15.75" customHeight="1">
      <c r="A26" s="403" t="s">
        <v>152</v>
      </c>
      <c r="B26" s="403">
        <v>5415.9999999999955</v>
      </c>
      <c r="C26" s="404">
        <v>180.00000000000011</v>
      </c>
      <c r="D26" s="404">
        <v>0</v>
      </c>
      <c r="E26" s="404">
        <v>0</v>
      </c>
      <c r="F26" s="404">
        <v>5.0000000000000018</v>
      </c>
      <c r="G26" s="404">
        <v>0</v>
      </c>
      <c r="H26" s="404">
        <v>0</v>
      </c>
      <c r="I26" s="404">
        <v>0</v>
      </c>
      <c r="J26" s="404">
        <v>33</v>
      </c>
      <c r="K26" s="404">
        <v>110.00000000000001</v>
      </c>
      <c r="L26" s="404">
        <v>32.000000000000007</v>
      </c>
      <c r="M26" s="404">
        <v>0</v>
      </c>
      <c r="N26" s="404">
        <v>2308.0000000000023</v>
      </c>
      <c r="O26" s="404">
        <v>0</v>
      </c>
      <c r="P26" s="404">
        <v>2308.0000000000018</v>
      </c>
      <c r="Q26" s="404">
        <v>2928.0000000000005</v>
      </c>
      <c r="R26" s="404">
        <v>0</v>
      </c>
      <c r="S26" s="404">
        <v>0</v>
      </c>
      <c r="T26" s="404">
        <v>0</v>
      </c>
      <c r="U26" s="404">
        <v>2927.9999999999991</v>
      </c>
    </row>
    <row r="27" spans="1:21" ht="15.75" customHeight="1">
      <c r="A27" s="403" t="s">
        <v>151</v>
      </c>
      <c r="B27" s="403">
        <v>8789.9999999999945</v>
      </c>
      <c r="C27" s="404">
        <v>619.99999999999955</v>
      </c>
      <c r="D27" s="404">
        <v>21.000000000000011</v>
      </c>
      <c r="E27" s="404">
        <v>144</v>
      </c>
      <c r="F27" s="404">
        <v>157</v>
      </c>
      <c r="G27" s="404">
        <v>6</v>
      </c>
      <c r="H27" s="404">
        <v>0</v>
      </c>
      <c r="I27" s="404">
        <v>0</v>
      </c>
      <c r="J27" s="404">
        <v>61.000000000000007</v>
      </c>
      <c r="K27" s="404">
        <v>169.00000000000009</v>
      </c>
      <c r="L27" s="404">
        <v>62.000000000000007</v>
      </c>
      <c r="M27" s="404">
        <v>0</v>
      </c>
      <c r="N27" s="404">
        <v>5837.0000000000036</v>
      </c>
      <c r="O27" s="404">
        <v>0</v>
      </c>
      <c r="P27" s="404">
        <v>5837.0000000000009</v>
      </c>
      <c r="Q27" s="404">
        <v>2333</v>
      </c>
      <c r="R27" s="404">
        <v>0</v>
      </c>
      <c r="S27" s="404">
        <v>0</v>
      </c>
      <c r="T27" s="404">
        <v>0</v>
      </c>
      <c r="U27" s="404">
        <v>2332.9999999999995</v>
      </c>
    </row>
    <row r="28" spans="1:21" ht="15.75" customHeight="1">
      <c r="A28" s="403" t="s">
        <v>141</v>
      </c>
      <c r="B28" s="403">
        <v>14470.000000000007</v>
      </c>
      <c r="C28" s="404">
        <v>1589.9999999999982</v>
      </c>
      <c r="D28" s="404">
        <v>7.0000000000000009</v>
      </c>
      <c r="E28" s="404">
        <v>235</v>
      </c>
      <c r="F28" s="404">
        <v>160.00000000000009</v>
      </c>
      <c r="G28" s="404">
        <v>6</v>
      </c>
      <c r="H28" s="404">
        <v>0</v>
      </c>
      <c r="I28" s="404">
        <v>0</v>
      </c>
      <c r="J28" s="404">
        <v>35.000000000000007</v>
      </c>
      <c r="K28" s="404">
        <v>718.99999999999966</v>
      </c>
      <c r="L28" s="404">
        <v>428.00000000000006</v>
      </c>
      <c r="M28" s="404">
        <v>0</v>
      </c>
      <c r="N28" s="404">
        <v>5696.9999999999982</v>
      </c>
      <c r="O28" s="404">
        <v>0</v>
      </c>
      <c r="P28" s="404">
        <v>5697.0000000000018</v>
      </c>
      <c r="Q28" s="404">
        <v>7182.9999999999955</v>
      </c>
      <c r="R28" s="404">
        <v>0</v>
      </c>
      <c r="S28" s="404">
        <v>0</v>
      </c>
      <c r="T28" s="404">
        <v>0</v>
      </c>
      <c r="U28" s="404">
        <v>7183</v>
      </c>
    </row>
    <row r="29" spans="1:21" ht="15.75" customHeight="1">
      <c r="A29" s="403" t="s">
        <v>140</v>
      </c>
      <c r="B29" s="403">
        <v>31802.000000000033</v>
      </c>
      <c r="C29" s="404">
        <v>26231.999999999949</v>
      </c>
      <c r="D29" s="404">
        <v>19410.999999999967</v>
      </c>
      <c r="E29" s="404">
        <v>5951.9999999999991</v>
      </c>
      <c r="F29" s="404">
        <v>189.00000000000003</v>
      </c>
      <c r="G29" s="404">
        <v>53</v>
      </c>
      <c r="H29" s="404">
        <v>31</v>
      </c>
      <c r="I29" s="404">
        <v>0</v>
      </c>
      <c r="J29" s="404">
        <v>4.0000000000000009</v>
      </c>
      <c r="K29" s="404">
        <v>0</v>
      </c>
      <c r="L29" s="404">
        <v>591.99999999999989</v>
      </c>
      <c r="M29" s="404">
        <v>0</v>
      </c>
      <c r="N29" s="404">
        <v>4043.0000000000032</v>
      </c>
      <c r="O29" s="404">
        <v>0</v>
      </c>
      <c r="P29" s="404">
        <v>4043.0000000000018</v>
      </c>
      <c r="Q29" s="404">
        <v>1527.0000000000009</v>
      </c>
      <c r="R29" s="404">
        <v>0</v>
      </c>
      <c r="S29" s="404">
        <v>0</v>
      </c>
      <c r="T29" s="404">
        <v>0</v>
      </c>
      <c r="U29" s="404">
        <v>1527.0000000000002</v>
      </c>
    </row>
    <row r="30" spans="1:21" ht="15.75" customHeight="1">
      <c r="A30" s="403" t="s">
        <v>139</v>
      </c>
      <c r="B30" s="403">
        <v>7632.0000000000109</v>
      </c>
      <c r="C30" s="404">
        <v>216.00000000000017</v>
      </c>
      <c r="D30" s="404">
        <v>0</v>
      </c>
      <c r="E30" s="404">
        <v>1.0000000000000004</v>
      </c>
      <c r="F30" s="404">
        <v>10.000000000000004</v>
      </c>
      <c r="G30" s="404">
        <v>2.0000000000000004</v>
      </c>
      <c r="H30" s="404">
        <v>0</v>
      </c>
      <c r="I30" s="404">
        <v>0</v>
      </c>
      <c r="J30" s="404">
        <v>69.000000000000014</v>
      </c>
      <c r="K30" s="404">
        <v>80</v>
      </c>
      <c r="L30" s="404">
        <v>54.000000000000007</v>
      </c>
      <c r="M30" s="404">
        <v>0</v>
      </c>
      <c r="N30" s="404">
        <v>1913.999999999998</v>
      </c>
      <c r="O30" s="404">
        <v>0</v>
      </c>
      <c r="P30" s="404">
        <v>1913.9999999999998</v>
      </c>
      <c r="Q30" s="404">
        <v>5502.0000000000055</v>
      </c>
      <c r="R30" s="404">
        <v>0</v>
      </c>
      <c r="S30" s="404">
        <v>0</v>
      </c>
      <c r="T30" s="404">
        <v>0</v>
      </c>
      <c r="U30" s="404">
        <v>5501.9999999999991</v>
      </c>
    </row>
    <row r="31" spans="1:21" ht="15.75" customHeight="1">
      <c r="A31" s="403" t="s">
        <v>87</v>
      </c>
      <c r="B31" s="403">
        <v>1183.9999999999993</v>
      </c>
      <c r="C31" s="404">
        <v>167.00000000000057</v>
      </c>
      <c r="D31" s="404">
        <v>21.000000000000004</v>
      </c>
      <c r="E31" s="404">
        <v>0</v>
      </c>
      <c r="F31" s="404">
        <v>27</v>
      </c>
      <c r="G31" s="404">
        <v>0</v>
      </c>
      <c r="H31" s="404">
        <v>0</v>
      </c>
      <c r="I31" s="404">
        <v>0</v>
      </c>
      <c r="J31" s="404">
        <v>0</v>
      </c>
      <c r="K31" s="404">
        <v>119.00000000000006</v>
      </c>
      <c r="L31" s="404">
        <v>0</v>
      </c>
      <c r="M31" s="404">
        <v>0</v>
      </c>
      <c r="N31" s="404">
        <v>832.99999999999977</v>
      </c>
      <c r="O31" s="404">
        <v>0</v>
      </c>
      <c r="P31" s="404">
        <v>833.00000000000023</v>
      </c>
      <c r="Q31" s="404">
        <v>183.99999999999991</v>
      </c>
      <c r="R31" s="404">
        <v>0</v>
      </c>
      <c r="S31" s="404">
        <v>0</v>
      </c>
      <c r="T31" s="404">
        <v>0</v>
      </c>
      <c r="U31" s="404">
        <v>184</v>
      </c>
    </row>
    <row r="32" spans="1:21" ht="15.75" customHeight="1">
      <c r="A32" s="403" t="s">
        <v>583</v>
      </c>
      <c r="B32" s="403">
        <v>6466.9999999999991</v>
      </c>
      <c r="C32" s="404">
        <v>1505.9999999999998</v>
      </c>
      <c r="D32" s="404">
        <v>74.999999999999872</v>
      </c>
      <c r="E32" s="404">
        <v>950</v>
      </c>
      <c r="F32" s="404">
        <v>8</v>
      </c>
      <c r="G32" s="404">
        <v>0</v>
      </c>
      <c r="H32" s="404">
        <v>0</v>
      </c>
      <c r="I32" s="404">
        <v>0</v>
      </c>
      <c r="J32" s="404">
        <v>0</v>
      </c>
      <c r="K32" s="404">
        <v>472.99999999999989</v>
      </c>
      <c r="L32" s="404">
        <v>0</v>
      </c>
      <c r="M32" s="404">
        <v>0</v>
      </c>
      <c r="N32" s="404">
        <v>4519.0000000000009</v>
      </c>
      <c r="O32" s="404">
        <v>0</v>
      </c>
      <c r="P32" s="404">
        <v>4519.0000000000009</v>
      </c>
      <c r="Q32" s="404">
        <v>442.00000000000045</v>
      </c>
      <c r="R32" s="404">
        <v>0</v>
      </c>
      <c r="S32" s="404">
        <v>0</v>
      </c>
      <c r="T32" s="404">
        <v>0</v>
      </c>
      <c r="U32" s="404">
        <v>442.00000000000011</v>
      </c>
    </row>
    <row r="34" spans="1:13">
      <c r="A34" s="813" t="s">
        <v>582</v>
      </c>
      <c r="B34" s="813"/>
      <c r="C34" s="813"/>
      <c r="D34" s="813"/>
      <c r="E34" s="813"/>
      <c r="F34" s="813"/>
      <c r="G34" s="813"/>
      <c r="H34" s="813"/>
      <c r="I34" s="813"/>
      <c r="J34" s="813"/>
      <c r="K34" s="813"/>
      <c r="L34" s="813"/>
      <c r="M34" s="813"/>
    </row>
    <row r="35" spans="1:13" ht="22.5" customHeight="1">
      <c r="A35" s="776" t="s">
        <v>602</v>
      </c>
      <c r="B35" s="776"/>
      <c r="C35" s="776"/>
      <c r="D35" s="776"/>
      <c r="E35" s="776"/>
    </row>
  </sheetData>
  <mergeCells count="8">
    <mergeCell ref="A35:E35"/>
    <mergeCell ref="B7:B8"/>
    <mergeCell ref="Q7:U7"/>
    <mergeCell ref="A5:U5"/>
    <mergeCell ref="A7:A8"/>
    <mergeCell ref="A34:M34"/>
    <mergeCell ref="C7:M7"/>
    <mergeCell ref="N7:P7"/>
  </mergeCells>
  <hyperlinks>
    <hyperlink ref="V5" location="INDICE!A55" display="INDICE"/>
  </hyperlinks>
  <printOptions horizontalCentered="1"/>
  <pageMargins left="0.19685039370078741" right="0.19685039370078741" top="1.1023622047244095" bottom="0.51181102362204722" header="0.11811023622047245" footer="0.23622047244094491"/>
  <pageSetup paperSize="9" scale="59" firstPageNumber="98" orientation="landscape" useFirstPageNumber="1" r:id="rId1"/>
  <headerFooter scaleWithDoc="0">
    <oddHeader>&amp;C&amp;G</oddHeader>
    <oddFooter>&amp;C&amp;12 &amp;P</oddFooter>
  </headerFooter>
  <drawing r:id="rId2"/>
  <legacyDrawingHF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zoomScale="89" zoomScaleNormal="89" zoomScalePageLayoutView="90" workbookViewId="0">
      <selection activeCell="C9" sqref="C9"/>
    </sheetView>
  </sheetViews>
  <sheetFormatPr baseColWidth="10" defaultColWidth="9.140625" defaultRowHeight="12.75"/>
  <cols>
    <col min="1" max="1" width="32.7109375" style="94" customWidth="1"/>
    <col min="2" max="2" width="15.42578125" style="94" customWidth="1"/>
    <col min="3" max="3" width="14.5703125" style="94" customWidth="1"/>
    <col min="4" max="6" width="12.140625" style="94" customWidth="1"/>
    <col min="7" max="9" width="13.140625" style="94" customWidth="1"/>
    <col min="10" max="10" width="10.7109375" style="94" customWidth="1"/>
    <col min="11" max="12" width="11.5703125" style="94" customWidth="1"/>
    <col min="13" max="13" width="12.7109375" style="94" customWidth="1"/>
    <col min="14" max="14" width="12.140625" style="98" customWidth="1"/>
    <col min="15" max="16384" width="9.140625" style="98"/>
  </cols>
  <sheetData>
    <row r="1" spans="1:14" ht="15.95" customHeight="1"/>
    <row r="2" spans="1:14" ht="15.95" customHeight="1"/>
    <row r="3" spans="1:14" ht="15.95" customHeight="1"/>
    <row r="4" spans="1:14" ht="11.25" customHeight="1"/>
    <row r="5" spans="1:14" ht="44.25" customHeight="1">
      <c r="A5" s="755" t="s">
        <v>878</v>
      </c>
      <c r="B5" s="755"/>
      <c r="C5" s="755"/>
      <c r="D5" s="755"/>
      <c r="E5" s="755"/>
      <c r="F5" s="755"/>
      <c r="G5" s="755"/>
      <c r="H5" s="755"/>
      <c r="I5" s="755"/>
      <c r="J5" s="755"/>
      <c r="K5" s="755"/>
      <c r="L5" s="755"/>
      <c r="M5" s="755"/>
      <c r="N5" s="65" t="s">
        <v>225</v>
      </c>
    </row>
    <row r="6" spans="1:14" s="119" customFormat="1" ht="16.5" customHeight="1">
      <c r="A6" s="791" t="s">
        <v>281</v>
      </c>
      <c r="B6" s="791" t="s">
        <v>569</v>
      </c>
      <c r="C6" s="791" t="s">
        <v>782</v>
      </c>
      <c r="D6" s="791"/>
      <c r="E6" s="791"/>
      <c r="F6" s="791" t="s">
        <v>783</v>
      </c>
      <c r="G6" s="791"/>
      <c r="H6" s="791"/>
      <c r="I6" s="791" t="s">
        <v>784</v>
      </c>
      <c r="J6" s="791"/>
      <c r="K6" s="791"/>
      <c r="L6" s="791"/>
      <c r="M6" s="796" t="s">
        <v>620</v>
      </c>
    </row>
    <row r="7" spans="1:14" s="119" customFormat="1">
      <c r="A7" s="791"/>
      <c r="B7" s="791"/>
      <c r="C7" s="791"/>
      <c r="D7" s="791"/>
      <c r="E7" s="791"/>
      <c r="F7" s="791"/>
      <c r="G7" s="791"/>
      <c r="H7" s="791"/>
      <c r="I7" s="791"/>
      <c r="J7" s="791"/>
      <c r="K7" s="791"/>
      <c r="L7" s="791"/>
      <c r="M7" s="797"/>
    </row>
    <row r="8" spans="1:14" s="119" customFormat="1" ht="38.25">
      <c r="A8" s="791"/>
      <c r="B8" s="791"/>
      <c r="C8" s="555" t="s">
        <v>901</v>
      </c>
      <c r="D8" s="555" t="s">
        <v>154</v>
      </c>
      <c r="E8" s="555" t="s">
        <v>571</v>
      </c>
      <c r="F8" s="555" t="s">
        <v>901</v>
      </c>
      <c r="G8" s="555" t="s">
        <v>572</v>
      </c>
      <c r="H8" s="555" t="s">
        <v>573</v>
      </c>
      <c r="I8" s="555" t="s">
        <v>135</v>
      </c>
      <c r="J8" s="555" t="s">
        <v>131</v>
      </c>
      <c r="K8" s="667" t="s">
        <v>912</v>
      </c>
      <c r="L8" s="667" t="s">
        <v>913</v>
      </c>
      <c r="M8" s="774"/>
    </row>
    <row r="9" spans="1:14" s="119" customFormat="1" ht="15.75" customHeight="1">
      <c r="A9" s="196" t="s">
        <v>467</v>
      </c>
      <c r="B9" s="195">
        <v>28040114.151199978</v>
      </c>
      <c r="C9" s="195">
        <v>19301390.151199978</v>
      </c>
      <c r="D9" s="195">
        <v>11102113.000000015</v>
      </c>
      <c r="E9" s="195">
        <v>8199277.151199989</v>
      </c>
      <c r="F9" s="195">
        <v>3403463.0000000009</v>
      </c>
      <c r="G9" s="195">
        <v>2404583</v>
      </c>
      <c r="H9" s="195">
        <v>998879.9999999993</v>
      </c>
      <c r="I9" s="195">
        <v>2256349.9999999995</v>
      </c>
      <c r="J9" s="195">
        <v>1400480.9999999998</v>
      </c>
      <c r="K9" s="195">
        <v>607189.99999999965</v>
      </c>
      <c r="L9" s="195">
        <v>248679.00000000017</v>
      </c>
      <c r="M9" s="195">
        <v>3078911</v>
      </c>
    </row>
    <row r="10" spans="1:14" s="119" customFormat="1" ht="15.75" customHeight="1">
      <c r="A10" s="191" t="s">
        <v>282</v>
      </c>
      <c r="B10" s="195">
        <v>18092476.999999993</v>
      </c>
      <c r="C10" s="195">
        <v>12963249.999999993</v>
      </c>
      <c r="D10" s="195">
        <v>7395479.9999999963</v>
      </c>
      <c r="E10" s="195">
        <v>5567769.9999999981</v>
      </c>
      <c r="F10" s="195">
        <v>2345146</v>
      </c>
      <c r="G10" s="195">
        <v>1415260.9999999993</v>
      </c>
      <c r="H10" s="195">
        <v>929884.99999999907</v>
      </c>
      <c r="I10" s="195">
        <v>1179728.9999999995</v>
      </c>
      <c r="J10" s="195">
        <v>729353.99999999965</v>
      </c>
      <c r="K10" s="195">
        <v>305736.99999999988</v>
      </c>
      <c r="L10" s="195">
        <v>144638.00000000012</v>
      </c>
      <c r="M10" s="195">
        <v>1604352</v>
      </c>
    </row>
    <row r="11" spans="1:14" ht="15.75" customHeight="1">
      <c r="A11" s="200" t="s">
        <v>169</v>
      </c>
      <c r="B11" s="464">
        <v>753266</v>
      </c>
      <c r="C11" s="464">
        <v>612924</v>
      </c>
      <c r="D11" s="464">
        <v>280609</v>
      </c>
      <c r="E11" s="464">
        <v>332315.00000000012</v>
      </c>
      <c r="F11" s="464">
        <v>42396.999999999993</v>
      </c>
      <c r="G11" s="464">
        <v>27437.999999999996</v>
      </c>
      <c r="H11" s="464">
        <v>14959.000000000004</v>
      </c>
      <c r="I11" s="464">
        <v>83449.000000000015</v>
      </c>
      <c r="J11" s="464">
        <v>50100.999999999993</v>
      </c>
      <c r="K11" s="464">
        <v>24284</v>
      </c>
      <c r="L11" s="464">
        <v>9064</v>
      </c>
      <c r="M11" s="464">
        <v>14496</v>
      </c>
    </row>
    <row r="12" spans="1:14" ht="15.75" customHeight="1">
      <c r="A12" s="199" t="s">
        <v>168</v>
      </c>
      <c r="B12" s="464">
        <v>217666.99999999994</v>
      </c>
      <c r="C12" s="464">
        <v>149263.99999999997</v>
      </c>
      <c r="D12" s="464">
        <v>97135.000000000015</v>
      </c>
      <c r="E12" s="464">
        <v>52129.000000000015</v>
      </c>
      <c r="F12" s="464">
        <v>8008</v>
      </c>
      <c r="G12" s="464">
        <v>8008</v>
      </c>
      <c r="H12" s="464">
        <v>0</v>
      </c>
      <c r="I12" s="464">
        <v>42269.999999999985</v>
      </c>
      <c r="J12" s="464">
        <v>25465.000000000004</v>
      </c>
      <c r="K12" s="464">
        <v>13363.000000000002</v>
      </c>
      <c r="L12" s="464">
        <v>3442.0000000000005</v>
      </c>
      <c r="M12" s="464">
        <v>18125</v>
      </c>
    </row>
    <row r="13" spans="1:14" ht="15.75" customHeight="1">
      <c r="A13" s="200" t="s">
        <v>167</v>
      </c>
      <c r="B13" s="464">
        <v>177197</v>
      </c>
      <c r="C13" s="464">
        <v>104086</v>
      </c>
      <c r="D13" s="464">
        <v>60913.999999999993</v>
      </c>
      <c r="E13" s="464">
        <v>43171.999999999985</v>
      </c>
      <c r="F13" s="464">
        <v>8574.0000000000018</v>
      </c>
      <c r="G13" s="464">
        <v>5592.0000000000009</v>
      </c>
      <c r="H13" s="464">
        <v>2982</v>
      </c>
      <c r="I13" s="464">
        <v>30165</v>
      </c>
      <c r="J13" s="464">
        <v>19052.999999999996</v>
      </c>
      <c r="K13" s="464">
        <v>10209</v>
      </c>
      <c r="L13" s="464">
        <v>903.00000000000011</v>
      </c>
      <c r="M13" s="464">
        <v>34372</v>
      </c>
    </row>
    <row r="14" spans="1:14" ht="15.75" customHeight="1">
      <c r="A14" s="199" t="s">
        <v>166</v>
      </c>
      <c r="B14" s="464">
        <v>276616</v>
      </c>
      <c r="C14" s="464">
        <v>185283</v>
      </c>
      <c r="D14" s="464">
        <v>125608.00000000003</v>
      </c>
      <c r="E14" s="464">
        <v>59674.999999999985</v>
      </c>
      <c r="F14" s="464">
        <v>48074.999999999993</v>
      </c>
      <c r="G14" s="464">
        <v>23273.000000000007</v>
      </c>
      <c r="H14" s="464">
        <v>24802.000000000007</v>
      </c>
      <c r="I14" s="464">
        <v>41114</v>
      </c>
      <c r="J14" s="464">
        <v>23736.000000000004</v>
      </c>
      <c r="K14" s="464">
        <v>13685</v>
      </c>
      <c r="L14" s="464">
        <v>3693.0000000000009</v>
      </c>
      <c r="M14" s="464">
        <v>2144</v>
      </c>
    </row>
    <row r="15" spans="1:14" ht="15.75" customHeight="1">
      <c r="A15" s="200" t="s">
        <v>165</v>
      </c>
      <c r="B15" s="464">
        <v>396575.99999999994</v>
      </c>
      <c r="C15" s="464">
        <v>241591.99999999994</v>
      </c>
      <c r="D15" s="464">
        <v>128443.00000000004</v>
      </c>
      <c r="E15" s="464">
        <v>113148.99999999997</v>
      </c>
      <c r="F15" s="464">
        <v>24820.999999999996</v>
      </c>
      <c r="G15" s="464">
        <v>16104.000000000004</v>
      </c>
      <c r="H15" s="464">
        <v>8717</v>
      </c>
      <c r="I15" s="464">
        <v>71867</v>
      </c>
      <c r="J15" s="464">
        <v>40158.999999999985</v>
      </c>
      <c r="K15" s="464">
        <v>21765.999999999993</v>
      </c>
      <c r="L15" s="464">
        <v>9942.0000000000036</v>
      </c>
      <c r="M15" s="464">
        <v>58296</v>
      </c>
    </row>
    <row r="16" spans="1:14" ht="15.75" customHeight="1">
      <c r="A16" s="199" t="s">
        <v>164</v>
      </c>
      <c r="B16" s="464">
        <v>899793.00000000023</v>
      </c>
      <c r="C16" s="464">
        <v>457705.00000000023</v>
      </c>
      <c r="D16" s="464">
        <v>286265.00000000012</v>
      </c>
      <c r="E16" s="464">
        <v>171440.00000000006</v>
      </c>
      <c r="F16" s="464">
        <v>210586</v>
      </c>
      <c r="G16" s="464">
        <v>132734.99999999994</v>
      </c>
      <c r="H16" s="464">
        <v>77851.000000000015</v>
      </c>
      <c r="I16" s="464">
        <v>139352.00000000006</v>
      </c>
      <c r="J16" s="464">
        <v>95419</v>
      </c>
      <c r="K16" s="464">
        <v>26771.999999999996</v>
      </c>
      <c r="L16" s="464">
        <v>17160.999999999996</v>
      </c>
      <c r="M16" s="464">
        <v>92150</v>
      </c>
    </row>
    <row r="17" spans="1:13" ht="15.75" customHeight="1">
      <c r="A17" s="200" t="s">
        <v>163</v>
      </c>
      <c r="B17" s="464">
        <v>976483.99999999988</v>
      </c>
      <c r="C17" s="464">
        <v>747905.99999999988</v>
      </c>
      <c r="D17" s="464">
        <v>390317</v>
      </c>
      <c r="E17" s="464">
        <v>357588.99999999994</v>
      </c>
      <c r="F17" s="464">
        <v>54931.999999999978</v>
      </c>
      <c r="G17" s="464">
        <v>28712.000000000004</v>
      </c>
      <c r="H17" s="464">
        <v>26219.999999999989</v>
      </c>
      <c r="I17" s="464">
        <v>89679.000000000015</v>
      </c>
      <c r="J17" s="464">
        <v>59037.999999999985</v>
      </c>
      <c r="K17" s="464">
        <v>25719.999999999993</v>
      </c>
      <c r="L17" s="464">
        <v>4920.9999999999991</v>
      </c>
      <c r="M17" s="464">
        <v>83967</v>
      </c>
    </row>
    <row r="18" spans="1:13" ht="15.75" customHeight="1">
      <c r="A18" s="199" t="s">
        <v>162</v>
      </c>
      <c r="B18" s="464">
        <v>786546</v>
      </c>
      <c r="C18" s="464">
        <v>450719</v>
      </c>
      <c r="D18" s="464">
        <v>320925</v>
      </c>
      <c r="E18" s="464">
        <v>129793.99999999994</v>
      </c>
      <c r="F18" s="464">
        <v>108229.99999999994</v>
      </c>
      <c r="G18" s="464">
        <v>94233.000000000029</v>
      </c>
      <c r="H18" s="464">
        <v>13996.999999999995</v>
      </c>
      <c r="I18" s="464">
        <v>165042.99999999997</v>
      </c>
      <c r="J18" s="464">
        <v>106256.99999999999</v>
      </c>
      <c r="K18" s="464">
        <v>48114.000000000015</v>
      </c>
      <c r="L18" s="464">
        <v>10672.000000000005</v>
      </c>
      <c r="M18" s="464">
        <v>62554</v>
      </c>
    </row>
    <row r="19" spans="1:13" ht="15.75" customHeight="1">
      <c r="A19" s="200" t="s">
        <v>161</v>
      </c>
      <c r="B19" s="464">
        <v>12340914.000000002</v>
      </c>
      <c r="C19" s="464">
        <v>9207887.0000000019</v>
      </c>
      <c r="D19" s="464">
        <v>5308024.0000000019</v>
      </c>
      <c r="E19" s="464">
        <v>3899862.9999999995</v>
      </c>
      <c r="F19" s="464">
        <v>1751610.9999999998</v>
      </c>
      <c r="G19" s="464">
        <v>1003780.0000000002</v>
      </c>
      <c r="H19" s="464">
        <v>747831</v>
      </c>
      <c r="I19" s="464">
        <v>418368.00000000006</v>
      </c>
      <c r="J19" s="464">
        <v>233512.99999999994</v>
      </c>
      <c r="K19" s="464">
        <v>104176.99999999997</v>
      </c>
      <c r="L19" s="464">
        <v>80678</v>
      </c>
      <c r="M19" s="464">
        <v>963048</v>
      </c>
    </row>
    <row r="20" spans="1:13" ht="15.75" customHeight="1">
      <c r="A20" s="199" t="s">
        <v>160</v>
      </c>
      <c r="B20" s="464">
        <v>501439.00000000006</v>
      </c>
      <c r="C20" s="464">
        <v>299005.00000000006</v>
      </c>
      <c r="D20" s="464">
        <v>59659.999999999993</v>
      </c>
      <c r="E20" s="464">
        <v>239345.00000000003</v>
      </c>
      <c r="F20" s="464">
        <v>37837</v>
      </c>
      <c r="G20" s="464">
        <v>25311.000000000004</v>
      </c>
      <c r="H20" s="464">
        <v>12526.000000000002</v>
      </c>
      <c r="I20" s="464">
        <v>47970.999999999993</v>
      </c>
      <c r="J20" s="464">
        <v>41901</v>
      </c>
      <c r="K20" s="464">
        <v>5640.0000000000009</v>
      </c>
      <c r="L20" s="464">
        <v>430</v>
      </c>
      <c r="M20" s="464">
        <v>116626</v>
      </c>
    </row>
    <row r="21" spans="1:13" ht="15.75" customHeight="1">
      <c r="A21" s="200" t="s">
        <v>159</v>
      </c>
      <c r="B21" s="464">
        <v>765979</v>
      </c>
      <c r="C21" s="464">
        <v>506879</v>
      </c>
      <c r="D21" s="464">
        <v>337580</v>
      </c>
      <c r="E21" s="464">
        <v>169299</v>
      </c>
      <c r="F21" s="464">
        <v>50074.999999999993</v>
      </c>
      <c r="G21" s="464">
        <v>50074.999999999993</v>
      </c>
      <c r="H21" s="464">
        <v>0</v>
      </c>
      <c r="I21" s="464">
        <v>50451.000000000007</v>
      </c>
      <c r="J21" s="464">
        <v>34712</v>
      </c>
      <c r="K21" s="464">
        <v>12007</v>
      </c>
      <c r="L21" s="464">
        <v>3732</v>
      </c>
      <c r="M21" s="464">
        <v>158574</v>
      </c>
    </row>
    <row r="22" spans="1:13" s="119" customFormat="1" ht="15.75" customHeight="1">
      <c r="A22" s="191" t="s">
        <v>283</v>
      </c>
      <c r="B22" s="195">
        <v>8915893.1512000058</v>
      </c>
      <c r="C22" s="195">
        <v>5747105.1512000049</v>
      </c>
      <c r="D22" s="195">
        <v>3467471.9999999981</v>
      </c>
      <c r="E22" s="195">
        <v>2279633.1511999997</v>
      </c>
      <c r="F22" s="195">
        <v>886296.00000000081</v>
      </c>
      <c r="G22" s="195">
        <v>836790.00000000023</v>
      </c>
      <c r="H22" s="195">
        <v>49506.000000000007</v>
      </c>
      <c r="I22" s="195">
        <v>901878.00000000012</v>
      </c>
      <c r="J22" s="195">
        <v>560072.00000000035</v>
      </c>
      <c r="K22" s="195">
        <v>254490</v>
      </c>
      <c r="L22" s="195">
        <v>87316.000000000044</v>
      </c>
      <c r="M22" s="195">
        <v>1380614</v>
      </c>
    </row>
    <row r="23" spans="1:13" ht="15.75" customHeight="1">
      <c r="A23" s="200" t="s">
        <v>51</v>
      </c>
      <c r="B23" s="464">
        <v>646399</v>
      </c>
      <c r="C23" s="464">
        <v>382901.99999999994</v>
      </c>
      <c r="D23" s="464">
        <v>251226.00000000006</v>
      </c>
      <c r="E23" s="464">
        <v>131676</v>
      </c>
      <c r="F23" s="464">
        <v>5346</v>
      </c>
      <c r="G23" s="464">
        <v>4101</v>
      </c>
      <c r="H23" s="464">
        <v>1244.9999999999998</v>
      </c>
      <c r="I23" s="464">
        <v>71204.999999999985</v>
      </c>
      <c r="J23" s="464">
        <v>35329</v>
      </c>
      <c r="K23" s="464">
        <v>23091.999999999996</v>
      </c>
      <c r="L23" s="464">
        <v>12783.999999999996</v>
      </c>
      <c r="M23" s="464">
        <v>186946</v>
      </c>
    </row>
    <row r="24" spans="1:13" ht="15.75" customHeight="1">
      <c r="A24" s="199" t="s">
        <v>158</v>
      </c>
      <c r="B24" s="464">
        <v>690481.00000000012</v>
      </c>
      <c r="C24" s="464">
        <v>430345.00000000012</v>
      </c>
      <c r="D24" s="464">
        <v>294737.99999999988</v>
      </c>
      <c r="E24" s="464">
        <v>135607</v>
      </c>
      <c r="F24" s="464">
        <v>150482.99999999997</v>
      </c>
      <c r="G24" s="464">
        <v>102268.00000000004</v>
      </c>
      <c r="H24" s="464">
        <v>48214.999999999993</v>
      </c>
      <c r="I24" s="464">
        <v>52140</v>
      </c>
      <c r="J24" s="464">
        <v>29140.999999999996</v>
      </c>
      <c r="K24" s="464">
        <v>17934</v>
      </c>
      <c r="L24" s="464">
        <v>5065.0000000000009</v>
      </c>
      <c r="M24" s="464">
        <v>57513</v>
      </c>
    </row>
    <row r="25" spans="1:13" ht="15.75" customHeight="1">
      <c r="A25" s="200" t="s">
        <v>157</v>
      </c>
      <c r="B25" s="464">
        <v>3942274.1511999983</v>
      </c>
      <c r="C25" s="464">
        <v>2666959.1511999983</v>
      </c>
      <c r="D25" s="464">
        <v>1689258</v>
      </c>
      <c r="E25" s="464">
        <v>977701.1511999995</v>
      </c>
      <c r="F25" s="464">
        <v>515202.00000000023</v>
      </c>
      <c r="G25" s="464">
        <v>515166.00000000023</v>
      </c>
      <c r="H25" s="464">
        <v>36.000000000000007</v>
      </c>
      <c r="I25" s="464">
        <v>316526.99999999988</v>
      </c>
      <c r="J25" s="464">
        <v>186413.99999999997</v>
      </c>
      <c r="K25" s="464">
        <v>86281</v>
      </c>
      <c r="L25" s="464">
        <v>43831.999999999985</v>
      </c>
      <c r="M25" s="464">
        <v>443586</v>
      </c>
    </row>
    <row r="26" spans="1:13" ht="15.75" customHeight="1">
      <c r="A26" s="199" t="s">
        <v>156</v>
      </c>
      <c r="B26" s="464">
        <v>607948.99999999988</v>
      </c>
      <c r="C26" s="464">
        <v>429905.99999999994</v>
      </c>
      <c r="D26" s="464">
        <v>307820</v>
      </c>
      <c r="E26" s="464">
        <v>122086.00000000001</v>
      </c>
      <c r="F26" s="464">
        <v>24708.000000000004</v>
      </c>
      <c r="G26" s="464">
        <v>24708.000000000004</v>
      </c>
      <c r="H26" s="464">
        <v>0</v>
      </c>
      <c r="I26" s="464">
        <v>71994.999999999985</v>
      </c>
      <c r="J26" s="464">
        <v>45541.999999999985</v>
      </c>
      <c r="K26" s="464">
        <v>23156.000000000004</v>
      </c>
      <c r="L26" s="464">
        <v>3297</v>
      </c>
      <c r="M26" s="464">
        <v>81340</v>
      </c>
    </row>
    <row r="27" spans="1:13" ht="15.75" customHeight="1">
      <c r="A27" s="200" t="s">
        <v>155</v>
      </c>
      <c r="B27" s="464">
        <v>2593422.0000000009</v>
      </c>
      <c r="C27" s="464">
        <v>1554002.0000000012</v>
      </c>
      <c r="D27" s="464">
        <v>718572.00000000023</v>
      </c>
      <c r="E27" s="464">
        <v>835429.99999999977</v>
      </c>
      <c r="F27" s="464">
        <v>122951.00000000001</v>
      </c>
      <c r="G27" s="464">
        <v>122940.99999999999</v>
      </c>
      <c r="H27" s="464">
        <v>10</v>
      </c>
      <c r="I27" s="464">
        <v>336613.99999999994</v>
      </c>
      <c r="J27" s="464">
        <v>221797.00000000003</v>
      </c>
      <c r="K27" s="464">
        <v>93871.000000000015</v>
      </c>
      <c r="L27" s="464">
        <v>20946</v>
      </c>
      <c r="M27" s="464">
        <v>579855</v>
      </c>
    </row>
    <row r="28" spans="1:13" ht="15.75" customHeight="1">
      <c r="A28" s="199" t="s">
        <v>26</v>
      </c>
      <c r="B28" s="464">
        <v>435367.99999999994</v>
      </c>
      <c r="C28" s="464">
        <v>282990.99999999994</v>
      </c>
      <c r="D28" s="464">
        <v>205857.99999999997</v>
      </c>
      <c r="E28" s="464">
        <v>77132.999999999985</v>
      </c>
      <c r="F28" s="464">
        <v>67605.999999999985</v>
      </c>
      <c r="G28" s="464">
        <v>67605.999999999985</v>
      </c>
      <c r="H28" s="464">
        <v>0</v>
      </c>
      <c r="I28" s="464">
        <v>53396.999999999985</v>
      </c>
      <c r="J28" s="464">
        <v>41849.000000000007</v>
      </c>
      <c r="K28" s="464">
        <v>10156.000000000002</v>
      </c>
      <c r="L28" s="464">
        <v>1392.0000000000002</v>
      </c>
      <c r="M28" s="464">
        <v>31374</v>
      </c>
    </row>
    <row r="29" spans="1:13" s="119" customFormat="1" ht="15.75" customHeight="1">
      <c r="A29" s="191" t="s">
        <v>50</v>
      </c>
      <c r="B29" s="195">
        <v>935640.99999999977</v>
      </c>
      <c r="C29" s="195">
        <v>527769.99999999977</v>
      </c>
      <c r="D29" s="195">
        <v>195255</v>
      </c>
      <c r="E29" s="195">
        <v>332515</v>
      </c>
      <c r="F29" s="195">
        <v>156285.99999999994</v>
      </c>
      <c r="G29" s="195">
        <v>136803.00000000003</v>
      </c>
      <c r="H29" s="195">
        <v>19483</v>
      </c>
      <c r="I29" s="195">
        <v>157640.00000000003</v>
      </c>
      <c r="J29" s="195">
        <v>101839.00000000001</v>
      </c>
      <c r="K29" s="195">
        <v>41009</v>
      </c>
      <c r="L29" s="195">
        <v>14791.999999999996</v>
      </c>
      <c r="M29" s="195">
        <v>93945</v>
      </c>
    </row>
    <row r="30" spans="1:13" ht="15.75" customHeight="1">
      <c r="A30" s="199" t="s">
        <v>28</v>
      </c>
      <c r="B30" s="464">
        <v>197989</v>
      </c>
      <c r="C30" s="464">
        <v>36857</v>
      </c>
      <c r="D30" s="464">
        <v>22220</v>
      </c>
      <c r="E30" s="464">
        <v>14637</v>
      </c>
      <c r="F30" s="464">
        <v>109889.99999999999</v>
      </c>
      <c r="G30" s="464">
        <v>99550</v>
      </c>
      <c r="H30" s="464">
        <v>10340</v>
      </c>
      <c r="I30" s="464">
        <v>34300</v>
      </c>
      <c r="J30" s="464">
        <v>21571.999999999996</v>
      </c>
      <c r="K30" s="464">
        <v>7356.9999999999991</v>
      </c>
      <c r="L30" s="464">
        <v>5371</v>
      </c>
      <c r="M30" s="464">
        <v>16942</v>
      </c>
    </row>
    <row r="31" spans="1:13" ht="15.75" customHeight="1">
      <c r="A31" s="200" t="s">
        <v>29</v>
      </c>
      <c r="B31" s="464">
        <v>94495</v>
      </c>
      <c r="C31" s="464">
        <v>74513</v>
      </c>
      <c r="D31" s="464">
        <v>41995</v>
      </c>
      <c r="E31" s="464">
        <v>32517.999999999993</v>
      </c>
      <c r="F31" s="464">
        <v>1448.0000000000002</v>
      </c>
      <c r="G31" s="464">
        <v>1240</v>
      </c>
      <c r="H31" s="464">
        <v>208.00000000000003</v>
      </c>
      <c r="I31" s="464">
        <v>18534</v>
      </c>
      <c r="J31" s="464">
        <v>11310</v>
      </c>
      <c r="K31" s="464">
        <v>4764.9999999999991</v>
      </c>
      <c r="L31" s="464">
        <v>2459</v>
      </c>
      <c r="M31" s="464">
        <v>0</v>
      </c>
    </row>
    <row r="32" spans="1:13" ht="15.75" customHeight="1">
      <c r="A32" s="199" t="s">
        <v>30</v>
      </c>
      <c r="B32" s="464">
        <v>157394</v>
      </c>
      <c r="C32" s="464">
        <v>74806</v>
      </c>
      <c r="D32" s="464">
        <v>45951</v>
      </c>
      <c r="E32" s="464">
        <v>28855</v>
      </c>
      <c r="F32" s="464">
        <v>17332</v>
      </c>
      <c r="G32" s="464">
        <v>12677</v>
      </c>
      <c r="H32" s="464">
        <v>4655</v>
      </c>
      <c r="I32" s="464">
        <v>21601</v>
      </c>
      <c r="J32" s="464">
        <v>16791</v>
      </c>
      <c r="K32" s="464">
        <v>3665.0000000000005</v>
      </c>
      <c r="L32" s="464">
        <v>1145</v>
      </c>
      <c r="M32" s="464">
        <v>43655</v>
      </c>
    </row>
    <row r="33" spans="1:13" ht="15.75" customHeight="1">
      <c r="A33" s="200" t="s">
        <v>31</v>
      </c>
      <c r="B33" s="464">
        <v>162021</v>
      </c>
      <c r="C33" s="464">
        <v>83066.999999999985</v>
      </c>
      <c r="D33" s="464">
        <v>33410</v>
      </c>
      <c r="E33" s="464">
        <v>49657</v>
      </c>
      <c r="F33" s="464">
        <v>24169</v>
      </c>
      <c r="G33" s="464">
        <v>20500</v>
      </c>
      <c r="H33" s="464">
        <v>3668.9999999999991</v>
      </c>
      <c r="I33" s="464">
        <v>37162</v>
      </c>
      <c r="J33" s="464">
        <v>23342</v>
      </c>
      <c r="K33" s="464">
        <v>13815</v>
      </c>
      <c r="L33" s="464">
        <v>5.0000000000000009</v>
      </c>
      <c r="M33" s="464">
        <v>17623</v>
      </c>
    </row>
    <row r="34" spans="1:13" ht="15.75" customHeight="1">
      <c r="A34" s="199" t="s">
        <v>32</v>
      </c>
      <c r="B34" s="464">
        <v>287684</v>
      </c>
      <c r="C34" s="464">
        <v>233007.00000000003</v>
      </c>
      <c r="D34" s="464">
        <v>33171.999999999993</v>
      </c>
      <c r="E34" s="464">
        <v>199835.00000000003</v>
      </c>
      <c r="F34" s="464">
        <v>1350</v>
      </c>
      <c r="G34" s="464">
        <v>834</v>
      </c>
      <c r="H34" s="464">
        <v>516</v>
      </c>
      <c r="I34" s="464">
        <v>37602</v>
      </c>
      <c r="J34" s="464">
        <v>23226</v>
      </c>
      <c r="K34" s="464">
        <v>9414.0000000000018</v>
      </c>
      <c r="L34" s="464">
        <v>4962</v>
      </c>
      <c r="M34" s="464">
        <v>15725</v>
      </c>
    </row>
    <row r="35" spans="1:13" ht="15.75" customHeight="1">
      <c r="A35" s="200" t="s">
        <v>33</v>
      </c>
      <c r="B35" s="464">
        <v>36058</v>
      </c>
      <c r="C35" s="464">
        <v>25520</v>
      </c>
      <c r="D35" s="464">
        <v>18507</v>
      </c>
      <c r="E35" s="464">
        <v>7012.9999999999991</v>
      </c>
      <c r="F35" s="464">
        <v>2097</v>
      </c>
      <c r="G35" s="464">
        <v>2002</v>
      </c>
      <c r="H35" s="464">
        <v>95</v>
      </c>
      <c r="I35" s="464">
        <v>8441</v>
      </c>
      <c r="J35" s="464">
        <v>5598</v>
      </c>
      <c r="K35" s="464">
        <v>1993</v>
      </c>
      <c r="L35" s="464">
        <v>850.00000000000011</v>
      </c>
      <c r="M35" s="464">
        <v>0</v>
      </c>
    </row>
    <row r="36" spans="1:13" s="119" customFormat="1" ht="15.75" customHeight="1">
      <c r="A36" s="191" t="s">
        <v>49</v>
      </c>
      <c r="B36" s="195">
        <v>87744</v>
      </c>
      <c r="C36" s="195">
        <v>57739.000000000007</v>
      </c>
      <c r="D36" s="195">
        <v>40259</v>
      </c>
      <c r="E36" s="195">
        <v>17480</v>
      </c>
      <c r="F36" s="195">
        <v>15556.999999999998</v>
      </c>
      <c r="G36" s="195">
        <v>15556.999999999998</v>
      </c>
      <c r="H36" s="195">
        <v>0</v>
      </c>
      <c r="I36" s="195">
        <v>14448</v>
      </c>
      <c r="J36" s="195">
        <v>7659</v>
      </c>
      <c r="K36" s="195">
        <v>4857</v>
      </c>
      <c r="L36" s="195">
        <v>1932</v>
      </c>
      <c r="M36" s="195">
        <v>0</v>
      </c>
    </row>
    <row r="37" spans="1:13" ht="15.75" customHeight="1">
      <c r="A37" s="200" t="s">
        <v>36</v>
      </c>
      <c r="B37" s="464">
        <v>87744</v>
      </c>
      <c r="C37" s="464">
        <v>57739.000000000007</v>
      </c>
      <c r="D37" s="464">
        <v>40259</v>
      </c>
      <c r="E37" s="464">
        <v>17480</v>
      </c>
      <c r="F37" s="464">
        <v>15556.999999999998</v>
      </c>
      <c r="G37" s="464">
        <v>15556.999999999998</v>
      </c>
      <c r="H37" s="464">
        <v>0</v>
      </c>
      <c r="I37" s="464">
        <v>14448</v>
      </c>
      <c r="J37" s="464">
        <v>7659</v>
      </c>
      <c r="K37" s="464">
        <v>4857</v>
      </c>
      <c r="L37" s="464">
        <v>1932</v>
      </c>
      <c r="M37" s="464">
        <v>0</v>
      </c>
    </row>
    <row r="38" spans="1:13" s="119" customFormat="1" ht="15.75" customHeight="1">
      <c r="A38" s="203" t="s">
        <v>37</v>
      </c>
      <c r="B38" s="195">
        <v>8359</v>
      </c>
      <c r="C38" s="195">
        <v>5526</v>
      </c>
      <c r="D38" s="195">
        <v>3647</v>
      </c>
      <c r="E38" s="195">
        <v>1879</v>
      </c>
      <c r="F38" s="195">
        <v>178</v>
      </c>
      <c r="G38" s="195">
        <v>172</v>
      </c>
      <c r="H38" s="195">
        <v>6</v>
      </c>
      <c r="I38" s="195">
        <v>2655</v>
      </c>
      <c r="J38" s="195">
        <v>1557</v>
      </c>
      <c r="K38" s="195">
        <v>1097</v>
      </c>
      <c r="L38" s="195">
        <v>1</v>
      </c>
      <c r="M38" s="195">
        <v>0</v>
      </c>
    </row>
    <row r="39" spans="1:13" ht="15.75" customHeight="1">
      <c r="A39" s="200" t="s">
        <v>414</v>
      </c>
      <c r="B39" s="464">
        <v>8359</v>
      </c>
      <c r="C39" s="464">
        <v>5526</v>
      </c>
      <c r="D39" s="464">
        <v>3647</v>
      </c>
      <c r="E39" s="464">
        <v>1879</v>
      </c>
      <c r="F39" s="464">
        <v>178</v>
      </c>
      <c r="G39" s="464">
        <v>172</v>
      </c>
      <c r="H39" s="464">
        <v>6</v>
      </c>
      <c r="I39" s="464">
        <v>2655</v>
      </c>
      <c r="J39" s="464">
        <v>1557</v>
      </c>
      <c r="K39" s="464">
        <v>1097</v>
      </c>
      <c r="L39" s="464">
        <v>1</v>
      </c>
      <c r="M39" s="464">
        <v>0</v>
      </c>
    </row>
    <row r="40" spans="1:13" ht="12" customHeight="1">
      <c r="A40" s="136"/>
      <c r="B40" s="136"/>
      <c r="C40" s="123"/>
      <c r="D40" s="123"/>
      <c r="E40" s="123"/>
      <c r="F40" s="123"/>
      <c r="G40" s="123"/>
      <c r="H40" s="123"/>
      <c r="I40" s="123"/>
      <c r="J40" s="123"/>
      <c r="K40" s="123"/>
      <c r="L40" s="123"/>
      <c r="M40" s="123"/>
    </row>
    <row r="41" spans="1:13">
      <c r="A41" s="543" t="s">
        <v>902</v>
      </c>
      <c r="B41" s="543"/>
      <c r="C41" s="543"/>
      <c r="D41" s="543"/>
      <c r="E41" s="472"/>
      <c r="F41" s="472"/>
      <c r="G41" s="472"/>
    </row>
    <row r="42" spans="1:13">
      <c r="A42" s="543" t="s">
        <v>617</v>
      </c>
    </row>
  </sheetData>
  <mergeCells count="7">
    <mergeCell ref="A5:M5"/>
    <mergeCell ref="A6:A8"/>
    <mergeCell ref="B6:B8"/>
    <mergeCell ref="C6:E7"/>
    <mergeCell ref="F6:H7"/>
    <mergeCell ref="I6:L7"/>
    <mergeCell ref="M6:M8"/>
  </mergeCells>
  <hyperlinks>
    <hyperlink ref="N5" location="INDICE!A56" display="INDICE"/>
  </hyperlinks>
  <printOptions horizontalCentered="1"/>
  <pageMargins left="0.19685039370078741" right="0.19685039370078741" top="1.1023622047244095" bottom="0.51181102362204722" header="0.11811023622047245" footer="0.23622047244094491"/>
  <pageSetup paperSize="9" scale="60" firstPageNumber="110" orientation="landscape" useFirstPageNumber="1" r:id="rId1"/>
  <headerFooter scaleWithDoc="0">
    <oddHeader>&amp;C&amp;G</oddHeader>
    <oddFooter>&amp;C&amp;12 &amp;P</oddFooter>
  </headerFooter>
  <drawing r:id="rId2"/>
  <legacyDrawingHF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2"/>
  <sheetViews>
    <sheetView showGridLines="0" topLeftCell="A4" zoomScale="89" zoomScaleNormal="89" zoomScalePageLayoutView="90" workbookViewId="0">
      <selection activeCell="F14" sqref="F14"/>
    </sheetView>
  </sheetViews>
  <sheetFormatPr baseColWidth="10" defaultColWidth="9.140625" defaultRowHeight="12.75"/>
  <cols>
    <col min="1" max="1" width="32.7109375" style="94" customWidth="1"/>
    <col min="2" max="2" width="14.5703125" style="94" customWidth="1"/>
    <col min="3" max="3" width="11.28515625" style="94" bestFit="1" customWidth="1"/>
    <col min="4" max="4" width="13.140625" style="94" customWidth="1"/>
    <col min="5" max="5" width="10.7109375" style="94" customWidth="1"/>
    <col min="6" max="9" width="10.5703125" style="94" customWidth="1"/>
    <col min="10" max="10" width="10.7109375" style="94" customWidth="1"/>
    <col min="11" max="15" width="11.5703125" style="94" customWidth="1"/>
    <col min="16" max="16" width="11.28515625" style="98" bestFit="1" customWidth="1"/>
    <col min="17" max="16384" width="9.140625" style="98"/>
  </cols>
  <sheetData>
    <row r="6" spans="1:16" ht="50.25" customHeight="1">
      <c r="A6" s="755" t="s">
        <v>855</v>
      </c>
      <c r="B6" s="755"/>
      <c r="C6" s="755"/>
      <c r="D6" s="755"/>
      <c r="E6" s="755"/>
      <c r="F6" s="755"/>
      <c r="G6" s="755"/>
      <c r="H6" s="755"/>
      <c r="I6" s="755"/>
      <c r="J6" s="755"/>
      <c r="K6" s="755"/>
      <c r="L6" s="755"/>
      <c r="M6" s="755"/>
      <c r="N6" s="755"/>
      <c r="O6" s="755"/>
      <c r="P6" s="65" t="s">
        <v>225</v>
      </c>
    </row>
    <row r="7" spans="1:16" s="119" customFormat="1" ht="21.75" customHeight="1">
      <c r="A7" s="771" t="s">
        <v>281</v>
      </c>
      <c r="B7" s="771" t="s">
        <v>242</v>
      </c>
      <c r="C7" s="777" t="s">
        <v>580</v>
      </c>
      <c r="D7" s="778"/>
      <c r="E7" s="778"/>
      <c r="F7" s="778"/>
      <c r="G7" s="778"/>
      <c r="H7" s="778"/>
      <c r="I7" s="778"/>
      <c r="J7" s="778"/>
      <c r="K7" s="778"/>
      <c r="L7" s="778"/>
      <c r="M7" s="778"/>
      <c r="N7" s="779"/>
      <c r="O7" s="771" t="s">
        <v>130</v>
      </c>
    </row>
    <row r="8" spans="1:16" s="119" customFormat="1" ht="38.25" customHeight="1">
      <c r="A8" s="772"/>
      <c r="B8" s="772"/>
      <c r="C8" s="555" t="s">
        <v>135</v>
      </c>
      <c r="D8" s="555" t="s">
        <v>128</v>
      </c>
      <c r="E8" s="555" t="s">
        <v>431</v>
      </c>
      <c r="F8" s="555" t="s">
        <v>175</v>
      </c>
      <c r="G8" s="555" t="s">
        <v>432</v>
      </c>
      <c r="H8" s="555" t="s">
        <v>127</v>
      </c>
      <c r="I8" s="555" t="s">
        <v>172</v>
      </c>
      <c r="J8" s="555" t="s">
        <v>359</v>
      </c>
      <c r="K8" s="555" t="s">
        <v>360</v>
      </c>
      <c r="L8" s="555" t="s">
        <v>361</v>
      </c>
      <c r="M8" s="555" t="s">
        <v>126</v>
      </c>
      <c r="N8" s="555" t="s">
        <v>129</v>
      </c>
      <c r="O8" s="772"/>
    </row>
    <row r="9" spans="1:16" s="119" customFormat="1" ht="15.75" customHeight="1">
      <c r="A9" s="196" t="s">
        <v>467</v>
      </c>
      <c r="B9" s="169">
        <v>22113727.151199996</v>
      </c>
      <c r="C9" s="169">
        <v>19301390.151200011</v>
      </c>
      <c r="D9" s="169">
        <v>34725.078400000006</v>
      </c>
      <c r="E9" s="169">
        <v>283690.86239999963</v>
      </c>
      <c r="F9" s="169">
        <v>790803.82079999836</v>
      </c>
      <c r="G9" s="169">
        <v>936608.86240000103</v>
      </c>
      <c r="H9" s="169">
        <v>802015.65120000043</v>
      </c>
      <c r="I9" s="169">
        <v>711505.50559999957</v>
      </c>
      <c r="J9" s="169">
        <v>3229499.4752000007</v>
      </c>
      <c r="K9" s="169">
        <v>3632354.9399999925</v>
      </c>
      <c r="L9" s="169">
        <v>4301356.6207999978</v>
      </c>
      <c r="M9" s="169">
        <v>3872908.3344000028</v>
      </c>
      <c r="N9" s="169">
        <v>705920.99999999965</v>
      </c>
      <c r="O9" s="169">
        <v>2812336.9999999972</v>
      </c>
      <c r="P9" s="179"/>
    </row>
    <row r="10" spans="1:16" s="119" customFormat="1" ht="15.75" customHeight="1">
      <c r="A10" s="156" t="s">
        <v>282</v>
      </c>
      <c r="B10" s="169">
        <v>14396588.000000004</v>
      </c>
      <c r="C10" s="169">
        <v>12963250</v>
      </c>
      <c r="D10" s="169">
        <v>15830</v>
      </c>
      <c r="E10" s="169">
        <v>207445.00000000009</v>
      </c>
      <c r="F10" s="169">
        <v>545500.00000000012</v>
      </c>
      <c r="G10" s="169">
        <v>606451.99999999977</v>
      </c>
      <c r="H10" s="169">
        <v>502948.00000000006</v>
      </c>
      <c r="I10" s="169">
        <v>413715.00000000029</v>
      </c>
      <c r="J10" s="169">
        <v>2186541.9999999991</v>
      </c>
      <c r="K10" s="169">
        <v>2467581.9999999995</v>
      </c>
      <c r="L10" s="169">
        <v>2932401.9999999981</v>
      </c>
      <c r="M10" s="169">
        <v>2775468.0000000009</v>
      </c>
      <c r="N10" s="169">
        <v>309365.99999999971</v>
      </c>
      <c r="O10" s="169">
        <v>1433337.9999999995</v>
      </c>
    </row>
    <row r="11" spans="1:16" ht="15.75" customHeight="1">
      <c r="A11" s="153" t="s">
        <v>169</v>
      </c>
      <c r="B11" s="464">
        <v>627420.00000000035</v>
      </c>
      <c r="C11" s="464">
        <v>612924</v>
      </c>
      <c r="D11" s="168">
        <v>1497</v>
      </c>
      <c r="E11" s="168">
        <v>3402.9999999999995</v>
      </c>
      <c r="F11" s="168">
        <v>11419.000000000002</v>
      </c>
      <c r="G11" s="168">
        <v>15488.999999999995</v>
      </c>
      <c r="H11" s="168">
        <v>51766.999999999971</v>
      </c>
      <c r="I11" s="168">
        <v>85752.000000000058</v>
      </c>
      <c r="J11" s="168">
        <v>101652.99999999994</v>
      </c>
      <c r="K11" s="168">
        <v>132385.99999999994</v>
      </c>
      <c r="L11" s="168">
        <v>50556.999999999993</v>
      </c>
      <c r="M11" s="168">
        <v>145498.99999999997</v>
      </c>
      <c r="N11" s="168">
        <v>13502</v>
      </c>
      <c r="O11" s="168">
        <v>14496.000000000002</v>
      </c>
    </row>
    <row r="12" spans="1:16" ht="15.75" customHeight="1">
      <c r="A12" s="154" t="s">
        <v>168</v>
      </c>
      <c r="B12" s="464">
        <v>167388.99999999994</v>
      </c>
      <c r="C12" s="464">
        <v>149263.99999999997</v>
      </c>
      <c r="D12" s="168">
        <v>914</v>
      </c>
      <c r="E12" s="168">
        <v>3264</v>
      </c>
      <c r="F12" s="168">
        <v>7551.0000000000018</v>
      </c>
      <c r="G12" s="168">
        <v>9576.0000000000018</v>
      </c>
      <c r="H12" s="168">
        <v>10458.999999999998</v>
      </c>
      <c r="I12" s="168">
        <v>12543.000000000002</v>
      </c>
      <c r="J12" s="168">
        <v>26508.999999999996</v>
      </c>
      <c r="K12" s="168">
        <v>21061</v>
      </c>
      <c r="L12" s="168">
        <v>23759</v>
      </c>
      <c r="M12" s="168">
        <v>31372.000000000011</v>
      </c>
      <c r="N12" s="168">
        <v>2256</v>
      </c>
      <c r="O12" s="168">
        <v>18125</v>
      </c>
    </row>
    <row r="13" spans="1:16" ht="15.75" customHeight="1">
      <c r="A13" s="153" t="s">
        <v>167</v>
      </c>
      <c r="B13" s="464">
        <v>132872.00000000003</v>
      </c>
      <c r="C13" s="464">
        <v>104086</v>
      </c>
      <c r="D13" s="168">
        <v>91</v>
      </c>
      <c r="E13" s="168">
        <v>454.00000000000011</v>
      </c>
      <c r="F13" s="168">
        <v>2434.0000000000005</v>
      </c>
      <c r="G13" s="168">
        <v>4258</v>
      </c>
      <c r="H13" s="168">
        <v>7667.9999999999991</v>
      </c>
      <c r="I13" s="168">
        <v>4104.0000000000009</v>
      </c>
      <c r="J13" s="168">
        <v>11207.000000000005</v>
      </c>
      <c r="K13" s="168">
        <v>17224.999999999993</v>
      </c>
      <c r="L13" s="168">
        <v>23786</v>
      </c>
      <c r="M13" s="168">
        <v>32859</v>
      </c>
      <c r="N13" s="168">
        <v>0</v>
      </c>
      <c r="O13" s="168">
        <v>28785.999999999996</v>
      </c>
    </row>
    <row r="14" spans="1:16" ht="15.75" customHeight="1">
      <c r="A14" s="154" t="s">
        <v>166</v>
      </c>
      <c r="B14" s="464">
        <v>187427</v>
      </c>
      <c r="C14" s="464">
        <v>185283</v>
      </c>
      <c r="D14" s="168">
        <v>144</v>
      </c>
      <c r="E14" s="168">
        <v>2066.0000000000005</v>
      </c>
      <c r="F14" s="168">
        <v>6189.9999999999991</v>
      </c>
      <c r="G14" s="168">
        <v>8629.9999999999982</v>
      </c>
      <c r="H14" s="168">
        <v>10786.000000000004</v>
      </c>
      <c r="I14" s="168">
        <v>6797.0000000000018</v>
      </c>
      <c r="J14" s="168">
        <v>34541.000000000007</v>
      </c>
      <c r="K14" s="168">
        <v>38874.999999999993</v>
      </c>
      <c r="L14" s="168">
        <v>37653.000000000015</v>
      </c>
      <c r="M14" s="168">
        <v>38079.999999999993</v>
      </c>
      <c r="N14" s="168">
        <v>1520.9999999999998</v>
      </c>
      <c r="O14" s="168">
        <v>2144.0000000000005</v>
      </c>
    </row>
    <row r="15" spans="1:16" ht="15.75" customHeight="1">
      <c r="A15" s="153" t="s">
        <v>165</v>
      </c>
      <c r="B15" s="464">
        <v>299472</v>
      </c>
      <c r="C15" s="464">
        <v>241591.99999999994</v>
      </c>
      <c r="D15" s="168">
        <v>134.00000000000003</v>
      </c>
      <c r="E15" s="168">
        <v>1574.0000000000005</v>
      </c>
      <c r="F15" s="168">
        <v>9511.9999999999945</v>
      </c>
      <c r="G15" s="168">
        <v>12862.999999999998</v>
      </c>
      <c r="H15" s="168">
        <v>11660.000000000002</v>
      </c>
      <c r="I15" s="168">
        <v>9036</v>
      </c>
      <c r="J15" s="168">
        <v>38627.000000000007</v>
      </c>
      <c r="K15" s="168">
        <v>48514.000000000007</v>
      </c>
      <c r="L15" s="168">
        <v>53202.000000000007</v>
      </c>
      <c r="M15" s="168">
        <v>56395</v>
      </c>
      <c r="N15" s="168">
        <v>75</v>
      </c>
      <c r="O15" s="168">
        <v>57880.000000000015</v>
      </c>
    </row>
    <row r="16" spans="1:16" ht="15.75" customHeight="1">
      <c r="A16" s="154" t="s">
        <v>164</v>
      </c>
      <c r="B16" s="464">
        <v>546500</v>
      </c>
      <c r="C16" s="464">
        <v>457705.00000000023</v>
      </c>
      <c r="D16" s="168">
        <v>422.00000000000006</v>
      </c>
      <c r="E16" s="168">
        <v>3732</v>
      </c>
      <c r="F16" s="168">
        <v>14894.999999999998</v>
      </c>
      <c r="G16" s="168">
        <v>19862.000000000007</v>
      </c>
      <c r="H16" s="168">
        <v>17767</v>
      </c>
      <c r="I16" s="168">
        <v>18120.000000000007</v>
      </c>
      <c r="J16" s="168">
        <v>54743.999999999985</v>
      </c>
      <c r="K16" s="168">
        <v>83001.000000000058</v>
      </c>
      <c r="L16" s="168">
        <v>113825.00000000003</v>
      </c>
      <c r="M16" s="168">
        <v>128562.99999999999</v>
      </c>
      <c r="N16" s="168">
        <v>2774</v>
      </c>
      <c r="O16" s="168">
        <v>88795</v>
      </c>
    </row>
    <row r="17" spans="1:15" ht="15.75" customHeight="1">
      <c r="A17" s="153" t="s">
        <v>163</v>
      </c>
      <c r="B17" s="464">
        <v>821313</v>
      </c>
      <c r="C17" s="464">
        <v>747905.99999999988</v>
      </c>
      <c r="D17" s="168">
        <v>2745</v>
      </c>
      <c r="E17" s="168">
        <v>9132.9999999999982</v>
      </c>
      <c r="F17" s="168">
        <v>15629</v>
      </c>
      <c r="G17" s="168">
        <v>21817.999999999996</v>
      </c>
      <c r="H17" s="168">
        <v>18434</v>
      </c>
      <c r="I17" s="168">
        <v>14699.000000000002</v>
      </c>
      <c r="J17" s="168">
        <v>73892.999999999985</v>
      </c>
      <c r="K17" s="168">
        <v>105340.99999999999</v>
      </c>
      <c r="L17" s="168">
        <v>124287.00000000003</v>
      </c>
      <c r="M17" s="168">
        <v>128532.00000000006</v>
      </c>
      <c r="N17" s="168">
        <v>233394.99999999994</v>
      </c>
      <c r="O17" s="168">
        <v>73406.999999999985</v>
      </c>
    </row>
    <row r="18" spans="1:15" ht="15.75" customHeight="1">
      <c r="A18" s="154" t="s">
        <v>162</v>
      </c>
      <c r="B18" s="464">
        <v>508538.99999999983</v>
      </c>
      <c r="C18" s="464">
        <v>450719</v>
      </c>
      <c r="D18" s="168">
        <v>162</v>
      </c>
      <c r="E18" s="168">
        <v>3571.0000000000014</v>
      </c>
      <c r="F18" s="168">
        <v>20307.999999999996</v>
      </c>
      <c r="G18" s="168">
        <v>28495.000000000022</v>
      </c>
      <c r="H18" s="168">
        <v>23109.000000000004</v>
      </c>
      <c r="I18" s="168">
        <v>18269.000000000007</v>
      </c>
      <c r="J18" s="168">
        <v>54746.999999999978</v>
      </c>
      <c r="K18" s="168">
        <v>64665.000000000007</v>
      </c>
      <c r="L18" s="168">
        <v>85743</v>
      </c>
      <c r="M18" s="168">
        <v>103421.00000000004</v>
      </c>
      <c r="N18" s="168">
        <v>48228.999999999978</v>
      </c>
      <c r="O18" s="168">
        <v>57820.000000000029</v>
      </c>
    </row>
    <row r="19" spans="1:15" ht="15.75" customHeight="1">
      <c r="A19" s="153" t="s">
        <v>161</v>
      </c>
      <c r="B19" s="464">
        <v>10049456</v>
      </c>
      <c r="C19" s="464">
        <v>9207887.0000000019</v>
      </c>
      <c r="D19" s="168">
        <v>7955.0000000000027</v>
      </c>
      <c r="E19" s="168">
        <v>166012</v>
      </c>
      <c r="F19" s="168">
        <v>412690.99999999994</v>
      </c>
      <c r="G19" s="168">
        <v>441205.99999999994</v>
      </c>
      <c r="H19" s="168">
        <v>319228.99999999988</v>
      </c>
      <c r="I19" s="168">
        <v>214787</v>
      </c>
      <c r="J19" s="168">
        <v>1623059</v>
      </c>
      <c r="K19" s="168">
        <v>1801579.0000000002</v>
      </c>
      <c r="L19" s="168">
        <v>2254173</v>
      </c>
      <c r="M19" s="168">
        <v>1959581.9999999998</v>
      </c>
      <c r="N19" s="168">
        <v>7614.0000000000036</v>
      </c>
      <c r="O19" s="168">
        <v>841569</v>
      </c>
    </row>
    <row r="20" spans="1:15" ht="15.75" customHeight="1">
      <c r="A20" s="154" t="s">
        <v>160</v>
      </c>
      <c r="B20" s="464">
        <v>410532</v>
      </c>
      <c r="C20" s="464">
        <v>299005.00000000006</v>
      </c>
      <c r="D20" s="168">
        <v>1400.0000000000005</v>
      </c>
      <c r="E20" s="168">
        <v>3126</v>
      </c>
      <c r="F20" s="168">
        <v>9632.0000000000018</v>
      </c>
      <c r="G20" s="168">
        <v>12244.999999999998</v>
      </c>
      <c r="H20" s="168">
        <v>8966</v>
      </c>
      <c r="I20" s="168">
        <v>11361.000000000002</v>
      </c>
      <c r="J20" s="168">
        <v>51701</v>
      </c>
      <c r="K20" s="168">
        <v>59363.999999999971</v>
      </c>
      <c r="L20" s="168">
        <v>71838.000000000015</v>
      </c>
      <c r="M20" s="168">
        <v>69371.999999999985</v>
      </c>
      <c r="N20" s="168">
        <v>0</v>
      </c>
      <c r="O20" s="168">
        <v>111527</v>
      </c>
    </row>
    <row r="21" spans="1:15" ht="15.75" customHeight="1">
      <c r="A21" s="153" t="s">
        <v>159</v>
      </c>
      <c r="B21" s="464">
        <v>645668</v>
      </c>
      <c r="C21" s="464">
        <v>506879</v>
      </c>
      <c r="D21" s="168">
        <v>366</v>
      </c>
      <c r="E21" s="168">
        <v>11110</v>
      </c>
      <c r="F21" s="168">
        <v>35239.000000000007</v>
      </c>
      <c r="G21" s="168">
        <v>32010.000000000007</v>
      </c>
      <c r="H21" s="168">
        <v>23102.999999999996</v>
      </c>
      <c r="I21" s="168">
        <v>18247</v>
      </c>
      <c r="J21" s="168">
        <v>115860.99999999999</v>
      </c>
      <c r="K21" s="168">
        <v>95571.000000000029</v>
      </c>
      <c r="L21" s="168">
        <v>93579</v>
      </c>
      <c r="M21" s="168">
        <v>81793</v>
      </c>
      <c r="N21" s="168">
        <v>0</v>
      </c>
      <c r="O21" s="168">
        <v>138789.00000000003</v>
      </c>
    </row>
    <row r="22" spans="1:15" s="119" customFormat="1" ht="15.75" customHeight="1">
      <c r="A22" s="156" t="s">
        <v>283</v>
      </c>
      <c r="B22" s="169">
        <v>7033202.1511999937</v>
      </c>
      <c r="C22" s="169">
        <v>5747105.1512000049</v>
      </c>
      <c r="D22" s="169">
        <v>18279.078399999995</v>
      </c>
      <c r="E22" s="169">
        <v>68183.8624000001</v>
      </c>
      <c r="F22" s="169">
        <v>209981.82080000007</v>
      </c>
      <c r="G22" s="169">
        <v>288076.86239999987</v>
      </c>
      <c r="H22" s="169">
        <v>265650.65119999991</v>
      </c>
      <c r="I22" s="169">
        <v>266732.50560000003</v>
      </c>
      <c r="J22" s="169">
        <v>928260.47520000057</v>
      </c>
      <c r="K22" s="169">
        <v>1043531.94</v>
      </c>
      <c r="L22" s="169">
        <v>1250677.6208000001</v>
      </c>
      <c r="M22" s="169">
        <v>1014890.334400001</v>
      </c>
      <c r="N22" s="169">
        <v>392839.99999999953</v>
      </c>
      <c r="O22" s="169">
        <v>1286096.9999999993</v>
      </c>
    </row>
    <row r="23" spans="1:15" ht="15.75" customHeight="1">
      <c r="A23" s="153" t="s">
        <v>51</v>
      </c>
      <c r="B23" s="464">
        <v>569848.00000000012</v>
      </c>
      <c r="C23" s="464">
        <v>382901.99999999994</v>
      </c>
      <c r="D23" s="168">
        <v>433</v>
      </c>
      <c r="E23" s="168">
        <v>3889.0000000000005</v>
      </c>
      <c r="F23" s="168">
        <v>4990</v>
      </c>
      <c r="G23" s="168">
        <v>7438</v>
      </c>
      <c r="H23" s="168">
        <v>20545.999999999993</v>
      </c>
      <c r="I23" s="168">
        <v>10314</v>
      </c>
      <c r="J23" s="168">
        <v>23486</v>
      </c>
      <c r="K23" s="168">
        <v>29233.999999999996</v>
      </c>
      <c r="L23" s="168">
        <v>39511</v>
      </c>
      <c r="M23" s="168">
        <v>37769.000000000015</v>
      </c>
      <c r="N23" s="168">
        <v>205291.99999999991</v>
      </c>
      <c r="O23" s="168">
        <v>186946</v>
      </c>
    </row>
    <row r="24" spans="1:15" ht="15.75" customHeight="1">
      <c r="A24" s="154" t="s">
        <v>158</v>
      </c>
      <c r="B24" s="464">
        <v>487442.00000000012</v>
      </c>
      <c r="C24" s="464">
        <v>430345.00000000012</v>
      </c>
      <c r="D24" s="168">
        <v>407.99999999999989</v>
      </c>
      <c r="E24" s="168">
        <v>5826</v>
      </c>
      <c r="F24" s="168">
        <v>15539.000000000004</v>
      </c>
      <c r="G24" s="168">
        <v>20209.999999999996</v>
      </c>
      <c r="H24" s="168">
        <v>16117.000000000002</v>
      </c>
      <c r="I24" s="168">
        <v>13361.000000000007</v>
      </c>
      <c r="J24" s="168">
        <v>55449.000000000015</v>
      </c>
      <c r="K24" s="168">
        <v>76195.000000000015</v>
      </c>
      <c r="L24" s="168">
        <v>102055</v>
      </c>
      <c r="M24" s="168">
        <v>73527.000000000015</v>
      </c>
      <c r="N24" s="168">
        <v>51657.999999999985</v>
      </c>
      <c r="O24" s="168">
        <v>57097.000000000015</v>
      </c>
    </row>
    <row r="25" spans="1:15" ht="15.75" customHeight="1">
      <c r="A25" s="153" t="s">
        <v>157</v>
      </c>
      <c r="B25" s="464">
        <v>3080852.1512000007</v>
      </c>
      <c r="C25" s="464">
        <v>2666959.1511999983</v>
      </c>
      <c r="D25" s="168">
        <v>10372.078399999999</v>
      </c>
      <c r="E25" s="168">
        <v>35785.862400000005</v>
      </c>
      <c r="F25" s="168">
        <v>92169.82080000003</v>
      </c>
      <c r="G25" s="168">
        <v>124925.86240000009</v>
      </c>
      <c r="H25" s="168">
        <v>106375.65120000001</v>
      </c>
      <c r="I25" s="168">
        <v>127151.50560000006</v>
      </c>
      <c r="J25" s="168">
        <v>498016.47520000022</v>
      </c>
      <c r="K25" s="168">
        <v>496271.94000000018</v>
      </c>
      <c r="L25" s="168">
        <v>573673.62080000003</v>
      </c>
      <c r="M25" s="168">
        <v>467432.33439999976</v>
      </c>
      <c r="N25" s="168">
        <v>134783.99999999997</v>
      </c>
      <c r="O25" s="168">
        <v>413892.99999999965</v>
      </c>
    </row>
    <row r="26" spans="1:15" ht="15.75" customHeight="1">
      <c r="A26" s="154" t="s">
        <v>156</v>
      </c>
      <c r="B26" s="464">
        <v>507757.00000000017</v>
      </c>
      <c r="C26" s="464">
        <v>429905.99999999994</v>
      </c>
      <c r="D26" s="168">
        <v>1078.9999999999995</v>
      </c>
      <c r="E26" s="168">
        <v>5552.9999999999991</v>
      </c>
      <c r="F26" s="168">
        <v>23479.000000000007</v>
      </c>
      <c r="G26" s="168">
        <v>28042</v>
      </c>
      <c r="H26" s="168">
        <v>22124</v>
      </c>
      <c r="I26" s="168">
        <v>24783.999999999996</v>
      </c>
      <c r="J26" s="168">
        <v>73250.999999999985</v>
      </c>
      <c r="K26" s="168">
        <v>86787.000000000015</v>
      </c>
      <c r="L26" s="168">
        <v>102754.00000000001</v>
      </c>
      <c r="M26" s="168">
        <v>62050.999999999985</v>
      </c>
      <c r="N26" s="168">
        <v>2</v>
      </c>
      <c r="O26" s="168">
        <v>77850.999999999985</v>
      </c>
    </row>
    <row r="27" spans="1:15" ht="15.75" customHeight="1">
      <c r="A27" s="153" t="s">
        <v>155</v>
      </c>
      <c r="B27" s="464">
        <v>2076164.0000000002</v>
      </c>
      <c r="C27" s="464">
        <v>1554002.0000000012</v>
      </c>
      <c r="D27" s="168">
        <v>5007.9999999999973</v>
      </c>
      <c r="E27" s="168">
        <v>14335.999999999991</v>
      </c>
      <c r="F27" s="168">
        <v>59420.000000000007</v>
      </c>
      <c r="G27" s="168">
        <v>89059.000000000044</v>
      </c>
      <c r="H27" s="168">
        <v>88509.000000000058</v>
      </c>
      <c r="I27" s="168">
        <v>79887.999999999985</v>
      </c>
      <c r="J27" s="168">
        <v>228844.99999999988</v>
      </c>
      <c r="K27" s="168">
        <v>301463.99999999994</v>
      </c>
      <c r="L27" s="168">
        <v>372391.99999999965</v>
      </c>
      <c r="M27" s="168">
        <v>313978.00000000023</v>
      </c>
      <c r="N27" s="168">
        <v>1103</v>
      </c>
      <c r="O27" s="168">
        <v>522161.99999999983</v>
      </c>
    </row>
    <row r="28" spans="1:15" ht="15.75" customHeight="1">
      <c r="A28" s="154" t="s">
        <v>26</v>
      </c>
      <c r="B28" s="464">
        <v>311138.99999999988</v>
      </c>
      <c r="C28" s="464">
        <v>282990.99999999994</v>
      </c>
      <c r="D28" s="168">
        <v>979.00000000000023</v>
      </c>
      <c r="E28" s="168">
        <v>2794</v>
      </c>
      <c r="F28" s="168">
        <v>14384.000000000004</v>
      </c>
      <c r="G28" s="168">
        <v>18401.999999999989</v>
      </c>
      <c r="H28" s="168">
        <v>11979.000000000004</v>
      </c>
      <c r="I28" s="168">
        <v>11234</v>
      </c>
      <c r="J28" s="168">
        <v>49213</v>
      </c>
      <c r="K28" s="168">
        <v>53580</v>
      </c>
      <c r="L28" s="168">
        <v>60292.000000000015</v>
      </c>
      <c r="M28" s="168">
        <v>60133.000000000015</v>
      </c>
      <c r="N28" s="168">
        <v>1.0000000000000002</v>
      </c>
      <c r="O28" s="168">
        <v>28148.000000000007</v>
      </c>
    </row>
    <row r="29" spans="1:15" s="119" customFormat="1" ht="15.75" customHeight="1">
      <c r="A29" s="156" t="s">
        <v>50</v>
      </c>
      <c r="B29" s="169">
        <v>620672</v>
      </c>
      <c r="C29" s="169">
        <v>527769.99999999965</v>
      </c>
      <c r="D29" s="169">
        <v>489.99999999999989</v>
      </c>
      <c r="E29" s="169">
        <v>6776.9999999999982</v>
      </c>
      <c r="F29" s="169">
        <v>30647.999999999996</v>
      </c>
      <c r="G29" s="169">
        <v>37131.999999999985</v>
      </c>
      <c r="H29" s="169">
        <v>28990</v>
      </c>
      <c r="I29" s="169">
        <v>24733.999999999989</v>
      </c>
      <c r="J29" s="169">
        <v>106140</v>
      </c>
      <c r="K29" s="169">
        <v>113548.00000000001</v>
      </c>
      <c r="L29" s="169">
        <v>100667.00000000006</v>
      </c>
      <c r="M29" s="169">
        <v>74928.999999999985</v>
      </c>
      <c r="N29" s="169">
        <v>3715.0000000000005</v>
      </c>
      <c r="O29" s="169">
        <v>92902</v>
      </c>
    </row>
    <row r="30" spans="1:15" ht="15.75" customHeight="1">
      <c r="A30" s="154" t="s">
        <v>28</v>
      </c>
      <c r="B30" s="464">
        <v>53250</v>
      </c>
      <c r="C30" s="464">
        <v>36857.000000000007</v>
      </c>
      <c r="D30" s="168">
        <v>352.00000000000017</v>
      </c>
      <c r="E30" s="168">
        <v>193.00000000000003</v>
      </c>
      <c r="F30" s="168">
        <v>1854.9999999999995</v>
      </c>
      <c r="G30" s="168">
        <v>2583.0000000000005</v>
      </c>
      <c r="H30" s="168">
        <v>1973.9999999999998</v>
      </c>
      <c r="I30" s="168">
        <v>1476</v>
      </c>
      <c r="J30" s="168">
        <v>5548</v>
      </c>
      <c r="K30" s="168">
        <v>4871</v>
      </c>
      <c r="L30" s="168">
        <v>7195.9999999999991</v>
      </c>
      <c r="M30" s="168">
        <v>10807</v>
      </c>
      <c r="N30" s="168">
        <v>2.0000000000000004</v>
      </c>
      <c r="O30" s="168">
        <v>16393</v>
      </c>
    </row>
    <row r="31" spans="1:15" ht="15.75" customHeight="1">
      <c r="A31" s="153" t="s">
        <v>29</v>
      </c>
      <c r="B31" s="464">
        <v>74513</v>
      </c>
      <c r="C31" s="464">
        <v>74513</v>
      </c>
      <c r="D31" s="168">
        <v>19</v>
      </c>
      <c r="E31" s="168">
        <v>577</v>
      </c>
      <c r="F31" s="168">
        <v>4327.9999999999991</v>
      </c>
      <c r="G31" s="168">
        <v>5185</v>
      </c>
      <c r="H31" s="168">
        <v>3966</v>
      </c>
      <c r="I31" s="168">
        <v>3497.9999999999995</v>
      </c>
      <c r="J31" s="168">
        <v>12826.999999999998</v>
      </c>
      <c r="K31" s="168">
        <v>16418.000000000004</v>
      </c>
      <c r="L31" s="168">
        <v>16601</v>
      </c>
      <c r="M31" s="168">
        <v>11094</v>
      </c>
      <c r="N31" s="168">
        <v>0</v>
      </c>
      <c r="O31" s="168">
        <v>0</v>
      </c>
    </row>
    <row r="32" spans="1:15" ht="15.75" customHeight="1">
      <c r="A32" s="154" t="s">
        <v>30</v>
      </c>
      <c r="B32" s="464">
        <v>118460.99999999999</v>
      </c>
      <c r="C32" s="464">
        <v>74806</v>
      </c>
      <c r="D32" s="168">
        <v>47</v>
      </c>
      <c r="E32" s="168">
        <v>696</v>
      </c>
      <c r="F32" s="168">
        <v>4104</v>
      </c>
      <c r="G32" s="168">
        <v>4509</v>
      </c>
      <c r="H32" s="168">
        <v>3311</v>
      </c>
      <c r="I32" s="168">
        <v>3371</v>
      </c>
      <c r="J32" s="168">
        <v>14421</v>
      </c>
      <c r="K32" s="168">
        <v>16261</v>
      </c>
      <c r="L32" s="168">
        <v>15250.999999999998</v>
      </c>
      <c r="M32" s="168">
        <v>12835</v>
      </c>
      <c r="N32" s="168">
        <v>0</v>
      </c>
      <c r="O32" s="168">
        <v>43654.999999999993</v>
      </c>
    </row>
    <row r="33" spans="1:15" ht="15.75" customHeight="1">
      <c r="A33" s="153" t="s">
        <v>31</v>
      </c>
      <c r="B33" s="464">
        <v>100196</v>
      </c>
      <c r="C33" s="464">
        <v>83067</v>
      </c>
      <c r="D33" s="168">
        <v>34</v>
      </c>
      <c r="E33" s="168">
        <v>87.000000000000014</v>
      </c>
      <c r="F33" s="168">
        <v>3865.9999999999995</v>
      </c>
      <c r="G33" s="168">
        <v>5943.0000000000018</v>
      </c>
      <c r="H33" s="168">
        <v>5155</v>
      </c>
      <c r="I33" s="168">
        <v>5185.0000000000009</v>
      </c>
      <c r="J33" s="168">
        <v>14818</v>
      </c>
      <c r="K33" s="168">
        <v>15676.000000000002</v>
      </c>
      <c r="L33" s="168">
        <v>16738</v>
      </c>
      <c r="M33" s="168">
        <v>15565</v>
      </c>
      <c r="N33" s="168">
        <v>0</v>
      </c>
      <c r="O33" s="168">
        <v>17129.000000000004</v>
      </c>
    </row>
    <row r="34" spans="1:15" ht="15.75" customHeight="1">
      <c r="A34" s="154" t="s">
        <v>32</v>
      </c>
      <c r="B34" s="464">
        <v>248732.00000000003</v>
      </c>
      <c r="C34" s="464">
        <v>233007.00000000003</v>
      </c>
      <c r="D34" s="168">
        <v>18</v>
      </c>
      <c r="E34" s="168">
        <v>5141</v>
      </c>
      <c r="F34" s="168">
        <v>16194</v>
      </c>
      <c r="G34" s="168">
        <v>18275</v>
      </c>
      <c r="H34" s="168">
        <v>13897.999999999998</v>
      </c>
      <c r="I34" s="168">
        <v>10217</v>
      </c>
      <c r="J34" s="168">
        <v>53858</v>
      </c>
      <c r="K34" s="168">
        <v>53616.000000000007</v>
      </c>
      <c r="L34" s="168">
        <v>40995</v>
      </c>
      <c r="M34" s="168">
        <v>20794.999999999996</v>
      </c>
      <c r="N34" s="168">
        <v>0</v>
      </c>
      <c r="O34" s="168">
        <v>15724.999999999996</v>
      </c>
    </row>
    <row r="35" spans="1:15" ht="15.75" customHeight="1">
      <c r="A35" s="153" t="s">
        <v>33</v>
      </c>
      <c r="B35" s="464">
        <v>25520</v>
      </c>
      <c r="C35" s="464">
        <v>25520</v>
      </c>
      <c r="D35" s="168">
        <v>20</v>
      </c>
      <c r="E35" s="168">
        <v>83.000000000000014</v>
      </c>
      <c r="F35" s="168">
        <v>301</v>
      </c>
      <c r="G35" s="168">
        <v>637</v>
      </c>
      <c r="H35" s="168">
        <v>686</v>
      </c>
      <c r="I35" s="168">
        <v>987</v>
      </c>
      <c r="J35" s="168">
        <v>4668</v>
      </c>
      <c r="K35" s="168">
        <v>6706.0000000000009</v>
      </c>
      <c r="L35" s="168">
        <v>3886</v>
      </c>
      <c r="M35" s="168">
        <v>3833</v>
      </c>
      <c r="N35" s="168">
        <v>3712.9999999999991</v>
      </c>
      <c r="O35" s="168">
        <v>0</v>
      </c>
    </row>
    <row r="36" spans="1:15" s="119" customFormat="1" ht="15.75" customHeight="1">
      <c r="A36" s="156" t="s">
        <v>49</v>
      </c>
      <c r="B36" s="169">
        <v>57739.000000000007</v>
      </c>
      <c r="C36" s="169">
        <v>57739.000000000007</v>
      </c>
      <c r="D36" s="169">
        <v>126</v>
      </c>
      <c r="E36" s="169">
        <v>1284</v>
      </c>
      <c r="F36" s="169">
        <v>4470</v>
      </c>
      <c r="G36" s="169">
        <v>4620</v>
      </c>
      <c r="H36" s="169">
        <v>4155</v>
      </c>
      <c r="I36" s="169">
        <v>6059</v>
      </c>
      <c r="J36" s="169">
        <v>7905</v>
      </c>
      <c r="K36" s="169">
        <v>6815</v>
      </c>
      <c r="L36" s="169">
        <v>16090.000000000002</v>
      </c>
      <c r="M36" s="169">
        <v>6215</v>
      </c>
      <c r="N36" s="169">
        <v>0</v>
      </c>
      <c r="O36" s="169">
        <v>0</v>
      </c>
    </row>
    <row r="37" spans="1:15" ht="15.75" customHeight="1">
      <c r="A37" s="200" t="s">
        <v>36</v>
      </c>
      <c r="B37" s="464">
        <v>57739.000000000007</v>
      </c>
      <c r="C37" s="464">
        <v>57739.000000000007</v>
      </c>
      <c r="D37" s="464">
        <v>126</v>
      </c>
      <c r="E37" s="464">
        <v>1284</v>
      </c>
      <c r="F37" s="464">
        <v>4470</v>
      </c>
      <c r="G37" s="464">
        <v>4620</v>
      </c>
      <c r="H37" s="464">
        <v>4155</v>
      </c>
      <c r="I37" s="464">
        <v>6059</v>
      </c>
      <c r="J37" s="464">
        <v>7905</v>
      </c>
      <c r="K37" s="464">
        <v>6815</v>
      </c>
      <c r="L37" s="464">
        <v>16090.000000000002</v>
      </c>
      <c r="M37" s="464">
        <v>6215</v>
      </c>
      <c r="N37" s="464">
        <v>0</v>
      </c>
      <c r="O37" s="464">
        <v>0</v>
      </c>
    </row>
    <row r="38" spans="1:15" s="119" customFormat="1" ht="15.75" customHeight="1">
      <c r="A38" s="155" t="s">
        <v>37</v>
      </c>
      <c r="B38" s="169">
        <v>5526</v>
      </c>
      <c r="C38" s="169">
        <v>5526</v>
      </c>
      <c r="D38" s="169">
        <v>0</v>
      </c>
      <c r="E38" s="169">
        <v>1</v>
      </c>
      <c r="F38" s="169">
        <v>204</v>
      </c>
      <c r="G38" s="169">
        <v>328</v>
      </c>
      <c r="H38" s="169">
        <v>272</v>
      </c>
      <c r="I38" s="169">
        <v>265</v>
      </c>
      <c r="J38" s="169">
        <v>652</v>
      </c>
      <c r="K38" s="169">
        <v>878</v>
      </c>
      <c r="L38" s="169">
        <v>1520</v>
      </c>
      <c r="M38" s="169">
        <v>1406</v>
      </c>
      <c r="N38" s="169">
        <v>0</v>
      </c>
      <c r="O38" s="169">
        <v>0</v>
      </c>
    </row>
    <row r="39" spans="1:15" ht="15.75" customHeight="1">
      <c r="A39" s="153" t="s">
        <v>414</v>
      </c>
      <c r="B39" s="464">
        <v>5526</v>
      </c>
      <c r="C39" s="464">
        <v>5526</v>
      </c>
      <c r="D39" s="168">
        <v>0</v>
      </c>
      <c r="E39" s="168">
        <v>1</v>
      </c>
      <c r="F39" s="168">
        <v>204</v>
      </c>
      <c r="G39" s="168">
        <v>328</v>
      </c>
      <c r="H39" s="168">
        <v>272</v>
      </c>
      <c r="I39" s="168">
        <v>265</v>
      </c>
      <c r="J39" s="168">
        <v>652</v>
      </c>
      <c r="K39" s="168">
        <v>878</v>
      </c>
      <c r="L39" s="168">
        <v>1520</v>
      </c>
      <c r="M39" s="168">
        <v>1406</v>
      </c>
      <c r="N39" s="168">
        <v>0</v>
      </c>
      <c r="O39" s="168">
        <v>0</v>
      </c>
    </row>
    <row r="40" spans="1:15" ht="12" customHeight="1">
      <c r="A40" s="136"/>
      <c r="B40" s="136"/>
      <c r="C40" s="123"/>
      <c r="D40" s="123"/>
      <c r="E40" s="123"/>
      <c r="F40" s="123"/>
      <c r="G40" s="123"/>
      <c r="H40" s="123"/>
      <c r="I40" s="123"/>
      <c r="J40" s="123"/>
      <c r="K40" s="123"/>
      <c r="L40" s="123"/>
      <c r="M40" s="123"/>
      <c r="N40" s="123"/>
      <c r="O40" s="123"/>
    </row>
    <row r="41" spans="1:15" ht="24.75" customHeight="1">
      <c r="A41" s="801" t="s">
        <v>621</v>
      </c>
      <c r="B41" s="801"/>
      <c r="C41" s="801"/>
      <c r="D41" s="801"/>
      <c r="E41" s="801"/>
      <c r="F41" s="801"/>
      <c r="G41" s="801"/>
      <c r="H41" s="801"/>
      <c r="I41" s="801"/>
      <c r="J41" s="801"/>
      <c r="K41" s="801"/>
      <c r="L41" s="801"/>
      <c r="M41" s="801"/>
      <c r="N41" s="801"/>
      <c r="O41" s="801"/>
    </row>
    <row r="42" spans="1:15" ht="21.75" customHeight="1">
      <c r="A42" s="754" t="s">
        <v>602</v>
      </c>
      <c r="B42" s="754"/>
      <c r="C42" s="754"/>
      <c r="D42" s="754"/>
      <c r="E42" s="754"/>
      <c r="F42" s="754"/>
      <c r="G42" s="754"/>
    </row>
  </sheetData>
  <mergeCells count="7">
    <mergeCell ref="A41:O41"/>
    <mergeCell ref="A42:G42"/>
    <mergeCell ref="A6:O6"/>
    <mergeCell ref="A7:A8"/>
    <mergeCell ref="B7:B8"/>
    <mergeCell ref="C7:N7"/>
    <mergeCell ref="O7:O8"/>
  </mergeCells>
  <hyperlinks>
    <hyperlink ref="P6" location="INDICE!A57" display="INDICE"/>
  </hyperlinks>
  <printOptions horizontalCentered="1"/>
  <pageMargins left="0.19685039370078741" right="0.19685039370078741" top="1.1023622047244095" bottom="0.51181102362204722" header="0.11811023622047245" footer="0.23622047244094491"/>
  <pageSetup paperSize="9" scale="60" firstPageNumber="110" orientation="landscape" useFirstPageNumber="1" r:id="rId1"/>
  <headerFooter scaleWithDoc="0">
    <oddHeader>&amp;C&amp;G</oddHeader>
    <oddFooter>&amp;C&amp;12 &amp;P</oddFooter>
  </headerFooter>
  <drawing r:id="rId2"/>
  <legacyDrawingHF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zoomScale="90" zoomScaleNormal="90" workbookViewId="0">
      <selection activeCell="C7" sqref="C7:E7"/>
    </sheetView>
  </sheetViews>
  <sheetFormatPr baseColWidth="10" defaultColWidth="9.140625" defaultRowHeight="12.75"/>
  <cols>
    <col min="1" max="1" width="33.7109375" style="93" customWidth="1"/>
    <col min="2" max="2" width="15.28515625" style="93" customWidth="1"/>
    <col min="3" max="5" width="20.5703125" style="93" customWidth="1"/>
    <col min="6" max="16384" width="9.140625" style="93"/>
  </cols>
  <sheetData>
    <row r="1" spans="1:6" ht="17.25" customHeight="1"/>
    <row r="2" spans="1:6" ht="17.25" customHeight="1"/>
    <row r="3" spans="1:6" ht="17.25" customHeight="1"/>
    <row r="5" spans="1:6" ht="58.5" customHeight="1">
      <c r="A5" s="758" t="s">
        <v>785</v>
      </c>
      <c r="B5" s="758"/>
      <c r="C5" s="758"/>
      <c r="D5" s="758"/>
      <c r="E5" s="758"/>
      <c r="F5" s="65" t="s">
        <v>225</v>
      </c>
    </row>
    <row r="6" spans="1:6" s="92" customFormat="1" ht="38.25" customHeight="1">
      <c r="A6" s="557" t="s">
        <v>647</v>
      </c>
      <c r="B6" s="558" t="s">
        <v>569</v>
      </c>
      <c r="C6" s="558" t="s">
        <v>622</v>
      </c>
      <c r="D6" s="422" t="s">
        <v>623</v>
      </c>
      <c r="E6" s="422" t="s">
        <v>624</v>
      </c>
    </row>
    <row r="7" spans="1:6" s="92" customFormat="1" ht="15.75" customHeight="1">
      <c r="A7" s="425" t="s">
        <v>786</v>
      </c>
      <c r="B7" s="491">
        <v>2404582.9999999977</v>
      </c>
      <c r="C7" s="492">
        <v>2138403</v>
      </c>
      <c r="D7" s="492">
        <v>103708.00000000006</v>
      </c>
      <c r="E7" s="492">
        <v>162471.99999999988</v>
      </c>
    </row>
    <row r="8" spans="1:6" ht="15.75" customHeight="1">
      <c r="A8" s="425" t="s">
        <v>142</v>
      </c>
      <c r="B8" s="491">
        <v>253270.99999999959</v>
      </c>
      <c r="C8" s="492">
        <v>251426.00000000003</v>
      </c>
      <c r="D8" s="492">
        <v>1234.9999999999995</v>
      </c>
      <c r="E8" s="492">
        <v>609.99999999999966</v>
      </c>
    </row>
    <row r="9" spans="1:6" ht="15.75" customHeight="1">
      <c r="A9" s="426" t="s">
        <v>136</v>
      </c>
      <c r="B9" s="423">
        <v>70454.999999999956</v>
      </c>
      <c r="C9" s="424">
        <v>70284</v>
      </c>
      <c r="D9" s="424">
        <v>171</v>
      </c>
      <c r="E9" s="424">
        <v>0</v>
      </c>
    </row>
    <row r="10" spans="1:6" ht="15.75" customHeight="1">
      <c r="A10" s="426" t="s">
        <v>175</v>
      </c>
      <c r="B10" s="423">
        <v>83065.000000000015</v>
      </c>
      <c r="C10" s="424">
        <v>82385.000000000015</v>
      </c>
      <c r="D10" s="424">
        <v>540.99999999999989</v>
      </c>
      <c r="E10" s="424">
        <v>139</v>
      </c>
    </row>
    <row r="11" spans="1:6" s="92" customFormat="1" ht="15.75" customHeight="1">
      <c r="A11" s="426" t="s">
        <v>362</v>
      </c>
      <c r="B11" s="423">
        <v>99751.000000000087</v>
      </c>
      <c r="C11" s="424">
        <v>98757.000000000029</v>
      </c>
      <c r="D11" s="424">
        <v>523</v>
      </c>
      <c r="E11" s="424">
        <v>470.99999999999994</v>
      </c>
    </row>
    <row r="12" spans="1:6" ht="15.75" customHeight="1">
      <c r="A12" s="425" t="s">
        <v>146</v>
      </c>
      <c r="B12" s="491">
        <v>223713.99999999965</v>
      </c>
      <c r="C12" s="492">
        <v>177861</v>
      </c>
      <c r="D12" s="492">
        <v>5126.9999999999991</v>
      </c>
      <c r="E12" s="492">
        <v>40725.999999999993</v>
      </c>
    </row>
    <row r="13" spans="1:6" ht="15.75" customHeight="1">
      <c r="A13" s="426" t="s">
        <v>127</v>
      </c>
      <c r="B13" s="423">
        <v>122390.00000000017</v>
      </c>
      <c r="C13" s="424">
        <v>96032.999999999985</v>
      </c>
      <c r="D13" s="424">
        <v>1072.9999999999998</v>
      </c>
      <c r="E13" s="424">
        <v>25284.000000000004</v>
      </c>
    </row>
    <row r="14" spans="1:6" s="92" customFormat="1" ht="15.75" customHeight="1">
      <c r="A14" s="426" t="s">
        <v>172</v>
      </c>
      <c r="B14" s="423">
        <v>101324.00000000012</v>
      </c>
      <c r="C14" s="424">
        <v>81827.999999999985</v>
      </c>
      <c r="D14" s="424">
        <v>4054.0000000000014</v>
      </c>
      <c r="E14" s="424">
        <v>15442</v>
      </c>
    </row>
    <row r="15" spans="1:6" ht="15.75" customHeight="1">
      <c r="A15" s="425" t="s">
        <v>145</v>
      </c>
      <c r="B15" s="491">
        <v>1612448.0000000007</v>
      </c>
      <c r="C15" s="492">
        <v>1435251.0000000002</v>
      </c>
      <c r="D15" s="492">
        <v>78065.000000000015</v>
      </c>
      <c r="E15" s="492">
        <v>99132.00000000016</v>
      </c>
    </row>
    <row r="16" spans="1:6" ht="15.75" customHeight="1">
      <c r="A16" s="426" t="s">
        <v>359</v>
      </c>
      <c r="B16" s="423">
        <v>422859.99999999983</v>
      </c>
      <c r="C16" s="424">
        <v>362881.99999999988</v>
      </c>
      <c r="D16" s="424">
        <v>37237</v>
      </c>
      <c r="E16" s="424">
        <v>22741.000000000036</v>
      </c>
    </row>
    <row r="17" spans="1:5" ht="15.75" customHeight="1">
      <c r="A17" s="426" t="s">
        <v>360</v>
      </c>
      <c r="B17" s="423">
        <v>533384.99999999977</v>
      </c>
      <c r="C17" s="424">
        <v>480838.00000000017</v>
      </c>
      <c r="D17" s="424">
        <v>29482.000000000011</v>
      </c>
      <c r="E17" s="424">
        <v>23065.000000000022</v>
      </c>
    </row>
    <row r="18" spans="1:5" ht="15.75" customHeight="1">
      <c r="A18" s="426" t="s">
        <v>361</v>
      </c>
      <c r="B18" s="423">
        <v>423574.00000000012</v>
      </c>
      <c r="C18" s="424">
        <v>387799.00000000012</v>
      </c>
      <c r="D18" s="424">
        <v>10000</v>
      </c>
      <c r="E18" s="424">
        <v>25774.999999999993</v>
      </c>
    </row>
    <row r="19" spans="1:5" s="92" customFormat="1" ht="15.75" customHeight="1">
      <c r="A19" s="426" t="s">
        <v>363</v>
      </c>
      <c r="B19" s="423">
        <v>232629.00000000029</v>
      </c>
      <c r="C19" s="424">
        <v>203732</v>
      </c>
      <c r="D19" s="424">
        <v>1346.0000000000005</v>
      </c>
      <c r="E19" s="424">
        <v>27551.000000000004</v>
      </c>
    </row>
    <row r="20" spans="1:5" ht="15.75" customHeight="1">
      <c r="A20" s="425" t="s">
        <v>375</v>
      </c>
      <c r="B20" s="491">
        <v>7498.9999999999945</v>
      </c>
      <c r="C20" s="492">
        <v>4902</v>
      </c>
      <c r="D20" s="492">
        <v>101</v>
      </c>
      <c r="E20" s="492">
        <v>2495.9999999999973</v>
      </c>
    </row>
    <row r="21" spans="1:5" ht="15.75" customHeight="1">
      <c r="A21" s="426" t="s">
        <v>372</v>
      </c>
      <c r="B21" s="423">
        <v>6385.0000000000027</v>
      </c>
      <c r="C21" s="424">
        <v>4243</v>
      </c>
      <c r="D21" s="424">
        <v>84.000000000000028</v>
      </c>
      <c r="E21" s="424">
        <v>2057.9999999999995</v>
      </c>
    </row>
    <row r="22" spans="1:5" s="92" customFormat="1" ht="15.75" customHeight="1">
      <c r="A22" s="426" t="s">
        <v>376</v>
      </c>
      <c r="B22" s="423">
        <v>1114.0000000000016</v>
      </c>
      <c r="C22" s="424">
        <v>659</v>
      </c>
      <c r="D22" s="424">
        <v>17</v>
      </c>
      <c r="E22" s="424">
        <v>438.00000000000017</v>
      </c>
    </row>
    <row r="23" spans="1:5" ht="15.75" customHeight="1">
      <c r="A23" s="425" t="s">
        <v>377</v>
      </c>
      <c r="B23" s="491">
        <v>67882.999999999942</v>
      </c>
      <c r="C23" s="492">
        <v>59470.999999999978</v>
      </c>
      <c r="D23" s="492">
        <v>769.99999999999977</v>
      </c>
      <c r="E23" s="492">
        <v>7642.0000000000045</v>
      </c>
    </row>
    <row r="24" spans="1:5" ht="15.75" customHeight="1">
      <c r="A24" s="426" t="s">
        <v>373</v>
      </c>
      <c r="B24" s="423">
        <v>63532.999999999927</v>
      </c>
      <c r="C24" s="424">
        <v>56669.000000000007</v>
      </c>
      <c r="D24" s="424">
        <v>744</v>
      </c>
      <c r="E24" s="424">
        <v>6120.0000000000091</v>
      </c>
    </row>
    <row r="25" spans="1:5" s="92" customFormat="1" ht="15.75" customHeight="1">
      <c r="A25" s="426" t="s">
        <v>378</v>
      </c>
      <c r="B25" s="423">
        <v>4350</v>
      </c>
      <c r="C25" s="424">
        <v>2802</v>
      </c>
      <c r="D25" s="424">
        <v>26.000000000000004</v>
      </c>
      <c r="E25" s="424">
        <v>1521.9999999999989</v>
      </c>
    </row>
    <row r="26" spans="1:5" ht="15.75" customHeight="1">
      <c r="A26" s="425" t="s">
        <v>147</v>
      </c>
      <c r="B26" s="491">
        <v>83528.999999999884</v>
      </c>
      <c r="C26" s="492">
        <v>74296.999999999985</v>
      </c>
      <c r="D26" s="492">
        <v>6585.0000000000009</v>
      </c>
      <c r="E26" s="492">
        <v>2646.9999999999968</v>
      </c>
    </row>
    <row r="27" spans="1:5" ht="15.75" customHeight="1">
      <c r="A27" s="426" t="s">
        <v>152</v>
      </c>
      <c r="B27" s="423">
        <v>611.00000000000102</v>
      </c>
      <c r="C27" s="424">
        <v>589.00000000000034</v>
      </c>
      <c r="D27" s="424">
        <v>16.000000000000004</v>
      </c>
      <c r="E27" s="424">
        <v>6.0000000000000018</v>
      </c>
    </row>
    <row r="28" spans="1:5" ht="15.75" customHeight="1">
      <c r="A28" s="426" t="s">
        <v>151</v>
      </c>
      <c r="B28" s="423">
        <v>48222.999999999942</v>
      </c>
      <c r="C28" s="424">
        <v>46021</v>
      </c>
      <c r="D28" s="424">
        <v>162.00000000000014</v>
      </c>
      <c r="E28" s="424">
        <v>2039.9999999999986</v>
      </c>
    </row>
    <row r="29" spans="1:5" ht="15.75" customHeight="1">
      <c r="A29" s="426" t="s">
        <v>141</v>
      </c>
      <c r="B29" s="423">
        <v>7124.0000000000155</v>
      </c>
      <c r="C29" s="424">
        <v>6169.9999999999991</v>
      </c>
      <c r="D29" s="424">
        <v>615.99999999999966</v>
      </c>
      <c r="E29" s="424">
        <v>337.99999999999989</v>
      </c>
    </row>
    <row r="30" spans="1:5" ht="15.75" customHeight="1">
      <c r="A30" s="426" t="s">
        <v>140</v>
      </c>
      <c r="B30" s="423">
        <v>13060.000000000004</v>
      </c>
      <c r="C30" s="424">
        <v>7633.0000000000045</v>
      </c>
      <c r="D30" s="424">
        <v>5323.9999999999991</v>
      </c>
      <c r="E30" s="424">
        <v>103.00000000000003</v>
      </c>
    </row>
    <row r="31" spans="1:5" ht="15.75" customHeight="1">
      <c r="A31" s="426" t="s">
        <v>139</v>
      </c>
      <c r="B31" s="423">
        <v>162.00000000000037</v>
      </c>
      <c r="C31" s="424">
        <v>107.00000000000003</v>
      </c>
      <c r="D31" s="424">
        <v>16.000000000000004</v>
      </c>
      <c r="E31" s="424">
        <v>39</v>
      </c>
    </row>
    <row r="32" spans="1:5" ht="15.75" customHeight="1">
      <c r="A32" s="426" t="s">
        <v>138</v>
      </c>
      <c r="B32" s="423">
        <v>366.00000000000006</v>
      </c>
      <c r="C32" s="424">
        <v>364</v>
      </c>
      <c r="D32" s="424">
        <v>0</v>
      </c>
      <c r="E32" s="424">
        <v>2.0000000000000009</v>
      </c>
    </row>
    <row r="33" spans="1:5" ht="15.75" customHeight="1">
      <c r="A33" s="426" t="s">
        <v>364</v>
      </c>
      <c r="B33" s="423">
        <v>1573.9999999999982</v>
      </c>
      <c r="C33" s="424">
        <v>1454.9999999999998</v>
      </c>
      <c r="D33" s="424">
        <v>0</v>
      </c>
      <c r="E33" s="424">
        <v>119.00000000000004</v>
      </c>
    </row>
    <row r="34" spans="1:5" ht="15.75" customHeight="1">
      <c r="A34" s="426" t="s">
        <v>87</v>
      </c>
      <c r="B34" s="423">
        <v>2121.0000000000014</v>
      </c>
      <c r="C34" s="424">
        <v>2080.9999999999991</v>
      </c>
      <c r="D34" s="424">
        <v>40</v>
      </c>
      <c r="E34" s="424">
        <v>0</v>
      </c>
    </row>
    <row r="35" spans="1:5" s="92" customFormat="1" ht="15.75" customHeight="1">
      <c r="A35" s="426" t="s">
        <v>787</v>
      </c>
      <c r="B35" s="423">
        <v>10288.000000000042</v>
      </c>
      <c r="C35" s="424">
        <v>9877.0000000000036</v>
      </c>
      <c r="D35" s="424">
        <v>410.99999999999977</v>
      </c>
      <c r="E35" s="424">
        <v>0</v>
      </c>
    </row>
    <row r="36" spans="1:5" ht="15.75" customHeight="1">
      <c r="A36" s="425" t="s">
        <v>149</v>
      </c>
      <c r="B36" s="491">
        <v>148954.00000000009</v>
      </c>
      <c r="C36" s="492">
        <v>127912.99999999999</v>
      </c>
      <c r="D36" s="492">
        <v>11822.000000000005</v>
      </c>
      <c r="E36" s="492">
        <v>9219.0000000000036</v>
      </c>
    </row>
    <row r="37" spans="1:5" ht="15.75" customHeight="1">
      <c r="A37" s="426" t="s">
        <v>365</v>
      </c>
      <c r="B37" s="423">
        <v>60860.999999999993</v>
      </c>
      <c r="C37" s="424">
        <v>49907.999999999964</v>
      </c>
      <c r="D37" s="424">
        <v>3747</v>
      </c>
      <c r="E37" s="424">
        <v>7206.0000000000036</v>
      </c>
    </row>
    <row r="38" spans="1:5" ht="15.75" customHeight="1">
      <c r="A38" s="426" t="s">
        <v>137</v>
      </c>
      <c r="B38" s="423">
        <v>25322.999999999953</v>
      </c>
      <c r="C38" s="424">
        <v>22000.000000000004</v>
      </c>
      <c r="D38" s="424">
        <v>2141.0000000000005</v>
      </c>
      <c r="E38" s="424">
        <v>1182</v>
      </c>
    </row>
    <row r="39" spans="1:5" ht="15.75" customHeight="1">
      <c r="A39" s="426" t="s">
        <v>366</v>
      </c>
      <c r="B39" s="423">
        <v>18238.000000000004</v>
      </c>
      <c r="C39" s="424">
        <v>15487.999999999996</v>
      </c>
      <c r="D39" s="424">
        <v>1937.0000000000005</v>
      </c>
      <c r="E39" s="424">
        <v>813.00000000000023</v>
      </c>
    </row>
    <row r="40" spans="1:5" ht="15.75" customHeight="1">
      <c r="A40" s="426" t="s">
        <v>367</v>
      </c>
      <c r="B40" s="423">
        <v>13826.999999999991</v>
      </c>
      <c r="C40" s="424">
        <v>12694.999999999995</v>
      </c>
      <c r="D40" s="424">
        <v>1128</v>
      </c>
      <c r="E40" s="424">
        <v>4.0000000000000009</v>
      </c>
    </row>
    <row r="41" spans="1:5" ht="15.75" customHeight="1">
      <c r="A41" s="426" t="s">
        <v>368</v>
      </c>
      <c r="B41" s="423">
        <v>14419.000000000007</v>
      </c>
      <c r="C41" s="424">
        <v>13585.000000000005</v>
      </c>
      <c r="D41" s="424">
        <v>820.00000000000023</v>
      </c>
      <c r="E41" s="424">
        <v>14.000000000000018</v>
      </c>
    </row>
    <row r="42" spans="1:5" ht="15.75" customHeight="1">
      <c r="A42" s="426" t="s">
        <v>369</v>
      </c>
      <c r="B42" s="423">
        <v>7645.9999999999982</v>
      </c>
      <c r="C42" s="424">
        <v>6463.9999999999991</v>
      </c>
      <c r="D42" s="424">
        <v>1181.9999999999998</v>
      </c>
      <c r="E42" s="424">
        <v>0</v>
      </c>
    </row>
    <row r="43" spans="1:5" ht="15.75" customHeight="1">
      <c r="A43" s="426" t="s">
        <v>370</v>
      </c>
      <c r="B43" s="423">
        <v>2042.9999999999966</v>
      </c>
      <c r="C43" s="424">
        <v>1335.0000000000005</v>
      </c>
      <c r="D43" s="424">
        <v>707.99999999999977</v>
      </c>
      <c r="E43" s="424">
        <v>0</v>
      </c>
    </row>
    <row r="44" spans="1:5" s="92" customFormat="1" ht="15.75" customHeight="1">
      <c r="A44" s="426" t="s">
        <v>371</v>
      </c>
      <c r="B44" s="423">
        <v>6596.9999999999964</v>
      </c>
      <c r="C44" s="424">
        <v>6438.0000000000027</v>
      </c>
      <c r="D44" s="424">
        <v>159</v>
      </c>
      <c r="E44" s="424">
        <v>0</v>
      </c>
    </row>
    <row r="45" spans="1:5" s="92" customFormat="1" ht="15.75" customHeight="1">
      <c r="A45" s="426" t="s">
        <v>143</v>
      </c>
      <c r="B45" s="423">
        <v>7284.9999999999936</v>
      </c>
      <c r="C45" s="424">
        <v>7282</v>
      </c>
      <c r="D45" s="424">
        <v>3.0000000000000018</v>
      </c>
      <c r="E45" s="424">
        <v>0</v>
      </c>
    </row>
    <row r="46" spans="1:5" ht="15.75" customHeight="1">
      <c r="A46" s="425" t="s">
        <v>148</v>
      </c>
      <c r="B46" s="491">
        <v>1279722.0000000023</v>
      </c>
      <c r="C46" s="492">
        <v>1259407.9999999993</v>
      </c>
      <c r="D46" s="492">
        <v>16940</v>
      </c>
      <c r="E46" s="492">
        <v>3373.9999999999977</v>
      </c>
    </row>
    <row r="47" spans="1:5" s="278" customFormat="1">
      <c r="A47" s="93"/>
      <c r="B47" s="93"/>
      <c r="C47" s="93"/>
      <c r="D47" s="93"/>
      <c r="E47" s="93"/>
    </row>
    <row r="48" spans="1:5">
      <c r="A48" s="813" t="s">
        <v>788</v>
      </c>
      <c r="B48" s="813"/>
      <c r="C48" s="813"/>
      <c r="D48" s="813"/>
      <c r="E48" s="813"/>
    </row>
    <row r="49" spans="1:5" ht="12.75" customHeight="1">
      <c r="A49" s="813" t="s">
        <v>789</v>
      </c>
      <c r="B49" s="813"/>
      <c r="C49" s="813"/>
      <c r="D49" s="813"/>
      <c r="E49" s="813"/>
    </row>
    <row r="50" spans="1:5">
      <c r="A50" s="754" t="s">
        <v>602</v>
      </c>
      <c r="B50" s="754"/>
      <c r="C50" s="754"/>
      <c r="D50" s="754"/>
      <c r="E50" s="754"/>
    </row>
  </sheetData>
  <mergeCells count="4">
    <mergeCell ref="A49:E49"/>
    <mergeCell ref="A50:E50"/>
    <mergeCell ref="A48:E48"/>
    <mergeCell ref="A5:E5"/>
  </mergeCells>
  <hyperlinks>
    <hyperlink ref="F5" location="INDICE!A58" display="INDICE"/>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zoomScale="90" zoomScaleNormal="90" workbookViewId="0">
      <selection activeCell="A7" sqref="A7"/>
    </sheetView>
  </sheetViews>
  <sheetFormatPr baseColWidth="10" defaultColWidth="9.140625" defaultRowHeight="12.75"/>
  <cols>
    <col min="1" max="1" width="31.28515625" style="93" customWidth="1"/>
    <col min="2" max="2" width="17.140625" style="93" customWidth="1"/>
    <col min="3" max="5" width="23.5703125" style="93" customWidth="1"/>
    <col min="6" max="16384" width="9.140625" style="93"/>
  </cols>
  <sheetData>
    <row r="1" spans="1:6" ht="17.25" customHeight="1"/>
    <row r="2" spans="1:6" ht="17.25" customHeight="1"/>
    <row r="3" spans="1:6" ht="17.25" customHeight="1"/>
    <row r="5" spans="1:6" ht="64.5" customHeight="1">
      <c r="A5" s="758" t="s">
        <v>790</v>
      </c>
      <c r="B5" s="758"/>
      <c r="C5" s="758"/>
      <c r="D5" s="758"/>
      <c r="E5" s="758"/>
      <c r="F5" s="65" t="s">
        <v>225</v>
      </c>
    </row>
    <row r="6" spans="1:6" ht="5.25" customHeight="1">
      <c r="A6" s="97"/>
      <c r="B6" s="99"/>
      <c r="C6" s="99"/>
      <c r="D6" s="99"/>
      <c r="E6" s="99"/>
    </row>
    <row r="7" spans="1:6" ht="39" customHeight="1">
      <c r="A7" s="606" t="s">
        <v>647</v>
      </c>
      <c r="B7" s="606" t="s">
        <v>791</v>
      </c>
      <c r="C7" s="606" t="s">
        <v>622</v>
      </c>
      <c r="D7" s="606" t="s">
        <v>623</v>
      </c>
      <c r="E7" s="606" t="s">
        <v>624</v>
      </c>
    </row>
    <row r="8" spans="1:6" s="92" customFormat="1" ht="15.75" customHeight="1">
      <c r="A8" s="488" t="s">
        <v>792</v>
      </c>
      <c r="B8" s="488">
        <v>998880.00000000012</v>
      </c>
      <c r="C8" s="489">
        <v>926312.00000000023</v>
      </c>
      <c r="D8" s="489">
        <v>35126.999999999978</v>
      </c>
      <c r="E8" s="489">
        <v>37441</v>
      </c>
    </row>
    <row r="9" spans="1:6" s="92" customFormat="1" ht="15.75" customHeight="1">
      <c r="A9" s="488" t="s">
        <v>142</v>
      </c>
      <c r="B9" s="488">
        <v>117839.99999999994</v>
      </c>
      <c r="C9" s="489">
        <v>117533.00000000001</v>
      </c>
      <c r="D9" s="489">
        <v>252.00000000000003</v>
      </c>
      <c r="E9" s="489">
        <v>55.000000000000043</v>
      </c>
    </row>
    <row r="10" spans="1:6" ht="15.75" customHeight="1">
      <c r="A10" s="403" t="s">
        <v>136</v>
      </c>
      <c r="B10" s="403">
        <v>42192.000000000007</v>
      </c>
      <c r="C10" s="404">
        <v>42160</v>
      </c>
      <c r="D10" s="404">
        <v>32.000000000000007</v>
      </c>
      <c r="E10" s="404">
        <v>0</v>
      </c>
    </row>
    <row r="11" spans="1:6" ht="15.75" customHeight="1">
      <c r="A11" s="403" t="s">
        <v>175</v>
      </c>
      <c r="B11" s="403">
        <v>42352</v>
      </c>
      <c r="C11" s="404">
        <v>42214.000000000007</v>
      </c>
      <c r="D11" s="404">
        <v>115.00000000000004</v>
      </c>
      <c r="E11" s="404">
        <v>23</v>
      </c>
    </row>
    <row r="12" spans="1:6" ht="15.75" customHeight="1">
      <c r="A12" s="403" t="s">
        <v>362</v>
      </c>
      <c r="B12" s="403">
        <v>33296.000000000022</v>
      </c>
      <c r="C12" s="404">
        <v>33159.000000000007</v>
      </c>
      <c r="D12" s="404">
        <v>104.99999999999993</v>
      </c>
      <c r="E12" s="404">
        <v>32</v>
      </c>
    </row>
    <row r="13" spans="1:6" s="92" customFormat="1" ht="15.75" customHeight="1">
      <c r="A13" s="488" t="s">
        <v>146</v>
      </c>
      <c r="B13" s="488">
        <v>59003.000000000073</v>
      </c>
      <c r="C13" s="489">
        <v>50842.999999999971</v>
      </c>
      <c r="D13" s="489">
        <v>1764.9999999999986</v>
      </c>
      <c r="E13" s="489">
        <v>6394.9999999999991</v>
      </c>
    </row>
    <row r="14" spans="1:6" ht="15.75" customHeight="1">
      <c r="A14" s="403" t="s">
        <v>127</v>
      </c>
      <c r="B14" s="403">
        <v>33008.999999999985</v>
      </c>
      <c r="C14" s="404">
        <v>28643.999999999996</v>
      </c>
      <c r="D14" s="404">
        <v>371</v>
      </c>
      <c r="E14" s="404">
        <v>3994.0000000000009</v>
      </c>
    </row>
    <row r="15" spans="1:6" ht="15.75" customHeight="1">
      <c r="A15" s="403" t="s">
        <v>172</v>
      </c>
      <c r="B15" s="403">
        <v>25994.000000000044</v>
      </c>
      <c r="C15" s="404">
        <v>22199.000000000011</v>
      </c>
      <c r="D15" s="404">
        <v>1393.9999999999998</v>
      </c>
      <c r="E15" s="404">
        <v>2400.9999999999982</v>
      </c>
    </row>
    <row r="16" spans="1:6" s="92" customFormat="1" ht="15.75" customHeight="1">
      <c r="A16" s="488" t="s">
        <v>145</v>
      </c>
      <c r="B16" s="488">
        <v>767066.00000000105</v>
      </c>
      <c r="C16" s="489">
        <v>714138</v>
      </c>
      <c r="D16" s="489">
        <v>27183.000000000004</v>
      </c>
      <c r="E16" s="489">
        <v>25745</v>
      </c>
    </row>
    <row r="17" spans="1:5" ht="15.75" customHeight="1">
      <c r="A17" s="403" t="s">
        <v>359</v>
      </c>
      <c r="B17" s="403">
        <v>154986.99999999988</v>
      </c>
      <c r="C17" s="404">
        <v>139240</v>
      </c>
      <c r="D17" s="404">
        <v>11613.000000000004</v>
      </c>
      <c r="E17" s="404">
        <v>4133.9999999999982</v>
      </c>
    </row>
    <row r="18" spans="1:5" ht="15.75" customHeight="1">
      <c r="A18" s="403" t="s">
        <v>360</v>
      </c>
      <c r="B18" s="403">
        <v>177322.99999999985</v>
      </c>
      <c r="C18" s="404">
        <v>160933</v>
      </c>
      <c r="D18" s="404">
        <v>11297.999999999995</v>
      </c>
      <c r="E18" s="404">
        <v>5092.0000000000009</v>
      </c>
    </row>
    <row r="19" spans="1:5" ht="15.75" customHeight="1">
      <c r="A19" s="403" t="s">
        <v>361</v>
      </c>
      <c r="B19" s="403">
        <v>228349.00000000041</v>
      </c>
      <c r="C19" s="404">
        <v>217876.00000000012</v>
      </c>
      <c r="D19" s="404">
        <v>3952.9999999999986</v>
      </c>
      <c r="E19" s="404">
        <v>6520.0000000000027</v>
      </c>
    </row>
    <row r="20" spans="1:5" ht="15.75" customHeight="1">
      <c r="A20" s="403" t="s">
        <v>363</v>
      </c>
      <c r="B20" s="403">
        <v>206406.9999999998</v>
      </c>
      <c r="C20" s="404">
        <v>196088.99999999988</v>
      </c>
      <c r="D20" s="404">
        <v>319</v>
      </c>
      <c r="E20" s="404">
        <v>9999</v>
      </c>
    </row>
    <row r="21" spans="1:5" s="92" customFormat="1" ht="15.75" customHeight="1">
      <c r="A21" s="488" t="s">
        <v>144</v>
      </c>
      <c r="B21" s="488">
        <v>15531.999999999978</v>
      </c>
      <c r="C21" s="489">
        <v>9914.0000000000018</v>
      </c>
      <c r="D21" s="489">
        <v>391.00000000000017</v>
      </c>
      <c r="E21" s="489">
        <v>5226.9999999999982</v>
      </c>
    </row>
    <row r="22" spans="1:5" ht="15.75" customHeight="1">
      <c r="A22" s="403" t="s">
        <v>372</v>
      </c>
      <c r="B22" s="403">
        <v>2064.9999999999982</v>
      </c>
      <c r="C22" s="404">
        <v>655.99999999999989</v>
      </c>
      <c r="D22" s="404">
        <v>114</v>
      </c>
      <c r="E22" s="404">
        <v>1294.9999999999993</v>
      </c>
    </row>
    <row r="23" spans="1:5" ht="15.75" customHeight="1">
      <c r="A23" s="403" t="s">
        <v>373</v>
      </c>
      <c r="B23" s="403">
        <v>13467.000000000027</v>
      </c>
      <c r="C23" s="404">
        <v>9257.9999999999982</v>
      </c>
      <c r="D23" s="404">
        <v>277.00000000000006</v>
      </c>
      <c r="E23" s="404">
        <v>3932.0000000000014</v>
      </c>
    </row>
    <row r="24" spans="1:5" s="92" customFormat="1" ht="15.75" customHeight="1">
      <c r="A24" s="488" t="s">
        <v>147</v>
      </c>
      <c r="B24" s="488">
        <v>39439.000000000007</v>
      </c>
      <c r="C24" s="489">
        <v>33883.999999999993</v>
      </c>
      <c r="D24" s="489">
        <v>5535.9999999999991</v>
      </c>
      <c r="E24" s="489">
        <v>19</v>
      </c>
    </row>
    <row r="25" spans="1:5" ht="15.75" customHeight="1">
      <c r="A25" s="403" t="s">
        <v>152</v>
      </c>
      <c r="B25" s="403">
        <v>186.00000000000023</v>
      </c>
      <c r="C25" s="404">
        <v>178.00000000000006</v>
      </c>
      <c r="D25" s="404">
        <v>8.0000000000000018</v>
      </c>
      <c r="E25" s="404">
        <v>0</v>
      </c>
    </row>
    <row r="26" spans="1:5" ht="15.75" customHeight="1">
      <c r="A26" s="403" t="s">
        <v>151</v>
      </c>
      <c r="B26" s="403">
        <v>16791.999999999989</v>
      </c>
      <c r="C26" s="404">
        <v>16745.000000000004</v>
      </c>
      <c r="D26" s="404">
        <v>47.000000000000007</v>
      </c>
      <c r="E26" s="404">
        <v>0</v>
      </c>
    </row>
    <row r="27" spans="1:5" ht="15.75" customHeight="1">
      <c r="A27" s="403" t="s">
        <v>141</v>
      </c>
      <c r="B27" s="403">
        <v>2200.9999999999991</v>
      </c>
      <c r="C27" s="404">
        <v>1889.0000000000002</v>
      </c>
      <c r="D27" s="404">
        <v>312.00000000000011</v>
      </c>
      <c r="E27" s="404">
        <v>0</v>
      </c>
    </row>
    <row r="28" spans="1:5" ht="15.75" customHeight="1">
      <c r="A28" s="403" t="s">
        <v>140</v>
      </c>
      <c r="B28" s="403">
        <v>11014.999999999996</v>
      </c>
      <c r="C28" s="404">
        <v>6581.0000000000009</v>
      </c>
      <c r="D28" s="404">
        <v>4415</v>
      </c>
      <c r="E28" s="404">
        <v>19</v>
      </c>
    </row>
    <row r="29" spans="1:5" ht="15.75" customHeight="1">
      <c r="A29" s="403" t="s">
        <v>139</v>
      </c>
      <c r="B29" s="403">
        <v>78</v>
      </c>
      <c r="C29" s="404">
        <v>65.000000000000014</v>
      </c>
      <c r="D29" s="404">
        <v>13</v>
      </c>
      <c r="E29" s="404">
        <v>0</v>
      </c>
    </row>
    <row r="30" spans="1:5" ht="15.75" customHeight="1">
      <c r="A30" s="403" t="s">
        <v>87</v>
      </c>
      <c r="B30" s="403">
        <v>854.00000000000159</v>
      </c>
      <c r="C30" s="404">
        <v>824.00000000000023</v>
      </c>
      <c r="D30" s="404">
        <v>30</v>
      </c>
      <c r="E30" s="404">
        <v>0</v>
      </c>
    </row>
    <row r="31" spans="1:5" ht="15.75" customHeight="1">
      <c r="A31" s="403" t="s">
        <v>583</v>
      </c>
      <c r="B31" s="403">
        <v>8312.9999999999945</v>
      </c>
      <c r="C31" s="404">
        <v>7602.0000000000018</v>
      </c>
      <c r="D31" s="404">
        <v>711</v>
      </c>
      <c r="E31" s="404">
        <v>0</v>
      </c>
    </row>
    <row r="32" spans="1:5">
      <c r="A32" s="586"/>
      <c r="B32" s="586"/>
      <c r="C32" s="587"/>
      <c r="D32" s="587"/>
      <c r="E32" s="587"/>
    </row>
    <row r="33" spans="1:5" ht="12.75" customHeight="1">
      <c r="A33" s="813" t="s">
        <v>788</v>
      </c>
      <c r="B33" s="813"/>
      <c r="C33" s="813"/>
      <c r="D33" s="813"/>
      <c r="E33" s="813"/>
    </row>
    <row r="34" spans="1:5" ht="22.5" customHeight="1">
      <c r="A34" s="776" t="s">
        <v>602</v>
      </c>
      <c r="B34" s="776"/>
      <c r="C34" s="776"/>
      <c r="D34" s="776"/>
      <c r="E34" s="776"/>
    </row>
  </sheetData>
  <mergeCells count="3">
    <mergeCell ref="A5:E5"/>
    <mergeCell ref="A33:E33"/>
    <mergeCell ref="A34:E34"/>
  </mergeCells>
  <hyperlinks>
    <hyperlink ref="F5" location="INDICE!A59" display="INDICE"/>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3"/>
  <dimension ref="A1:AK43"/>
  <sheetViews>
    <sheetView showGridLines="0" zoomScale="85" zoomScaleNormal="85" zoomScalePageLayoutView="80" workbookViewId="0">
      <selection activeCell="A7" sqref="A7:A9"/>
    </sheetView>
  </sheetViews>
  <sheetFormatPr baseColWidth="10" defaultColWidth="9.140625" defaultRowHeight="12.75"/>
  <cols>
    <col min="1" max="1" width="36.5703125" style="91" customWidth="1"/>
    <col min="2" max="20" width="18.85546875" style="91" customWidth="1"/>
    <col min="21" max="37" width="18.85546875" style="93" customWidth="1"/>
    <col min="38" max="16384" width="9.140625" style="93"/>
  </cols>
  <sheetData>
    <row r="1" spans="1:37" ht="15.75" customHeight="1"/>
    <row r="2" spans="1:37" ht="15.75" customHeight="1"/>
    <row r="3" spans="1:37" ht="15.75" customHeight="1"/>
    <row r="5" spans="1:37" ht="50.25" customHeight="1">
      <c r="A5" s="758" t="s">
        <v>880</v>
      </c>
      <c r="B5" s="758"/>
      <c r="C5" s="758"/>
      <c r="D5" s="758"/>
      <c r="E5" s="758"/>
      <c r="F5" s="758"/>
      <c r="G5" s="758"/>
      <c r="H5" s="758"/>
      <c r="I5" s="758"/>
      <c r="J5" s="758"/>
      <c r="K5" s="758"/>
      <c r="L5" s="758"/>
      <c r="M5" s="758"/>
      <c r="N5" s="758"/>
      <c r="O5" s="758"/>
      <c r="P5" s="758"/>
      <c r="Q5" s="758"/>
      <c r="R5" s="758"/>
      <c r="S5" s="758"/>
      <c r="T5" s="758"/>
      <c r="U5" s="758"/>
      <c r="V5" s="758"/>
      <c r="W5" s="758"/>
      <c r="X5" s="758"/>
      <c r="Y5" s="758"/>
      <c r="Z5" s="65" t="s">
        <v>225</v>
      </c>
    </row>
    <row r="6" spans="1:37" s="91" customFormat="1" ht="5.25" customHeight="1">
      <c r="A6" s="125"/>
      <c r="B6" s="125"/>
      <c r="C6" s="125"/>
      <c r="D6" s="125"/>
      <c r="E6" s="125"/>
      <c r="F6" s="125"/>
      <c r="G6" s="125"/>
      <c r="H6" s="125"/>
      <c r="I6" s="125"/>
      <c r="J6" s="125"/>
      <c r="K6" s="125"/>
      <c r="L6" s="125"/>
      <c r="M6" s="125"/>
      <c r="N6" s="125"/>
      <c r="O6" s="125"/>
      <c r="P6" s="125"/>
      <c r="Q6" s="125"/>
      <c r="R6" s="137"/>
      <c r="S6" s="137"/>
      <c r="T6" s="137"/>
    </row>
    <row r="7" spans="1:37" s="91" customFormat="1" ht="20.25" customHeight="1">
      <c r="A7" s="824" t="s">
        <v>46</v>
      </c>
      <c r="B7" s="791" t="s">
        <v>632</v>
      </c>
      <c r="C7" s="774" t="s">
        <v>629</v>
      </c>
      <c r="D7" s="775"/>
      <c r="E7" s="775"/>
      <c r="F7" s="775"/>
      <c r="G7" s="775"/>
      <c r="H7" s="775"/>
      <c r="I7" s="775"/>
      <c r="J7" s="775"/>
      <c r="K7" s="775"/>
      <c r="L7" s="775"/>
      <c r="M7" s="775"/>
      <c r="N7" s="775"/>
      <c r="O7" s="795"/>
      <c r="P7" s="774" t="s">
        <v>630</v>
      </c>
      <c r="Q7" s="775"/>
      <c r="R7" s="775"/>
      <c r="S7" s="775"/>
      <c r="T7" s="775"/>
      <c r="U7" s="775"/>
      <c r="V7" s="775"/>
      <c r="W7" s="775"/>
      <c r="X7" s="775"/>
      <c r="Y7" s="775"/>
      <c r="Z7" s="775"/>
      <c r="AA7" s="775"/>
      <c r="AB7" s="775"/>
      <c r="AC7" s="775"/>
      <c r="AD7" s="775"/>
      <c r="AE7" s="775"/>
      <c r="AF7" s="775"/>
      <c r="AG7" s="775"/>
      <c r="AH7" s="775"/>
      <c r="AI7" s="775"/>
      <c r="AJ7" s="775"/>
      <c r="AK7" s="775"/>
    </row>
    <row r="8" spans="1:37" s="98" customFormat="1" ht="21" customHeight="1">
      <c r="A8" s="824"/>
      <c r="B8" s="791"/>
      <c r="C8" s="771" t="s">
        <v>631</v>
      </c>
      <c r="D8" s="791" t="s">
        <v>227</v>
      </c>
      <c r="E8" s="791"/>
      <c r="F8" s="791"/>
      <c r="G8" s="791"/>
      <c r="H8" s="778" t="s">
        <v>228</v>
      </c>
      <c r="I8" s="778"/>
      <c r="J8" s="778"/>
      <c r="K8" s="778"/>
      <c r="L8" s="778"/>
      <c r="M8" s="778"/>
      <c r="N8" s="778"/>
      <c r="O8" s="779"/>
      <c r="P8" s="771" t="s">
        <v>631</v>
      </c>
      <c r="Q8" s="791" t="s">
        <v>227</v>
      </c>
      <c r="R8" s="791"/>
      <c r="S8" s="791"/>
      <c r="T8" s="791"/>
      <c r="U8" s="791"/>
      <c r="V8" s="791"/>
      <c r="W8" s="791"/>
      <c r="X8" s="791"/>
      <c r="Y8" s="791"/>
      <c r="Z8" s="791"/>
      <c r="AA8" s="777" t="s">
        <v>228</v>
      </c>
      <c r="AB8" s="778"/>
      <c r="AC8" s="778"/>
      <c r="AD8" s="778"/>
      <c r="AE8" s="778"/>
      <c r="AF8" s="778"/>
      <c r="AG8" s="778"/>
      <c r="AH8" s="778"/>
      <c r="AI8" s="778"/>
      <c r="AJ8" s="778"/>
      <c r="AK8" s="779"/>
    </row>
    <row r="9" spans="1:37" s="98" customFormat="1" ht="60.75" customHeight="1">
      <c r="A9" s="775"/>
      <c r="B9" s="791"/>
      <c r="C9" s="772"/>
      <c r="D9" s="551" t="s">
        <v>45</v>
      </c>
      <c r="E9" s="551" t="s">
        <v>226</v>
      </c>
      <c r="F9" s="551" t="s">
        <v>270</v>
      </c>
      <c r="G9" s="555" t="s">
        <v>271</v>
      </c>
      <c r="H9" s="550" t="s">
        <v>45</v>
      </c>
      <c r="I9" s="551" t="s">
        <v>234</v>
      </c>
      <c r="J9" s="551" t="s">
        <v>235</v>
      </c>
      <c r="K9" s="551" t="s">
        <v>236</v>
      </c>
      <c r="L9" s="551" t="s">
        <v>834</v>
      </c>
      <c r="M9" s="551" t="s">
        <v>275</v>
      </c>
      <c r="N9" s="551" t="s">
        <v>277</v>
      </c>
      <c r="O9" s="551" t="s">
        <v>53</v>
      </c>
      <c r="P9" s="772"/>
      <c r="Q9" s="551" t="s">
        <v>45</v>
      </c>
      <c r="R9" s="551" t="s">
        <v>226</v>
      </c>
      <c r="S9" s="551" t="s">
        <v>270</v>
      </c>
      <c r="T9" s="551" t="s">
        <v>625</v>
      </c>
      <c r="U9" s="551" t="s">
        <v>626</v>
      </c>
      <c r="V9" s="551" t="s">
        <v>271</v>
      </c>
      <c r="W9" s="551" t="s">
        <v>272</v>
      </c>
      <c r="X9" s="551" t="s">
        <v>273</v>
      </c>
      <c r="Y9" s="551" t="s">
        <v>627</v>
      </c>
      <c r="Z9" s="551" t="s">
        <v>274</v>
      </c>
      <c r="AA9" s="551" t="s">
        <v>45</v>
      </c>
      <c r="AB9" s="551" t="s">
        <v>234</v>
      </c>
      <c r="AC9" s="551" t="s">
        <v>235</v>
      </c>
      <c r="AD9" s="551" t="s">
        <v>236</v>
      </c>
      <c r="AE9" s="551" t="s">
        <v>834</v>
      </c>
      <c r="AF9" s="551" t="s">
        <v>275</v>
      </c>
      <c r="AG9" s="551" t="s">
        <v>835</v>
      </c>
      <c r="AH9" s="551" t="s">
        <v>276</v>
      </c>
      <c r="AI9" s="551" t="s">
        <v>277</v>
      </c>
      <c r="AJ9" s="551" t="s">
        <v>278</v>
      </c>
      <c r="AK9" s="551" t="s">
        <v>53</v>
      </c>
    </row>
    <row r="10" spans="1:37" s="92" customFormat="1" ht="15.75" customHeight="1">
      <c r="A10" s="191" t="s">
        <v>467</v>
      </c>
      <c r="B10" s="594">
        <v>1190589.9999999935</v>
      </c>
      <c r="C10" s="594">
        <f>+D10+H10</f>
        <v>104842.00000000009</v>
      </c>
      <c r="D10" s="594">
        <v>18239</v>
      </c>
      <c r="E10" s="594">
        <v>13845.999999999998</v>
      </c>
      <c r="F10" s="594">
        <v>3075</v>
      </c>
      <c r="G10" s="594">
        <v>1318</v>
      </c>
      <c r="H10" s="594">
        <v>86603.000000000087</v>
      </c>
      <c r="I10" s="594">
        <v>9366.9999999999964</v>
      </c>
      <c r="J10" s="594">
        <v>929</v>
      </c>
      <c r="K10" s="594">
        <v>205</v>
      </c>
      <c r="L10" s="594">
        <v>65138.000000000022</v>
      </c>
      <c r="M10" s="594">
        <v>0</v>
      </c>
      <c r="N10" s="594">
        <v>9612</v>
      </c>
      <c r="O10" s="594">
        <v>1352</v>
      </c>
      <c r="P10" s="594">
        <f>+Q10+AA10</f>
        <v>1085747.9999999993</v>
      </c>
      <c r="Q10" s="594">
        <v>11852.000000000002</v>
      </c>
      <c r="R10" s="594">
        <v>7807</v>
      </c>
      <c r="S10" s="594">
        <v>30.000000000000004</v>
      </c>
      <c r="T10" s="594">
        <v>10</v>
      </c>
      <c r="U10" s="594">
        <v>982.00000000000023</v>
      </c>
      <c r="V10" s="594">
        <v>0</v>
      </c>
      <c r="W10" s="594">
        <v>2279.9999999999991</v>
      </c>
      <c r="X10" s="594">
        <v>4</v>
      </c>
      <c r="Y10" s="594">
        <v>0</v>
      </c>
      <c r="Z10" s="594">
        <v>739</v>
      </c>
      <c r="AA10" s="594">
        <v>1073895.9999999993</v>
      </c>
      <c r="AB10" s="594">
        <v>827621</v>
      </c>
      <c r="AC10" s="594">
        <v>12724</v>
      </c>
      <c r="AD10" s="594">
        <v>131005.99999999988</v>
      </c>
      <c r="AE10" s="594">
        <v>377.00000000000011</v>
      </c>
      <c r="AF10" s="594">
        <v>36</v>
      </c>
      <c r="AG10" s="595">
        <v>0</v>
      </c>
      <c r="AH10" s="594">
        <v>15</v>
      </c>
      <c r="AI10" s="594">
        <v>2488</v>
      </c>
      <c r="AJ10" s="594">
        <v>4.0000000000000009</v>
      </c>
      <c r="AK10" s="594">
        <v>99625.000000000102</v>
      </c>
    </row>
    <row r="11" spans="1:37" s="92" customFormat="1" ht="15.75" customHeight="1">
      <c r="A11" s="191" t="s">
        <v>282</v>
      </c>
      <c r="B11" s="594">
        <v>475087.99999999953</v>
      </c>
      <c r="C11" s="594">
        <f t="shared" ref="C11:C40" si="0">+D11+H11</f>
        <v>53467.999999999978</v>
      </c>
      <c r="D11" s="594">
        <v>4006.9999999999991</v>
      </c>
      <c r="E11" s="594">
        <v>288</v>
      </c>
      <c r="F11" s="594">
        <v>2400.9999999999995</v>
      </c>
      <c r="G11" s="594">
        <v>1318</v>
      </c>
      <c r="H11" s="594">
        <v>49460.999999999978</v>
      </c>
      <c r="I11" s="594">
        <v>2552.0000000000005</v>
      </c>
      <c r="J11" s="594">
        <v>241</v>
      </c>
      <c r="K11" s="594">
        <v>130</v>
      </c>
      <c r="L11" s="594">
        <v>38091.999999999978</v>
      </c>
      <c r="M11" s="594">
        <v>0</v>
      </c>
      <c r="N11" s="594">
        <v>7664</v>
      </c>
      <c r="O11" s="594">
        <v>782</v>
      </c>
      <c r="P11" s="594">
        <f t="shared" ref="P11:P40" si="1">+Q11+AA11</f>
        <v>421619.99999999977</v>
      </c>
      <c r="Q11" s="594">
        <v>9375.9999999999945</v>
      </c>
      <c r="R11" s="594">
        <v>7572.9999999999991</v>
      </c>
      <c r="S11" s="594">
        <v>0</v>
      </c>
      <c r="T11" s="595">
        <v>0</v>
      </c>
      <c r="U11" s="594">
        <v>65</v>
      </c>
      <c r="V11" s="595">
        <v>0</v>
      </c>
      <c r="W11" s="594">
        <v>997.99999999999989</v>
      </c>
      <c r="X11" s="594">
        <v>1.0000000000000002</v>
      </c>
      <c r="Y11" s="594">
        <v>0</v>
      </c>
      <c r="Z11" s="594">
        <v>739.00000000000011</v>
      </c>
      <c r="AA11" s="594">
        <v>412243.99999999977</v>
      </c>
      <c r="AB11" s="594">
        <v>308626.99999999994</v>
      </c>
      <c r="AC11" s="594">
        <v>3544</v>
      </c>
      <c r="AD11" s="594">
        <v>70495</v>
      </c>
      <c r="AE11" s="594">
        <v>281.00000000000006</v>
      </c>
      <c r="AF11" s="594">
        <v>2</v>
      </c>
      <c r="AG11" s="595">
        <v>0</v>
      </c>
      <c r="AH11" s="594">
        <v>0</v>
      </c>
      <c r="AI11" s="594">
        <v>0</v>
      </c>
      <c r="AJ11" s="594">
        <v>4.0000000000000009</v>
      </c>
      <c r="AK11" s="594">
        <v>29291</v>
      </c>
    </row>
    <row r="12" spans="1:37" ht="15.75" customHeight="1">
      <c r="A12" s="200" t="s">
        <v>169</v>
      </c>
      <c r="B12" s="595">
        <v>37553.000000000007</v>
      </c>
      <c r="C12" s="595">
        <f t="shared" si="0"/>
        <v>6716.0000000000009</v>
      </c>
      <c r="D12" s="595">
        <v>1318</v>
      </c>
      <c r="E12" s="595">
        <v>0</v>
      </c>
      <c r="F12" s="595">
        <v>0</v>
      </c>
      <c r="G12" s="595">
        <v>1318</v>
      </c>
      <c r="H12" s="595">
        <v>5398.0000000000009</v>
      </c>
      <c r="I12" s="595">
        <v>0</v>
      </c>
      <c r="J12" s="595">
        <v>0</v>
      </c>
      <c r="K12" s="595">
        <v>0</v>
      </c>
      <c r="L12" s="595">
        <v>5398.0000000000018</v>
      </c>
      <c r="M12" s="595">
        <v>0</v>
      </c>
      <c r="N12" s="595">
        <v>0</v>
      </c>
      <c r="O12" s="595">
        <v>0</v>
      </c>
      <c r="P12" s="595">
        <f t="shared" si="1"/>
        <v>30837.000000000015</v>
      </c>
      <c r="Q12" s="595">
        <v>379.00000000000006</v>
      </c>
      <c r="R12" s="595">
        <v>373</v>
      </c>
      <c r="S12" s="595">
        <v>0</v>
      </c>
      <c r="T12" s="595">
        <v>0</v>
      </c>
      <c r="U12" s="595">
        <v>0</v>
      </c>
      <c r="V12" s="595">
        <v>0</v>
      </c>
      <c r="W12" s="595">
        <v>6.0000000000000009</v>
      </c>
      <c r="X12" s="595">
        <v>0</v>
      </c>
      <c r="Y12" s="595">
        <v>0</v>
      </c>
      <c r="Z12" s="595">
        <v>0</v>
      </c>
      <c r="AA12" s="595">
        <v>30458.000000000015</v>
      </c>
      <c r="AB12" s="595">
        <v>24423.999999999996</v>
      </c>
      <c r="AC12" s="595">
        <v>0</v>
      </c>
      <c r="AD12" s="595">
        <v>4761</v>
      </c>
      <c r="AE12" s="595">
        <v>24</v>
      </c>
      <c r="AF12" s="595">
        <v>2</v>
      </c>
      <c r="AG12" s="595">
        <v>0</v>
      </c>
      <c r="AH12" s="595">
        <v>0</v>
      </c>
      <c r="AI12" s="595"/>
      <c r="AJ12" s="595">
        <v>0</v>
      </c>
      <c r="AK12" s="595">
        <v>1247</v>
      </c>
    </row>
    <row r="13" spans="1:37" ht="15.75" customHeight="1">
      <c r="A13" s="199" t="s">
        <v>168</v>
      </c>
      <c r="B13" s="595">
        <v>16114</v>
      </c>
      <c r="C13" s="595">
        <f t="shared" si="0"/>
        <v>4862</v>
      </c>
      <c r="D13" s="595">
        <v>288</v>
      </c>
      <c r="E13" s="595">
        <v>288</v>
      </c>
      <c r="F13" s="595"/>
      <c r="G13" s="595">
        <v>0</v>
      </c>
      <c r="H13" s="595">
        <v>4574</v>
      </c>
      <c r="I13" s="595">
        <v>275</v>
      </c>
      <c r="J13" s="595">
        <v>0</v>
      </c>
      <c r="K13" s="595">
        <v>0</v>
      </c>
      <c r="L13" s="595">
        <v>4299</v>
      </c>
      <c r="M13" s="595">
        <v>0</v>
      </c>
      <c r="N13" s="595">
        <v>0</v>
      </c>
      <c r="O13" s="595">
        <v>0</v>
      </c>
      <c r="P13" s="595">
        <f t="shared" si="1"/>
        <v>11252.000000000002</v>
      </c>
      <c r="Q13" s="595">
        <v>59</v>
      </c>
      <c r="R13" s="595">
        <v>51</v>
      </c>
      <c r="S13" s="595">
        <v>0</v>
      </c>
      <c r="T13" s="595">
        <v>0</v>
      </c>
      <c r="U13" s="595">
        <v>0</v>
      </c>
      <c r="V13" s="595">
        <v>0</v>
      </c>
      <c r="W13" s="595">
        <v>8</v>
      </c>
      <c r="X13" s="595">
        <v>0</v>
      </c>
      <c r="Y13" s="595">
        <v>0</v>
      </c>
      <c r="Z13" s="595">
        <v>0</v>
      </c>
      <c r="AA13" s="595">
        <v>11193.000000000002</v>
      </c>
      <c r="AB13" s="595">
        <v>8627</v>
      </c>
      <c r="AC13" s="595">
        <v>0</v>
      </c>
      <c r="AD13" s="595">
        <v>1796</v>
      </c>
      <c r="AE13" s="595">
        <v>98</v>
      </c>
      <c r="AF13" s="595">
        <v>0</v>
      </c>
      <c r="AG13" s="595">
        <v>0</v>
      </c>
      <c r="AH13" s="595">
        <v>0</v>
      </c>
      <c r="AI13" s="595">
        <v>0</v>
      </c>
      <c r="AJ13" s="595">
        <v>0</v>
      </c>
      <c r="AK13" s="595">
        <v>672</v>
      </c>
    </row>
    <row r="14" spans="1:37" ht="15.75" customHeight="1">
      <c r="A14" s="200" t="s">
        <v>167</v>
      </c>
      <c r="B14" s="595">
        <v>54930.000000000044</v>
      </c>
      <c r="C14" s="595">
        <f t="shared" si="0"/>
        <v>5200</v>
      </c>
      <c r="D14" s="595">
        <v>0</v>
      </c>
      <c r="E14" s="595">
        <v>0</v>
      </c>
      <c r="F14" s="595">
        <v>0</v>
      </c>
      <c r="G14" s="595">
        <v>0</v>
      </c>
      <c r="H14" s="595">
        <v>5200</v>
      </c>
      <c r="I14" s="595">
        <v>0</v>
      </c>
      <c r="J14" s="595">
        <v>0</v>
      </c>
      <c r="K14" s="595">
        <v>0</v>
      </c>
      <c r="L14" s="595">
        <v>4285.0000000000009</v>
      </c>
      <c r="M14" s="595">
        <v>0</v>
      </c>
      <c r="N14" s="595">
        <v>915</v>
      </c>
      <c r="O14" s="595">
        <v>0</v>
      </c>
      <c r="P14" s="595">
        <f t="shared" si="1"/>
        <v>49730.000000000015</v>
      </c>
      <c r="Q14" s="595">
        <v>30</v>
      </c>
      <c r="R14" s="595">
        <v>30</v>
      </c>
      <c r="S14" s="595">
        <v>0</v>
      </c>
      <c r="T14" s="595">
        <v>0</v>
      </c>
      <c r="U14" s="595">
        <v>0</v>
      </c>
      <c r="V14" s="595">
        <v>0</v>
      </c>
      <c r="W14" s="595">
        <v>0</v>
      </c>
      <c r="X14" s="595">
        <v>0</v>
      </c>
      <c r="Y14" s="595">
        <v>0</v>
      </c>
      <c r="Z14" s="595">
        <v>0</v>
      </c>
      <c r="AA14" s="595">
        <v>49700.000000000015</v>
      </c>
      <c r="AB14" s="595">
        <v>39492.999999999985</v>
      </c>
      <c r="AC14" s="595">
        <v>0</v>
      </c>
      <c r="AD14" s="595">
        <v>10201</v>
      </c>
      <c r="AE14" s="595">
        <v>6</v>
      </c>
      <c r="AF14" s="595">
        <v>0</v>
      </c>
      <c r="AG14" s="595">
        <v>0</v>
      </c>
      <c r="AH14" s="595">
        <v>0</v>
      </c>
      <c r="AI14" s="595">
        <v>0</v>
      </c>
      <c r="AJ14" s="595">
        <v>0</v>
      </c>
      <c r="AK14" s="595">
        <v>0</v>
      </c>
    </row>
    <row r="15" spans="1:37" ht="15.75" customHeight="1">
      <c r="A15" s="199" t="s">
        <v>166</v>
      </c>
      <c r="B15" s="595">
        <v>8165.0000000000009</v>
      </c>
      <c r="C15" s="595">
        <f t="shared" si="0"/>
        <v>473.99999999999977</v>
      </c>
      <c r="D15" s="595">
        <v>0</v>
      </c>
      <c r="E15" s="595">
        <v>0</v>
      </c>
      <c r="F15" s="595"/>
      <c r="G15" s="595">
        <v>0</v>
      </c>
      <c r="H15" s="595">
        <v>473.99999999999977</v>
      </c>
      <c r="I15" s="595">
        <v>411</v>
      </c>
      <c r="J15" s="595">
        <v>63</v>
      </c>
      <c r="K15" s="595">
        <v>0</v>
      </c>
      <c r="L15" s="595">
        <v>0</v>
      </c>
      <c r="M15" s="595">
        <v>0</v>
      </c>
      <c r="N15" s="595">
        <v>0</v>
      </c>
      <c r="O15" s="595">
        <v>0</v>
      </c>
      <c r="P15" s="595">
        <f t="shared" si="1"/>
        <v>7691.0000000000009</v>
      </c>
      <c r="Q15" s="595">
        <v>0</v>
      </c>
      <c r="R15" s="595">
        <v>0</v>
      </c>
      <c r="S15" s="595">
        <v>0</v>
      </c>
      <c r="T15" s="595">
        <v>0</v>
      </c>
      <c r="U15" s="595">
        <v>0</v>
      </c>
      <c r="V15" s="595">
        <v>0</v>
      </c>
      <c r="W15" s="595">
        <v>0</v>
      </c>
      <c r="X15" s="595">
        <v>0</v>
      </c>
      <c r="Y15" s="595">
        <v>0</v>
      </c>
      <c r="Z15" s="595">
        <v>0</v>
      </c>
      <c r="AA15" s="595">
        <v>7691.0000000000009</v>
      </c>
      <c r="AB15" s="595">
        <v>5328.0000000000009</v>
      </c>
      <c r="AC15" s="595">
        <v>0</v>
      </c>
      <c r="AD15" s="595">
        <v>1894.0000000000005</v>
      </c>
      <c r="AE15" s="595">
        <v>0</v>
      </c>
      <c r="AF15" s="595">
        <v>0</v>
      </c>
      <c r="AG15" s="595">
        <v>0</v>
      </c>
      <c r="AH15" s="595">
        <v>0</v>
      </c>
      <c r="AI15" s="595">
        <v>0</v>
      </c>
      <c r="AJ15" s="595">
        <v>0</v>
      </c>
      <c r="AK15" s="595">
        <v>468.99999999999994</v>
      </c>
    </row>
    <row r="16" spans="1:37" ht="15.75" customHeight="1">
      <c r="A16" s="200" t="s">
        <v>165</v>
      </c>
      <c r="B16" s="595">
        <v>68163.999999999985</v>
      </c>
      <c r="C16" s="595">
        <f t="shared" si="0"/>
        <v>8447</v>
      </c>
      <c r="D16" s="595">
        <v>95</v>
      </c>
      <c r="E16" s="595">
        <v>0</v>
      </c>
      <c r="F16" s="595">
        <v>95</v>
      </c>
      <c r="G16" s="595">
        <v>0</v>
      </c>
      <c r="H16" s="595">
        <v>8352</v>
      </c>
      <c r="I16" s="595">
        <v>0</v>
      </c>
      <c r="J16" s="595">
        <v>0</v>
      </c>
      <c r="K16" s="595">
        <v>0</v>
      </c>
      <c r="L16" s="595">
        <v>8352</v>
      </c>
      <c r="M16" s="595">
        <v>0</v>
      </c>
      <c r="N16" s="595">
        <v>0</v>
      </c>
      <c r="O16" s="595">
        <v>0</v>
      </c>
      <c r="P16" s="595">
        <f t="shared" si="1"/>
        <v>59716.999999999985</v>
      </c>
      <c r="Q16" s="595">
        <v>1704</v>
      </c>
      <c r="R16" s="595">
        <v>1674</v>
      </c>
      <c r="S16" s="595">
        <v>0</v>
      </c>
      <c r="T16" s="595">
        <v>0</v>
      </c>
      <c r="U16" s="595">
        <v>0</v>
      </c>
      <c r="V16" s="595">
        <v>0</v>
      </c>
      <c r="W16" s="595">
        <v>30</v>
      </c>
      <c r="X16" s="595">
        <v>0</v>
      </c>
      <c r="Y16" s="595">
        <v>0</v>
      </c>
      <c r="Z16" s="595">
        <v>0</v>
      </c>
      <c r="AA16" s="595">
        <v>58012.999999999985</v>
      </c>
      <c r="AB16" s="595">
        <v>53228.999999999993</v>
      </c>
      <c r="AC16" s="595">
        <v>947</v>
      </c>
      <c r="AD16" s="595">
        <v>3275</v>
      </c>
      <c r="AE16" s="595">
        <v>0</v>
      </c>
      <c r="AF16" s="595">
        <v>0</v>
      </c>
      <c r="AG16" s="595">
        <v>0</v>
      </c>
      <c r="AH16" s="595">
        <v>0</v>
      </c>
      <c r="AI16" s="595">
        <v>0</v>
      </c>
      <c r="AJ16" s="595">
        <v>0</v>
      </c>
      <c r="AK16" s="595">
        <v>562</v>
      </c>
    </row>
    <row r="17" spans="1:37" ht="15.75" customHeight="1">
      <c r="A17" s="199" t="s">
        <v>164</v>
      </c>
      <c r="B17" s="595">
        <v>91725.000000000044</v>
      </c>
      <c r="C17" s="595">
        <f t="shared" si="0"/>
        <v>13302.000000000002</v>
      </c>
      <c r="D17" s="595">
        <v>1330</v>
      </c>
      <c r="E17" s="595">
        <v>0</v>
      </c>
      <c r="F17" s="595">
        <v>1330</v>
      </c>
      <c r="G17" s="595">
        <v>0</v>
      </c>
      <c r="H17" s="595">
        <v>11972.000000000002</v>
      </c>
      <c r="I17" s="595">
        <v>0</v>
      </c>
      <c r="J17" s="595">
        <v>0</v>
      </c>
      <c r="K17" s="595">
        <v>0</v>
      </c>
      <c r="L17" s="595">
        <v>11466.999999999998</v>
      </c>
      <c r="M17" s="595">
        <v>0</v>
      </c>
      <c r="N17" s="595">
        <v>0</v>
      </c>
      <c r="O17" s="595">
        <v>505</v>
      </c>
      <c r="P17" s="595">
        <f t="shared" si="1"/>
        <v>78423</v>
      </c>
      <c r="Q17" s="595">
        <v>4004.0000000000014</v>
      </c>
      <c r="R17" s="595">
        <v>3973.0000000000009</v>
      </c>
      <c r="S17" s="595">
        <v>0</v>
      </c>
      <c r="T17" s="595">
        <v>0</v>
      </c>
      <c r="U17" s="595">
        <v>0</v>
      </c>
      <c r="V17" s="595">
        <v>0</v>
      </c>
      <c r="W17" s="595">
        <v>30</v>
      </c>
      <c r="X17" s="595">
        <v>1</v>
      </c>
      <c r="Y17" s="595">
        <v>0</v>
      </c>
      <c r="Z17" s="595">
        <v>0</v>
      </c>
      <c r="AA17" s="595">
        <v>74419</v>
      </c>
      <c r="AB17" s="595">
        <v>36779</v>
      </c>
      <c r="AC17" s="595">
        <v>0</v>
      </c>
      <c r="AD17" s="595">
        <v>25221.999999999996</v>
      </c>
      <c r="AE17" s="595">
        <v>0</v>
      </c>
      <c r="AF17" s="595">
        <v>0</v>
      </c>
      <c r="AG17" s="595">
        <v>0</v>
      </c>
      <c r="AH17" s="595">
        <v>0</v>
      </c>
      <c r="AI17" s="595">
        <v>0</v>
      </c>
      <c r="AJ17" s="595">
        <v>0</v>
      </c>
      <c r="AK17" s="595">
        <v>12418</v>
      </c>
    </row>
    <row r="18" spans="1:37" ht="15.75" customHeight="1">
      <c r="A18" s="200" t="s">
        <v>163</v>
      </c>
      <c r="B18" s="595">
        <v>9483</v>
      </c>
      <c r="C18" s="595">
        <f t="shared" si="0"/>
        <v>1378</v>
      </c>
      <c r="D18" s="595">
        <v>976</v>
      </c>
      <c r="E18" s="595">
        <v>0</v>
      </c>
      <c r="F18" s="595">
        <v>976</v>
      </c>
      <c r="G18" s="595">
        <v>0</v>
      </c>
      <c r="H18" s="595">
        <v>402</v>
      </c>
      <c r="I18" s="595">
        <v>224</v>
      </c>
      <c r="J18" s="595">
        <v>178</v>
      </c>
      <c r="K18" s="595">
        <v>0</v>
      </c>
      <c r="L18" s="595">
        <v>0</v>
      </c>
      <c r="M18" s="595">
        <v>0</v>
      </c>
      <c r="N18" s="595">
        <v>0</v>
      </c>
      <c r="O18" s="595">
        <v>0</v>
      </c>
      <c r="P18" s="595">
        <f t="shared" si="1"/>
        <v>8105.0000000000018</v>
      </c>
      <c r="Q18" s="595">
        <v>0</v>
      </c>
      <c r="R18" s="595">
        <v>0</v>
      </c>
      <c r="S18" s="595">
        <v>0</v>
      </c>
      <c r="T18" s="595">
        <v>0</v>
      </c>
      <c r="U18" s="595">
        <v>0</v>
      </c>
      <c r="V18" s="595">
        <v>0</v>
      </c>
      <c r="W18" s="595">
        <v>0</v>
      </c>
      <c r="X18" s="595">
        <v>0</v>
      </c>
      <c r="Y18" s="595">
        <v>0</v>
      </c>
      <c r="Z18" s="595">
        <v>0</v>
      </c>
      <c r="AA18" s="595">
        <v>8105.0000000000018</v>
      </c>
      <c r="AB18" s="595">
        <v>7369.9999999999927</v>
      </c>
      <c r="AC18" s="595">
        <v>0</v>
      </c>
      <c r="AD18" s="595">
        <v>725</v>
      </c>
      <c r="AE18" s="595"/>
      <c r="AF18" s="595">
        <v>0</v>
      </c>
      <c r="AG18" s="595">
        <v>0</v>
      </c>
      <c r="AH18" s="595">
        <v>0</v>
      </c>
      <c r="AI18" s="595">
        <v>0</v>
      </c>
      <c r="AJ18" s="595">
        <v>0</v>
      </c>
      <c r="AK18" s="595">
        <v>10</v>
      </c>
    </row>
    <row r="19" spans="1:37" ht="15.75" customHeight="1">
      <c r="A19" s="199" t="s">
        <v>162</v>
      </c>
      <c r="B19" s="595">
        <v>84511.999999999985</v>
      </c>
      <c r="C19" s="595">
        <f t="shared" si="0"/>
        <v>1806.0000000000005</v>
      </c>
      <c r="D19" s="595">
        <v>0</v>
      </c>
      <c r="E19" s="595">
        <v>0</v>
      </c>
      <c r="F19" s="595">
        <v>0</v>
      </c>
      <c r="G19" s="595">
        <v>0</v>
      </c>
      <c r="H19" s="595">
        <v>1806.0000000000005</v>
      </c>
      <c r="I19" s="595">
        <v>1114</v>
      </c>
      <c r="J19" s="595">
        <v>0</v>
      </c>
      <c r="K19" s="595">
        <v>0</v>
      </c>
      <c r="L19" s="595">
        <v>79</v>
      </c>
      <c r="M19" s="595">
        <v>0</v>
      </c>
      <c r="N19" s="595">
        <v>613</v>
      </c>
      <c r="O19" s="595">
        <v>0</v>
      </c>
      <c r="P19" s="595">
        <f t="shared" si="1"/>
        <v>82706.000000000029</v>
      </c>
      <c r="Q19" s="595">
        <v>519</v>
      </c>
      <c r="R19" s="595">
        <v>449</v>
      </c>
      <c r="S19" s="595">
        <v>0</v>
      </c>
      <c r="T19" s="595">
        <v>0</v>
      </c>
      <c r="U19" s="595">
        <v>0</v>
      </c>
      <c r="V19" s="595">
        <v>0</v>
      </c>
      <c r="W19" s="595">
        <v>70</v>
      </c>
      <c r="X19" s="595">
        <v>0</v>
      </c>
      <c r="Y19" s="595">
        <v>0</v>
      </c>
      <c r="Z19" s="595">
        <v>0</v>
      </c>
      <c r="AA19" s="595">
        <v>82187.000000000029</v>
      </c>
      <c r="AB19" s="595">
        <v>47613</v>
      </c>
      <c r="AC19" s="595">
        <v>1643</v>
      </c>
      <c r="AD19" s="595">
        <v>19410</v>
      </c>
      <c r="AE19" s="595">
        <v>6</v>
      </c>
      <c r="AF19" s="595">
        <v>0</v>
      </c>
      <c r="AG19" s="595">
        <v>0</v>
      </c>
      <c r="AH19" s="595">
        <v>0</v>
      </c>
      <c r="AI19" s="595">
        <v>0</v>
      </c>
      <c r="AJ19" s="595">
        <v>0</v>
      </c>
      <c r="AK19" s="595">
        <v>13515.000000000002</v>
      </c>
    </row>
    <row r="20" spans="1:37" ht="15.75" customHeight="1">
      <c r="A20" s="200" t="s">
        <v>161</v>
      </c>
      <c r="B20" s="595">
        <v>42652.000000000044</v>
      </c>
      <c r="C20" s="595">
        <f t="shared" si="0"/>
        <v>7236.0000000000036</v>
      </c>
      <c r="D20" s="595">
        <v>0</v>
      </c>
      <c r="E20" s="595">
        <v>0</v>
      </c>
      <c r="F20" s="595">
        <v>0</v>
      </c>
      <c r="G20" s="595">
        <v>0</v>
      </c>
      <c r="H20" s="595">
        <v>7236.0000000000036</v>
      </c>
      <c r="I20" s="595">
        <v>95.000000000000028</v>
      </c>
      <c r="J20" s="595">
        <v>0</v>
      </c>
      <c r="K20" s="595">
        <v>130</v>
      </c>
      <c r="L20" s="595">
        <v>598</v>
      </c>
      <c r="M20" s="595">
        <v>0</v>
      </c>
      <c r="N20" s="595">
        <v>6136</v>
      </c>
      <c r="O20" s="595">
        <v>277</v>
      </c>
      <c r="P20" s="595">
        <f t="shared" si="1"/>
        <v>35416.000000000022</v>
      </c>
      <c r="Q20" s="595">
        <v>1536</v>
      </c>
      <c r="R20" s="595">
        <v>0</v>
      </c>
      <c r="S20" s="595">
        <v>0</v>
      </c>
      <c r="T20" s="595">
        <v>0</v>
      </c>
      <c r="U20" s="595">
        <v>65</v>
      </c>
      <c r="V20" s="595">
        <v>0</v>
      </c>
      <c r="W20" s="595">
        <v>732</v>
      </c>
      <c r="X20" s="595">
        <v>0</v>
      </c>
      <c r="Y20" s="595">
        <v>0</v>
      </c>
      <c r="Z20" s="595">
        <v>739</v>
      </c>
      <c r="AA20" s="595">
        <v>33880.000000000022</v>
      </c>
      <c r="AB20" s="595">
        <v>33390.999999999993</v>
      </c>
      <c r="AC20" s="595">
        <v>0</v>
      </c>
      <c r="AD20" s="595">
        <v>0</v>
      </c>
      <c r="AE20" s="595">
        <v>87.000000000000014</v>
      </c>
      <c r="AF20" s="595">
        <v>0</v>
      </c>
      <c r="AG20" s="595">
        <v>0</v>
      </c>
      <c r="AH20" s="595">
        <v>0</v>
      </c>
      <c r="AI20" s="595">
        <v>0</v>
      </c>
      <c r="AJ20" s="595">
        <v>4</v>
      </c>
      <c r="AK20" s="595">
        <v>398.00000000000006</v>
      </c>
    </row>
    <row r="21" spans="1:37" ht="15.75" customHeight="1">
      <c r="A21" s="199" t="s">
        <v>160</v>
      </c>
      <c r="B21" s="595">
        <v>34352</v>
      </c>
      <c r="C21" s="595">
        <f t="shared" si="0"/>
        <v>2246</v>
      </c>
      <c r="D21" s="595">
        <v>0</v>
      </c>
      <c r="E21" s="595">
        <v>0</v>
      </c>
      <c r="F21" s="595">
        <v>0</v>
      </c>
      <c r="G21" s="595">
        <v>0</v>
      </c>
      <c r="H21" s="595">
        <v>2246</v>
      </c>
      <c r="I21" s="595">
        <v>0</v>
      </c>
      <c r="J21" s="595">
        <v>0</v>
      </c>
      <c r="K21" s="595">
        <v>0</v>
      </c>
      <c r="L21" s="595">
        <v>2246</v>
      </c>
      <c r="M21" s="595">
        <v>0</v>
      </c>
      <c r="N21" s="595">
        <v>0</v>
      </c>
      <c r="O21" s="595">
        <v>0</v>
      </c>
      <c r="P21" s="595">
        <f t="shared" si="1"/>
        <v>32106</v>
      </c>
      <c r="Q21" s="595">
        <v>1033.0000000000002</v>
      </c>
      <c r="R21" s="595">
        <v>1022.9999999999999</v>
      </c>
      <c r="S21" s="595">
        <v>0</v>
      </c>
      <c r="T21" s="595">
        <v>0</v>
      </c>
      <c r="U21" s="595">
        <v>0</v>
      </c>
      <c r="V21" s="595">
        <v>0</v>
      </c>
      <c r="W21" s="595">
        <v>10</v>
      </c>
      <c r="X21" s="595"/>
      <c r="Y21" s="595"/>
      <c r="Z21" s="595"/>
      <c r="AA21" s="595">
        <v>31073</v>
      </c>
      <c r="AB21" s="595">
        <v>28076.000000000004</v>
      </c>
      <c r="AC21" s="595">
        <v>0</v>
      </c>
      <c r="AD21" s="595">
        <v>2997</v>
      </c>
      <c r="AE21" s="595">
        <v>0</v>
      </c>
      <c r="AF21" s="595">
        <v>0</v>
      </c>
      <c r="AG21" s="595">
        <v>0</v>
      </c>
      <c r="AH21" s="595">
        <v>0</v>
      </c>
      <c r="AI21" s="595">
        <v>0</v>
      </c>
      <c r="AJ21" s="595">
        <v>0</v>
      </c>
      <c r="AK21" s="595">
        <v>0</v>
      </c>
    </row>
    <row r="22" spans="1:37" ht="15.75" customHeight="1">
      <c r="A22" s="200" t="s">
        <v>159</v>
      </c>
      <c r="B22" s="595">
        <v>27438.000000000018</v>
      </c>
      <c r="C22" s="595">
        <f t="shared" si="0"/>
        <v>1801</v>
      </c>
      <c r="D22" s="595">
        <v>0</v>
      </c>
      <c r="E22" s="595">
        <v>0</v>
      </c>
      <c r="F22" s="595">
        <v>0</v>
      </c>
      <c r="G22" s="595">
        <v>0</v>
      </c>
      <c r="H22" s="595">
        <v>1801</v>
      </c>
      <c r="I22" s="595">
        <v>433</v>
      </c>
      <c r="J22" s="595"/>
      <c r="K22" s="595">
        <v>0</v>
      </c>
      <c r="L22" s="595">
        <v>1368</v>
      </c>
      <c r="M22" s="595">
        <v>0</v>
      </c>
      <c r="N22" s="595">
        <v>0</v>
      </c>
      <c r="O22" s="595">
        <v>0</v>
      </c>
      <c r="P22" s="595">
        <f t="shared" si="1"/>
        <v>25637.000000000007</v>
      </c>
      <c r="Q22" s="595">
        <v>112</v>
      </c>
      <c r="R22" s="595"/>
      <c r="S22" s="595">
        <v>0</v>
      </c>
      <c r="T22" s="595">
        <v>0</v>
      </c>
      <c r="U22" s="595">
        <v>0</v>
      </c>
      <c r="V22" s="595">
        <v>0</v>
      </c>
      <c r="W22" s="595">
        <v>112.00000000000001</v>
      </c>
      <c r="X22" s="595">
        <v>0</v>
      </c>
      <c r="Y22" s="595">
        <v>0</v>
      </c>
      <c r="Z22" s="595">
        <v>0</v>
      </c>
      <c r="AA22" s="595">
        <v>25525.000000000007</v>
      </c>
      <c r="AB22" s="595">
        <v>24297.000000000007</v>
      </c>
      <c r="AC22" s="595">
        <v>954</v>
      </c>
      <c r="AD22" s="595">
        <v>214</v>
      </c>
      <c r="AE22" s="595">
        <v>60</v>
      </c>
      <c r="AF22" s="595">
        <v>0</v>
      </c>
      <c r="AG22" s="595">
        <v>0</v>
      </c>
      <c r="AH22" s="595">
        <v>0</v>
      </c>
      <c r="AI22" s="595"/>
      <c r="AJ22" s="595"/>
      <c r="AK22" s="595">
        <v>0</v>
      </c>
    </row>
    <row r="23" spans="1:37" s="92" customFormat="1" ht="15.75" customHeight="1">
      <c r="A23" s="191" t="s">
        <v>283</v>
      </c>
      <c r="B23" s="594">
        <v>549317.00000000081</v>
      </c>
      <c r="C23" s="594">
        <f t="shared" si="0"/>
        <v>36490</v>
      </c>
      <c r="D23" s="594">
        <v>3337.0000000000005</v>
      </c>
      <c r="E23" s="594">
        <v>2663</v>
      </c>
      <c r="F23" s="594">
        <v>674</v>
      </c>
      <c r="G23" s="595">
        <v>0</v>
      </c>
      <c r="H23" s="594">
        <v>33153</v>
      </c>
      <c r="I23" s="594">
        <v>6814.9999999999973</v>
      </c>
      <c r="J23" s="594">
        <v>688</v>
      </c>
      <c r="K23" s="595">
        <v>0</v>
      </c>
      <c r="L23" s="594">
        <v>23701.999999999996</v>
      </c>
      <c r="M23" s="595">
        <v>0</v>
      </c>
      <c r="N23" s="594">
        <v>1948</v>
      </c>
      <c r="O23" s="595">
        <v>0</v>
      </c>
      <c r="P23" s="594">
        <f t="shared" si="1"/>
        <v>512827.00000000157</v>
      </c>
      <c r="Q23" s="594">
        <v>2320.9999999999973</v>
      </c>
      <c r="R23" s="594">
        <v>119</v>
      </c>
      <c r="S23" s="594">
        <v>30</v>
      </c>
      <c r="T23" s="594">
        <v>10</v>
      </c>
      <c r="U23" s="594">
        <v>917</v>
      </c>
      <c r="V23" s="595">
        <v>0</v>
      </c>
      <c r="W23" s="594">
        <v>1241.9999999999995</v>
      </c>
      <c r="X23" s="594">
        <v>3</v>
      </c>
      <c r="Y23" s="594"/>
      <c r="Z23" s="594">
        <v>0</v>
      </c>
      <c r="AA23" s="594">
        <v>510506.00000000157</v>
      </c>
      <c r="AB23" s="594">
        <v>428137.00000000041</v>
      </c>
      <c r="AC23" s="594">
        <v>9180</v>
      </c>
      <c r="AD23" s="594">
        <v>20585.999999999996</v>
      </c>
      <c r="AE23" s="594">
        <v>66.000000000000028</v>
      </c>
      <c r="AF23" s="594">
        <v>34.000000000000007</v>
      </c>
      <c r="AG23" s="595">
        <v>0</v>
      </c>
      <c r="AH23" s="594">
        <v>15</v>
      </c>
      <c r="AI23" s="594">
        <v>2488</v>
      </c>
      <c r="AJ23" s="594">
        <v>0</v>
      </c>
      <c r="AK23" s="594">
        <v>49999.999999999956</v>
      </c>
    </row>
    <row r="24" spans="1:37" ht="15.75" customHeight="1">
      <c r="A24" s="200" t="s">
        <v>51</v>
      </c>
      <c r="B24" s="595">
        <v>66259.000000000029</v>
      </c>
      <c r="C24" s="595">
        <f t="shared" si="0"/>
        <v>2629.0000000000005</v>
      </c>
      <c r="D24" s="595">
        <v>0</v>
      </c>
      <c r="E24" s="595">
        <v>0</v>
      </c>
      <c r="F24" s="595">
        <v>0</v>
      </c>
      <c r="G24" s="595">
        <v>0</v>
      </c>
      <c r="H24" s="595">
        <v>2629.0000000000005</v>
      </c>
      <c r="I24" s="595">
        <v>2629.0000000000005</v>
      </c>
      <c r="J24" s="595">
        <v>0</v>
      </c>
      <c r="K24" s="595">
        <v>0</v>
      </c>
      <c r="L24" s="595">
        <v>0</v>
      </c>
      <c r="M24" s="595">
        <v>0</v>
      </c>
      <c r="N24" s="595">
        <v>0</v>
      </c>
      <c r="O24" s="595">
        <v>0</v>
      </c>
      <c r="P24" s="595">
        <f t="shared" si="1"/>
        <v>63630.000000000007</v>
      </c>
      <c r="Q24" s="595">
        <v>140</v>
      </c>
      <c r="R24" s="595">
        <v>105</v>
      </c>
      <c r="S24" s="595">
        <v>0</v>
      </c>
      <c r="T24" s="595">
        <v>10</v>
      </c>
      <c r="U24" s="595">
        <v>0</v>
      </c>
      <c r="V24" s="595">
        <v>0</v>
      </c>
      <c r="W24" s="595">
        <v>25</v>
      </c>
      <c r="X24" s="595">
        <v>0</v>
      </c>
      <c r="Y24" s="595">
        <v>0</v>
      </c>
      <c r="Z24" s="595">
        <v>0</v>
      </c>
      <c r="AA24" s="595">
        <v>63490.000000000007</v>
      </c>
      <c r="AB24" s="595">
        <v>37055</v>
      </c>
      <c r="AC24" s="595">
        <v>0</v>
      </c>
      <c r="AD24" s="595">
        <v>10083</v>
      </c>
      <c r="AE24" s="595">
        <v>0</v>
      </c>
      <c r="AF24" s="595">
        <v>32.000000000000007</v>
      </c>
      <c r="AG24" s="595">
        <v>0</v>
      </c>
      <c r="AH24" s="595">
        <v>0</v>
      </c>
      <c r="AI24" s="595">
        <v>0</v>
      </c>
      <c r="AJ24" s="595">
        <v>0</v>
      </c>
      <c r="AK24" s="595">
        <v>16319.999999999996</v>
      </c>
    </row>
    <row r="25" spans="1:37" ht="15.75" customHeight="1">
      <c r="A25" s="199" t="s">
        <v>158</v>
      </c>
      <c r="B25" s="595">
        <v>48300</v>
      </c>
      <c r="C25" s="595">
        <f t="shared" si="0"/>
        <v>451</v>
      </c>
      <c r="D25" s="595">
        <v>416</v>
      </c>
      <c r="E25" s="595"/>
      <c r="F25" s="595">
        <v>416</v>
      </c>
      <c r="G25" s="595">
        <v>0</v>
      </c>
      <c r="H25" s="595">
        <v>35</v>
      </c>
      <c r="I25" s="595">
        <v>35</v>
      </c>
      <c r="J25" s="595">
        <v>0</v>
      </c>
      <c r="K25" s="595">
        <v>0</v>
      </c>
      <c r="L25" s="595">
        <v>0</v>
      </c>
      <c r="M25" s="595">
        <v>0</v>
      </c>
      <c r="N25" s="595">
        <v>0</v>
      </c>
      <c r="O25" s="595">
        <v>0</v>
      </c>
      <c r="P25" s="595">
        <f t="shared" si="1"/>
        <v>47848.999999999985</v>
      </c>
      <c r="Q25" s="595">
        <v>25</v>
      </c>
      <c r="R25" s="595">
        <v>0</v>
      </c>
      <c r="S25" s="595">
        <v>0</v>
      </c>
      <c r="T25" s="595">
        <v>0</v>
      </c>
      <c r="U25" s="595">
        <v>0</v>
      </c>
      <c r="V25" s="595">
        <v>0</v>
      </c>
      <c r="W25" s="595">
        <v>25</v>
      </c>
      <c r="X25" s="595">
        <v>0</v>
      </c>
      <c r="Y25" s="595">
        <v>0</v>
      </c>
      <c r="Z25" s="595">
        <v>0</v>
      </c>
      <c r="AA25" s="595">
        <v>47823.999999999985</v>
      </c>
      <c r="AB25" s="595">
        <v>40001.000000000029</v>
      </c>
      <c r="AC25" s="595">
        <v>1281</v>
      </c>
      <c r="AD25" s="595">
        <v>3380</v>
      </c>
      <c r="AE25" s="595">
        <v>0</v>
      </c>
      <c r="AF25" s="595">
        <v>0</v>
      </c>
      <c r="AG25" s="595">
        <v>0</v>
      </c>
      <c r="AH25" s="595">
        <v>0</v>
      </c>
      <c r="AI25" s="595">
        <v>0</v>
      </c>
      <c r="AJ25" s="595">
        <v>0</v>
      </c>
      <c r="AK25" s="595">
        <v>3162</v>
      </c>
    </row>
    <row r="26" spans="1:37" ht="15.75" customHeight="1">
      <c r="A26" s="200" t="s">
        <v>157</v>
      </c>
      <c r="B26" s="595">
        <v>212926.99999999977</v>
      </c>
      <c r="C26" s="595">
        <f t="shared" si="0"/>
        <v>20587</v>
      </c>
      <c r="D26" s="595">
        <v>1797</v>
      </c>
      <c r="E26" s="595">
        <v>1797</v>
      </c>
      <c r="F26" s="595">
        <v>0</v>
      </c>
      <c r="G26" s="595">
        <v>0</v>
      </c>
      <c r="H26" s="595">
        <v>18790</v>
      </c>
      <c r="I26" s="595">
        <v>2396</v>
      </c>
      <c r="J26" s="595">
        <v>284</v>
      </c>
      <c r="K26" s="595">
        <v>0</v>
      </c>
      <c r="L26" s="595">
        <v>15405.000000000002</v>
      </c>
      <c r="M26" s="595">
        <v>0</v>
      </c>
      <c r="N26" s="595">
        <v>705</v>
      </c>
      <c r="O26" s="595">
        <v>0</v>
      </c>
      <c r="P26" s="595">
        <f t="shared" si="1"/>
        <v>192339.99999999994</v>
      </c>
      <c r="Q26" s="595">
        <v>1668.9999999999998</v>
      </c>
      <c r="R26" s="595">
        <v>0</v>
      </c>
      <c r="S26" s="595">
        <v>0</v>
      </c>
      <c r="T26" s="595">
        <v>0</v>
      </c>
      <c r="U26" s="595">
        <v>917</v>
      </c>
      <c r="V26" s="595">
        <v>0</v>
      </c>
      <c r="W26" s="595">
        <v>752</v>
      </c>
      <c r="X26" s="595">
        <v>0</v>
      </c>
      <c r="Y26" s="595">
        <v>0</v>
      </c>
      <c r="Z26" s="595">
        <v>0</v>
      </c>
      <c r="AA26" s="595">
        <v>190670.99999999994</v>
      </c>
      <c r="AB26" s="595">
        <v>182679.00000000003</v>
      </c>
      <c r="AC26" s="595">
        <v>6</v>
      </c>
      <c r="AD26" s="595">
        <v>816.00000000000011</v>
      </c>
      <c r="AE26" s="595">
        <v>2.0000000000000004</v>
      </c>
      <c r="AF26" s="595">
        <v>2</v>
      </c>
      <c r="AG26" s="595">
        <v>0</v>
      </c>
      <c r="AH26" s="595">
        <v>0</v>
      </c>
      <c r="AI26" s="595">
        <v>2488</v>
      </c>
      <c r="AJ26" s="595">
        <v>0</v>
      </c>
      <c r="AK26" s="595">
        <v>4678.0000000000009</v>
      </c>
    </row>
    <row r="27" spans="1:37" ht="15.75" customHeight="1">
      <c r="A27" s="199" t="s">
        <v>156</v>
      </c>
      <c r="B27" s="595">
        <v>47970</v>
      </c>
      <c r="C27" s="595">
        <f t="shared" si="0"/>
        <v>3020</v>
      </c>
      <c r="D27" s="595">
        <v>0</v>
      </c>
      <c r="E27" s="595"/>
      <c r="F27" s="595">
        <v>0</v>
      </c>
      <c r="G27" s="595">
        <v>0</v>
      </c>
      <c r="H27" s="595">
        <v>3020</v>
      </c>
      <c r="I27" s="595">
        <v>20</v>
      </c>
      <c r="J27" s="595">
        <v>0</v>
      </c>
      <c r="K27" s="595">
        <v>0</v>
      </c>
      <c r="L27" s="595">
        <v>2071</v>
      </c>
      <c r="M27" s="595">
        <v>0</v>
      </c>
      <c r="N27" s="595">
        <v>929</v>
      </c>
      <c r="O27" s="595">
        <v>0</v>
      </c>
      <c r="P27" s="595">
        <f t="shared" si="1"/>
        <v>44950.000000000007</v>
      </c>
      <c r="Q27" s="595">
        <v>298</v>
      </c>
      <c r="R27" s="595">
        <v>0</v>
      </c>
      <c r="S27" s="595">
        <v>30</v>
      </c>
      <c r="T27" s="595">
        <v>0</v>
      </c>
      <c r="U27" s="595">
        <v>0</v>
      </c>
      <c r="V27" s="595">
        <v>0</v>
      </c>
      <c r="W27" s="595">
        <v>265.00000000000006</v>
      </c>
      <c r="X27" s="595">
        <v>3</v>
      </c>
      <c r="Y27" s="595">
        <v>0</v>
      </c>
      <c r="Z27" s="595">
        <v>0</v>
      </c>
      <c r="AA27" s="595">
        <v>44652.000000000007</v>
      </c>
      <c r="AB27" s="595">
        <v>28215.000000000004</v>
      </c>
      <c r="AC27" s="595">
        <v>3483</v>
      </c>
      <c r="AD27" s="595">
        <v>1015</v>
      </c>
      <c r="AE27" s="595">
        <v>13</v>
      </c>
      <c r="AF27" s="595"/>
      <c r="AG27" s="595">
        <v>0</v>
      </c>
      <c r="AH27" s="595">
        <v>15</v>
      </c>
      <c r="AI27" s="595"/>
      <c r="AJ27" s="595"/>
      <c r="AK27" s="595">
        <v>11911</v>
      </c>
    </row>
    <row r="28" spans="1:37" ht="15.75" customHeight="1">
      <c r="A28" s="200" t="s">
        <v>155</v>
      </c>
      <c r="B28" s="595">
        <v>142327.00000000015</v>
      </c>
      <c r="C28" s="595">
        <f t="shared" si="0"/>
        <v>1916.9999999999998</v>
      </c>
      <c r="D28" s="595">
        <v>1067</v>
      </c>
      <c r="E28" s="595">
        <v>809</v>
      </c>
      <c r="F28" s="595">
        <v>258</v>
      </c>
      <c r="G28" s="595">
        <v>0</v>
      </c>
      <c r="H28" s="595">
        <v>849.99999999999977</v>
      </c>
      <c r="I28" s="595">
        <v>0</v>
      </c>
      <c r="J28" s="595">
        <v>404</v>
      </c>
      <c r="K28" s="595">
        <v>0</v>
      </c>
      <c r="L28" s="595">
        <v>132.00000000000003</v>
      </c>
      <c r="M28" s="595">
        <v>0</v>
      </c>
      <c r="N28" s="595">
        <v>314</v>
      </c>
      <c r="O28" s="595">
        <v>0</v>
      </c>
      <c r="P28" s="595">
        <f t="shared" si="1"/>
        <v>140409.99999999994</v>
      </c>
      <c r="Q28" s="595">
        <v>189</v>
      </c>
      <c r="R28" s="595">
        <v>14</v>
      </c>
      <c r="S28" s="595">
        <v>0</v>
      </c>
      <c r="T28" s="595">
        <v>0</v>
      </c>
      <c r="U28" s="595">
        <v>0</v>
      </c>
      <c r="V28" s="595">
        <v>0</v>
      </c>
      <c r="W28" s="595">
        <v>175</v>
      </c>
      <c r="X28" s="595">
        <v>0</v>
      </c>
      <c r="Y28" s="595">
        <v>0</v>
      </c>
      <c r="Z28" s="595">
        <v>0</v>
      </c>
      <c r="AA28" s="595">
        <v>140220.99999999994</v>
      </c>
      <c r="AB28" s="595">
        <v>118590.00000000006</v>
      </c>
      <c r="AC28" s="595">
        <v>4410</v>
      </c>
      <c r="AD28" s="595">
        <v>3383.9999999999995</v>
      </c>
      <c r="AE28" s="595">
        <v>51</v>
      </c>
      <c r="AF28" s="595">
        <v>0</v>
      </c>
      <c r="AG28" s="595">
        <v>0</v>
      </c>
      <c r="AH28" s="595">
        <v>0</v>
      </c>
      <c r="AI28" s="595">
        <v>0</v>
      </c>
      <c r="AJ28" s="595">
        <v>0</v>
      </c>
      <c r="AK28" s="595">
        <v>13786.000000000002</v>
      </c>
    </row>
    <row r="29" spans="1:37" ht="15.75" customHeight="1">
      <c r="A29" s="199" t="s">
        <v>26</v>
      </c>
      <c r="B29" s="595">
        <v>31534.000000000007</v>
      </c>
      <c r="C29" s="595">
        <f t="shared" si="0"/>
        <v>7885.9999999999991</v>
      </c>
      <c r="D29" s="595">
        <v>57</v>
      </c>
      <c r="E29" s="595">
        <v>57</v>
      </c>
      <c r="F29" s="595">
        <v>0</v>
      </c>
      <c r="G29" s="595">
        <v>0</v>
      </c>
      <c r="H29" s="595">
        <v>7828.9999999999991</v>
      </c>
      <c r="I29" s="595">
        <v>1735</v>
      </c>
      <c r="J29" s="595">
        <v>0</v>
      </c>
      <c r="K29" s="595">
        <v>0</v>
      </c>
      <c r="L29" s="595">
        <v>6094.0000000000009</v>
      </c>
      <c r="M29" s="595">
        <v>0</v>
      </c>
      <c r="N29" s="595">
        <v>0</v>
      </c>
      <c r="O29" s="595">
        <v>0</v>
      </c>
      <c r="P29" s="595">
        <f t="shared" si="1"/>
        <v>23648.000000000018</v>
      </c>
      <c r="Q29" s="595">
        <v>0</v>
      </c>
      <c r="R29" s="595">
        <v>0</v>
      </c>
      <c r="S29" s="595">
        <v>0</v>
      </c>
      <c r="T29" s="595">
        <v>0</v>
      </c>
      <c r="U29" s="595">
        <v>0</v>
      </c>
      <c r="V29" s="595">
        <v>0</v>
      </c>
      <c r="W29" s="595">
        <v>0</v>
      </c>
      <c r="X29" s="595">
        <v>0</v>
      </c>
      <c r="Y29" s="595">
        <v>0</v>
      </c>
      <c r="Z29" s="595">
        <v>0</v>
      </c>
      <c r="AA29" s="595">
        <v>23648.000000000018</v>
      </c>
      <c r="AB29" s="595">
        <v>21597</v>
      </c>
      <c r="AC29" s="595">
        <v>0</v>
      </c>
      <c r="AD29" s="595">
        <v>1908</v>
      </c>
      <c r="AE29" s="595">
        <v>0</v>
      </c>
      <c r="AF29" s="595"/>
      <c r="AG29" s="595">
        <v>0</v>
      </c>
      <c r="AH29" s="595">
        <v>0</v>
      </c>
      <c r="AI29" s="595">
        <v>0</v>
      </c>
      <c r="AJ29" s="595">
        <v>0</v>
      </c>
      <c r="AK29" s="595">
        <v>143</v>
      </c>
    </row>
    <row r="30" spans="1:37" s="92" customFormat="1" ht="15.75" customHeight="1">
      <c r="A30" s="191" t="s">
        <v>50</v>
      </c>
      <c r="B30" s="594">
        <v>162189.00000000006</v>
      </c>
      <c r="C30" s="594">
        <f t="shared" si="0"/>
        <v>13995</v>
      </c>
      <c r="D30" s="594">
        <v>10895</v>
      </c>
      <c r="E30" s="594">
        <v>10895</v>
      </c>
      <c r="F30" s="595">
        <v>0</v>
      </c>
      <c r="G30" s="595">
        <v>0</v>
      </c>
      <c r="H30" s="594">
        <v>3100</v>
      </c>
      <c r="I30" s="595">
        <v>0</v>
      </c>
      <c r="J30" s="595">
        <v>0</v>
      </c>
      <c r="K30" s="594">
        <v>75</v>
      </c>
      <c r="L30" s="594">
        <v>3024.9999999999991</v>
      </c>
      <c r="M30" s="595">
        <v>0</v>
      </c>
      <c r="N30" s="595">
        <v>0</v>
      </c>
      <c r="O30" s="595">
        <v>0</v>
      </c>
      <c r="P30" s="594">
        <f t="shared" si="1"/>
        <v>148194</v>
      </c>
      <c r="Q30" s="594">
        <v>155</v>
      </c>
      <c r="R30" s="594">
        <v>115</v>
      </c>
      <c r="S30" s="594">
        <v>0</v>
      </c>
      <c r="T30" s="595">
        <v>0</v>
      </c>
      <c r="U30" s="595">
        <v>0</v>
      </c>
      <c r="V30" s="595">
        <v>0</v>
      </c>
      <c r="W30" s="594">
        <v>40</v>
      </c>
      <c r="X30" s="595">
        <v>0</v>
      </c>
      <c r="Y30" s="595">
        <v>0</v>
      </c>
      <c r="Z30" s="595">
        <v>0</v>
      </c>
      <c r="AA30" s="594">
        <v>148039</v>
      </c>
      <c r="AB30" s="594">
        <v>87989.000000000015</v>
      </c>
      <c r="AC30" s="595">
        <v>0</v>
      </c>
      <c r="AD30" s="594">
        <v>39685.999999999985</v>
      </c>
      <c r="AE30" s="594">
        <v>30</v>
      </c>
      <c r="AF30" s="594">
        <v>0</v>
      </c>
      <c r="AG30" s="595">
        <v>0</v>
      </c>
      <c r="AH30" s="595">
        <v>0</v>
      </c>
      <c r="AI30" s="595">
        <v>0</v>
      </c>
      <c r="AJ30" s="595">
        <v>0</v>
      </c>
      <c r="AK30" s="594">
        <v>20333.999999999996</v>
      </c>
    </row>
    <row r="31" spans="1:37" ht="15.75" customHeight="1">
      <c r="A31" s="199" t="s">
        <v>28</v>
      </c>
      <c r="B31" s="595">
        <v>47508.000000000007</v>
      </c>
      <c r="C31" s="595">
        <f t="shared" si="0"/>
        <v>2044</v>
      </c>
      <c r="D31" s="595">
        <v>285</v>
      </c>
      <c r="E31" s="595">
        <v>285</v>
      </c>
      <c r="F31" s="595">
        <v>0</v>
      </c>
      <c r="G31" s="595">
        <v>0</v>
      </c>
      <c r="H31" s="595">
        <v>1759</v>
      </c>
      <c r="I31" s="595">
        <v>0</v>
      </c>
      <c r="J31" s="595">
        <v>0</v>
      </c>
      <c r="K31" s="595">
        <v>75</v>
      </c>
      <c r="L31" s="595">
        <v>1684</v>
      </c>
      <c r="M31" s="595">
        <v>0</v>
      </c>
      <c r="N31" s="595">
        <v>0</v>
      </c>
      <c r="O31" s="595">
        <v>0</v>
      </c>
      <c r="P31" s="595">
        <f t="shared" si="1"/>
        <v>45463.999999999985</v>
      </c>
      <c r="Q31" s="595">
        <v>30</v>
      </c>
      <c r="R31" s="595">
        <v>0</v>
      </c>
      <c r="S31" s="595">
        <v>0</v>
      </c>
      <c r="T31" s="595">
        <v>0</v>
      </c>
      <c r="U31" s="595">
        <v>0</v>
      </c>
      <c r="V31" s="595">
        <v>0</v>
      </c>
      <c r="W31" s="595">
        <v>30</v>
      </c>
      <c r="X31" s="595">
        <v>0</v>
      </c>
      <c r="Y31" s="595">
        <v>0</v>
      </c>
      <c r="Z31" s="595">
        <v>0</v>
      </c>
      <c r="AA31" s="595">
        <v>45433.999999999985</v>
      </c>
      <c r="AB31" s="595">
        <v>21528.000000000004</v>
      </c>
      <c r="AC31" s="595">
        <v>0</v>
      </c>
      <c r="AD31" s="595">
        <v>19131</v>
      </c>
      <c r="AE31" s="595">
        <v>0</v>
      </c>
      <c r="AF31" s="595">
        <v>0</v>
      </c>
      <c r="AG31" s="595">
        <v>0</v>
      </c>
      <c r="AH31" s="595">
        <v>0</v>
      </c>
      <c r="AI31" s="595">
        <v>0</v>
      </c>
      <c r="AJ31" s="595">
        <v>0</v>
      </c>
      <c r="AK31" s="595">
        <v>4775</v>
      </c>
    </row>
    <row r="32" spans="1:37" ht="15.75" customHeight="1">
      <c r="A32" s="200" t="s">
        <v>29</v>
      </c>
      <c r="B32" s="595">
        <v>18578</v>
      </c>
      <c r="C32" s="595">
        <f t="shared" si="0"/>
        <v>412</v>
      </c>
      <c r="D32" s="595">
        <v>0</v>
      </c>
      <c r="E32" s="595">
        <v>0</v>
      </c>
      <c r="F32" s="595">
        <v>0</v>
      </c>
      <c r="G32" s="595">
        <v>0</v>
      </c>
      <c r="H32" s="595">
        <v>412</v>
      </c>
      <c r="I32" s="595">
        <v>0</v>
      </c>
      <c r="J32" s="595">
        <v>0</v>
      </c>
      <c r="K32" s="595">
        <v>0</v>
      </c>
      <c r="L32" s="595">
        <v>412</v>
      </c>
      <c r="M32" s="595">
        <v>0</v>
      </c>
      <c r="N32" s="595">
        <v>0</v>
      </c>
      <c r="O32" s="595">
        <v>0</v>
      </c>
      <c r="P32" s="595">
        <f t="shared" si="1"/>
        <v>18166.000000000004</v>
      </c>
      <c r="Q32" s="595">
        <v>64</v>
      </c>
      <c r="R32" s="595">
        <v>64</v>
      </c>
      <c r="S32" s="595">
        <v>0</v>
      </c>
      <c r="T32" s="595">
        <v>0</v>
      </c>
      <c r="U32" s="595">
        <v>0</v>
      </c>
      <c r="V32" s="595">
        <v>0</v>
      </c>
      <c r="W32" s="595">
        <v>0</v>
      </c>
      <c r="X32" s="595">
        <v>0</v>
      </c>
      <c r="Y32" s="595">
        <v>0</v>
      </c>
      <c r="Z32" s="595">
        <v>0</v>
      </c>
      <c r="AA32" s="595">
        <v>18102.000000000004</v>
      </c>
      <c r="AB32" s="595">
        <v>16787</v>
      </c>
      <c r="AC32" s="595">
        <v>0</v>
      </c>
      <c r="AD32" s="595">
        <v>1315</v>
      </c>
      <c r="AE32" s="595"/>
      <c r="AF32" s="595"/>
      <c r="AG32" s="595">
        <v>0</v>
      </c>
      <c r="AH32" s="595">
        <v>0</v>
      </c>
      <c r="AI32" s="595">
        <v>0</v>
      </c>
      <c r="AJ32" s="595">
        <v>0</v>
      </c>
      <c r="AK32" s="595">
        <v>0</v>
      </c>
    </row>
    <row r="33" spans="1:37" ht="15.75" customHeight="1">
      <c r="A33" s="199" t="s">
        <v>30</v>
      </c>
      <c r="B33" s="595">
        <v>29883.000000000004</v>
      </c>
      <c r="C33" s="595">
        <f t="shared" si="0"/>
        <v>11287</v>
      </c>
      <c r="D33" s="595">
        <v>10610</v>
      </c>
      <c r="E33" s="595">
        <v>10610</v>
      </c>
      <c r="F33" s="595">
        <v>0</v>
      </c>
      <c r="G33" s="595">
        <v>0</v>
      </c>
      <c r="H33" s="595">
        <v>677</v>
      </c>
      <c r="I33" s="595">
        <v>0</v>
      </c>
      <c r="J33" s="595">
        <v>0</v>
      </c>
      <c r="K33" s="595">
        <v>0</v>
      </c>
      <c r="L33" s="595">
        <v>677</v>
      </c>
      <c r="M33" s="595">
        <v>0</v>
      </c>
      <c r="N33" s="595">
        <v>0</v>
      </c>
      <c r="O33" s="595">
        <v>0</v>
      </c>
      <c r="P33" s="595">
        <f t="shared" si="1"/>
        <v>18595.999999999993</v>
      </c>
      <c r="Q33" s="595">
        <v>0</v>
      </c>
      <c r="R33" s="595">
        <v>0</v>
      </c>
      <c r="S33" s="595">
        <v>0</v>
      </c>
      <c r="T33" s="595">
        <v>0</v>
      </c>
      <c r="U33" s="595">
        <v>0</v>
      </c>
      <c r="V33" s="595">
        <v>0</v>
      </c>
      <c r="W33" s="595"/>
      <c r="X33" s="595">
        <v>0</v>
      </c>
      <c r="Y33" s="595">
        <v>0</v>
      </c>
      <c r="Z33" s="595">
        <v>0</v>
      </c>
      <c r="AA33" s="595">
        <v>18595.999999999993</v>
      </c>
      <c r="AB33" s="595">
        <v>15270.000000000004</v>
      </c>
      <c r="AC33" s="595">
        <v>0</v>
      </c>
      <c r="AD33" s="595">
        <v>3323.9999999999995</v>
      </c>
      <c r="AE33" s="595">
        <v>0</v>
      </c>
      <c r="AF33" s="595"/>
      <c r="AG33" s="595">
        <v>0</v>
      </c>
      <c r="AH33" s="595">
        <v>0</v>
      </c>
      <c r="AI33" s="595">
        <v>0</v>
      </c>
      <c r="AJ33" s="595">
        <v>0</v>
      </c>
      <c r="AK33" s="595">
        <v>2</v>
      </c>
    </row>
    <row r="34" spans="1:37" ht="15.75" customHeight="1">
      <c r="A34" s="200" t="s">
        <v>31</v>
      </c>
      <c r="B34" s="595">
        <v>51468.000000000007</v>
      </c>
      <c r="C34" s="595">
        <f t="shared" si="0"/>
        <v>150.00000000000003</v>
      </c>
      <c r="D34" s="595">
        <v>0</v>
      </c>
      <c r="E34" s="595">
        <v>0</v>
      </c>
      <c r="F34" s="595">
        <v>0</v>
      </c>
      <c r="G34" s="595">
        <v>0</v>
      </c>
      <c r="H34" s="595">
        <v>150.00000000000003</v>
      </c>
      <c r="I34" s="595">
        <v>0</v>
      </c>
      <c r="J34" s="595">
        <v>0</v>
      </c>
      <c r="K34" s="595">
        <v>0</v>
      </c>
      <c r="L34" s="595">
        <v>150</v>
      </c>
      <c r="M34" s="595">
        <v>0</v>
      </c>
      <c r="N34" s="595">
        <v>0</v>
      </c>
      <c r="O34" s="595">
        <v>0</v>
      </c>
      <c r="P34" s="595">
        <f t="shared" si="1"/>
        <v>51318.000000000007</v>
      </c>
      <c r="Q34" s="595">
        <v>1</v>
      </c>
      <c r="R34" s="595">
        <v>1</v>
      </c>
      <c r="S34" s="595">
        <v>0</v>
      </c>
      <c r="T34" s="595">
        <v>0</v>
      </c>
      <c r="U34" s="595">
        <v>0</v>
      </c>
      <c r="V34" s="595">
        <v>0</v>
      </c>
      <c r="W34" s="595"/>
      <c r="X34" s="595">
        <v>0</v>
      </c>
      <c r="Y34" s="595">
        <v>0</v>
      </c>
      <c r="Z34" s="595">
        <v>0</v>
      </c>
      <c r="AA34" s="595">
        <v>51317.000000000007</v>
      </c>
      <c r="AB34" s="595">
        <v>21435</v>
      </c>
      <c r="AC34" s="595">
        <v>0</v>
      </c>
      <c r="AD34" s="595">
        <v>14315.000000000004</v>
      </c>
      <c r="AE34" s="595">
        <v>30</v>
      </c>
      <c r="AF34" s="595">
        <v>0</v>
      </c>
      <c r="AG34" s="595">
        <v>0</v>
      </c>
      <c r="AH34" s="595">
        <v>0</v>
      </c>
      <c r="AI34" s="595">
        <v>0</v>
      </c>
      <c r="AJ34" s="595">
        <v>0</v>
      </c>
      <c r="AK34" s="595">
        <v>15537</v>
      </c>
    </row>
    <row r="35" spans="1:37" ht="15.75" customHeight="1">
      <c r="A35" s="199" t="s">
        <v>32</v>
      </c>
      <c r="B35" s="595">
        <v>2413.0000000000014</v>
      </c>
      <c r="C35" s="595">
        <f t="shared" si="0"/>
        <v>0</v>
      </c>
      <c r="D35" s="595">
        <v>0</v>
      </c>
      <c r="E35" s="595">
        <v>0</v>
      </c>
      <c r="F35" s="595">
        <v>0</v>
      </c>
      <c r="G35" s="595">
        <v>0</v>
      </c>
      <c r="H35" s="595">
        <v>0</v>
      </c>
      <c r="I35" s="595">
        <v>0</v>
      </c>
      <c r="J35" s="595">
        <v>0</v>
      </c>
      <c r="K35" s="595">
        <v>0</v>
      </c>
      <c r="L35" s="595">
        <v>0</v>
      </c>
      <c r="M35" s="595">
        <v>0</v>
      </c>
      <c r="N35" s="595">
        <v>0</v>
      </c>
      <c r="O35" s="595">
        <v>0</v>
      </c>
      <c r="P35" s="595">
        <f t="shared" si="1"/>
        <v>2413.0000000000005</v>
      </c>
      <c r="Q35" s="595">
        <v>0</v>
      </c>
      <c r="R35" s="595">
        <v>0</v>
      </c>
      <c r="S35" s="595">
        <v>0</v>
      </c>
      <c r="T35" s="595">
        <v>0</v>
      </c>
      <c r="U35" s="595">
        <v>0</v>
      </c>
      <c r="V35" s="595">
        <v>0</v>
      </c>
      <c r="W35" s="595">
        <v>0</v>
      </c>
      <c r="X35" s="595">
        <v>0</v>
      </c>
      <c r="Y35" s="595">
        <v>0</v>
      </c>
      <c r="Z35" s="595">
        <v>0</v>
      </c>
      <c r="AA35" s="595">
        <v>2413.0000000000005</v>
      </c>
      <c r="AB35" s="595">
        <v>1383.0000000000002</v>
      </c>
      <c r="AC35" s="595">
        <v>0</v>
      </c>
      <c r="AD35" s="595">
        <v>1030.0000000000002</v>
      </c>
      <c r="AE35" s="595"/>
      <c r="AF35" s="595">
        <v>0</v>
      </c>
      <c r="AG35" s="595">
        <v>0</v>
      </c>
      <c r="AH35" s="595">
        <v>0</v>
      </c>
      <c r="AI35" s="595">
        <v>0</v>
      </c>
      <c r="AJ35" s="595">
        <v>0</v>
      </c>
      <c r="AK35" s="595">
        <v>0</v>
      </c>
    </row>
    <row r="36" spans="1:37" ht="15.75" customHeight="1">
      <c r="A36" s="200" t="s">
        <v>33</v>
      </c>
      <c r="B36" s="595">
        <v>12338.999999999995</v>
      </c>
      <c r="C36" s="595">
        <f t="shared" si="0"/>
        <v>102</v>
      </c>
      <c r="D36" s="595">
        <v>0</v>
      </c>
      <c r="E36" s="595">
        <v>0</v>
      </c>
      <c r="F36" s="595">
        <v>0</v>
      </c>
      <c r="G36" s="595">
        <v>0</v>
      </c>
      <c r="H36" s="595">
        <v>102</v>
      </c>
      <c r="I36" s="595">
        <v>0</v>
      </c>
      <c r="J36" s="595">
        <v>0</v>
      </c>
      <c r="K36" s="595">
        <v>0</v>
      </c>
      <c r="L36" s="595">
        <v>102</v>
      </c>
      <c r="M36" s="595">
        <v>0</v>
      </c>
      <c r="N36" s="595">
        <v>0</v>
      </c>
      <c r="O36" s="595">
        <v>0</v>
      </c>
      <c r="P36" s="595">
        <f t="shared" si="1"/>
        <v>12236.999999999996</v>
      </c>
      <c r="Q36" s="595">
        <v>60</v>
      </c>
      <c r="R36" s="595">
        <v>50</v>
      </c>
      <c r="S36" s="595">
        <v>0</v>
      </c>
      <c r="T36" s="595">
        <v>0</v>
      </c>
      <c r="U36" s="595">
        <v>0</v>
      </c>
      <c r="V36" s="595">
        <v>0</v>
      </c>
      <c r="W36" s="595">
        <v>10</v>
      </c>
      <c r="X36" s="595">
        <v>0</v>
      </c>
      <c r="Y36" s="595">
        <v>0</v>
      </c>
      <c r="Z36" s="595">
        <v>0</v>
      </c>
      <c r="AA36" s="595">
        <v>12176.999999999996</v>
      </c>
      <c r="AB36" s="595">
        <v>11586</v>
      </c>
      <c r="AC36" s="595">
        <v>0</v>
      </c>
      <c r="AD36" s="595">
        <v>571</v>
      </c>
      <c r="AE36" s="595"/>
      <c r="AF36" s="595"/>
      <c r="AG36" s="595">
        <v>0</v>
      </c>
      <c r="AH36" s="595">
        <v>0</v>
      </c>
      <c r="AI36" s="595">
        <v>0</v>
      </c>
      <c r="AJ36" s="595">
        <v>0</v>
      </c>
      <c r="AK36" s="595">
        <v>20</v>
      </c>
    </row>
    <row r="37" spans="1:37" s="92" customFormat="1" ht="15.75" customHeight="1">
      <c r="A37" s="191" t="s">
        <v>49</v>
      </c>
      <c r="B37" s="594">
        <v>1665.9999999999998</v>
      </c>
      <c r="C37" s="594">
        <f t="shared" si="0"/>
        <v>889</v>
      </c>
      <c r="D37" s="595">
        <v>0</v>
      </c>
      <c r="E37" s="595">
        <v>0</v>
      </c>
      <c r="F37" s="595">
        <v>0</v>
      </c>
      <c r="G37" s="595">
        <v>0</v>
      </c>
      <c r="H37" s="594">
        <v>889</v>
      </c>
      <c r="I37" s="595">
        <v>0</v>
      </c>
      <c r="J37" s="595">
        <v>0</v>
      </c>
      <c r="K37" s="595">
        <v>0</v>
      </c>
      <c r="L37" s="594">
        <v>319</v>
      </c>
      <c r="M37" s="595">
        <v>0</v>
      </c>
      <c r="N37" s="595">
        <v>0</v>
      </c>
      <c r="O37" s="594">
        <v>570</v>
      </c>
      <c r="P37" s="594">
        <f t="shared" si="1"/>
        <v>777</v>
      </c>
      <c r="Q37" s="595">
        <v>0</v>
      </c>
      <c r="R37" s="595">
        <v>0</v>
      </c>
      <c r="S37" s="595">
        <v>0</v>
      </c>
      <c r="T37" s="595">
        <v>0</v>
      </c>
      <c r="U37" s="595">
        <v>0</v>
      </c>
      <c r="V37" s="595">
        <v>0</v>
      </c>
      <c r="W37" s="595">
        <v>0</v>
      </c>
      <c r="X37" s="595">
        <v>0</v>
      </c>
      <c r="Y37" s="595">
        <v>0</v>
      </c>
      <c r="Z37" s="595">
        <v>0</v>
      </c>
      <c r="AA37" s="594">
        <v>777</v>
      </c>
      <c r="AB37" s="594">
        <v>658</v>
      </c>
      <c r="AC37" s="595">
        <v>0</v>
      </c>
      <c r="AD37" s="594">
        <v>119</v>
      </c>
      <c r="AE37" s="594"/>
      <c r="AF37" s="594"/>
      <c r="AG37" s="595">
        <v>0</v>
      </c>
      <c r="AH37" s="595">
        <v>0</v>
      </c>
      <c r="AI37" s="595">
        <v>0</v>
      </c>
      <c r="AJ37" s="595">
        <v>0</v>
      </c>
      <c r="AK37" s="595">
        <v>0</v>
      </c>
    </row>
    <row r="38" spans="1:37" ht="15.75" customHeight="1">
      <c r="A38" s="200" t="s">
        <v>36</v>
      </c>
      <c r="B38" s="595">
        <v>1665.9999999999998</v>
      </c>
      <c r="C38" s="595">
        <f t="shared" si="0"/>
        <v>889</v>
      </c>
      <c r="D38" s="595">
        <v>0</v>
      </c>
      <c r="E38" s="595">
        <v>0</v>
      </c>
      <c r="F38" s="595">
        <v>0</v>
      </c>
      <c r="G38" s="595">
        <v>0</v>
      </c>
      <c r="H38" s="595">
        <v>889</v>
      </c>
      <c r="I38" s="595">
        <v>0</v>
      </c>
      <c r="J38" s="595">
        <v>0</v>
      </c>
      <c r="K38" s="595">
        <v>0</v>
      </c>
      <c r="L38" s="595">
        <v>319</v>
      </c>
      <c r="M38" s="595">
        <v>0</v>
      </c>
      <c r="N38" s="595">
        <v>0</v>
      </c>
      <c r="O38" s="595">
        <v>570</v>
      </c>
      <c r="P38" s="595">
        <f t="shared" si="1"/>
        <v>777</v>
      </c>
      <c r="Q38" s="595">
        <v>0</v>
      </c>
      <c r="R38" s="595">
        <v>0</v>
      </c>
      <c r="S38" s="595">
        <v>0</v>
      </c>
      <c r="T38" s="595">
        <v>0</v>
      </c>
      <c r="U38" s="595">
        <v>0</v>
      </c>
      <c r="V38" s="595">
        <v>0</v>
      </c>
      <c r="W38" s="595">
        <v>0</v>
      </c>
      <c r="X38" s="595">
        <v>0</v>
      </c>
      <c r="Y38" s="595">
        <v>0</v>
      </c>
      <c r="Z38" s="595">
        <v>0</v>
      </c>
      <c r="AA38" s="595">
        <v>777</v>
      </c>
      <c r="AB38" s="595">
        <v>658</v>
      </c>
      <c r="AC38" s="595">
        <v>0</v>
      </c>
      <c r="AD38" s="595">
        <v>119</v>
      </c>
      <c r="AE38" s="595"/>
      <c r="AF38" s="595"/>
      <c r="AG38" s="595">
        <v>0</v>
      </c>
      <c r="AH38" s="595">
        <v>0</v>
      </c>
      <c r="AI38" s="595">
        <v>0</v>
      </c>
      <c r="AJ38" s="595">
        <v>0</v>
      </c>
      <c r="AK38" s="595">
        <v>0</v>
      </c>
    </row>
    <row r="39" spans="1:37" s="92" customFormat="1" ht="15.75" customHeight="1">
      <c r="A39" s="203" t="s">
        <v>37</v>
      </c>
      <c r="B39" s="594">
        <v>2330</v>
      </c>
      <c r="C39" s="594">
        <f t="shared" si="0"/>
        <v>0</v>
      </c>
      <c r="D39" s="595">
        <v>0</v>
      </c>
      <c r="E39" s="595">
        <v>0</v>
      </c>
      <c r="F39" s="595">
        <v>0</v>
      </c>
      <c r="G39" s="595">
        <v>0</v>
      </c>
      <c r="H39" s="594">
        <v>0</v>
      </c>
      <c r="I39" s="595">
        <v>0</v>
      </c>
      <c r="J39" s="595">
        <v>0</v>
      </c>
      <c r="K39" s="595">
        <v>0</v>
      </c>
      <c r="L39" s="594">
        <v>0</v>
      </c>
      <c r="M39" s="595">
        <v>0</v>
      </c>
      <c r="N39" s="595">
        <v>0</v>
      </c>
      <c r="O39" s="595">
        <v>0</v>
      </c>
      <c r="P39" s="594">
        <f t="shared" si="1"/>
        <v>2330</v>
      </c>
      <c r="Q39" s="595">
        <v>0</v>
      </c>
      <c r="R39" s="595">
        <v>0</v>
      </c>
      <c r="S39" s="595">
        <v>0</v>
      </c>
      <c r="T39" s="595">
        <v>0</v>
      </c>
      <c r="U39" s="595">
        <v>0</v>
      </c>
      <c r="V39" s="595">
        <v>0</v>
      </c>
      <c r="W39" s="595">
        <v>0</v>
      </c>
      <c r="X39" s="595">
        <v>0</v>
      </c>
      <c r="Y39" s="595">
        <v>0</v>
      </c>
      <c r="Z39" s="595">
        <v>0</v>
      </c>
      <c r="AA39" s="594">
        <v>2330</v>
      </c>
      <c r="AB39" s="594">
        <v>2210</v>
      </c>
      <c r="AC39" s="595">
        <v>0</v>
      </c>
      <c r="AD39" s="594">
        <v>120</v>
      </c>
      <c r="AE39" s="594"/>
      <c r="AF39" s="594"/>
      <c r="AG39" s="595">
        <v>0</v>
      </c>
      <c r="AH39" s="595">
        <v>0</v>
      </c>
      <c r="AI39" s="595">
        <v>0</v>
      </c>
      <c r="AJ39" s="595">
        <v>0</v>
      </c>
      <c r="AK39" s="595">
        <v>0</v>
      </c>
    </row>
    <row r="40" spans="1:37" ht="15.75" customHeight="1">
      <c r="A40" s="325" t="s">
        <v>414</v>
      </c>
      <c r="B40" s="633">
        <v>2330</v>
      </c>
      <c r="C40" s="633">
        <f t="shared" si="0"/>
        <v>0</v>
      </c>
      <c r="D40" s="595">
        <v>0</v>
      </c>
      <c r="E40" s="595">
        <v>0</v>
      </c>
      <c r="F40" s="595">
        <v>0</v>
      </c>
      <c r="G40" s="595">
        <v>0</v>
      </c>
      <c r="H40" s="634">
        <v>0</v>
      </c>
      <c r="I40" s="595">
        <v>0</v>
      </c>
      <c r="J40" s="595">
        <v>0</v>
      </c>
      <c r="K40" s="595">
        <v>0</v>
      </c>
      <c r="L40" s="634">
        <v>0</v>
      </c>
      <c r="M40" s="595">
        <v>0</v>
      </c>
      <c r="N40" s="595">
        <v>0</v>
      </c>
      <c r="O40" s="595">
        <v>0</v>
      </c>
      <c r="P40" s="633">
        <f t="shared" si="1"/>
        <v>2330</v>
      </c>
      <c r="Q40" s="595">
        <v>0</v>
      </c>
      <c r="R40" s="595">
        <v>0</v>
      </c>
      <c r="S40" s="595">
        <v>0</v>
      </c>
      <c r="T40" s="595">
        <v>0</v>
      </c>
      <c r="U40" s="595">
        <v>0</v>
      </c>
      <c r="V40" s="595">
        <v>0</v>
      </c>
      <c r="W40" s="595">
        <v>0</v>
      </c>
      <c r="X40" s="595">
        <v>0</v>
      </c>
      <c r="Y40" s="595">
        <v>0</v>
      </c>
      <c r="Z40" s="595">
        <v>0</v>
      </c>
      <c r="AA40" s="635">
        <v>2330</v>
      </c>
      <c r="AB40" s="635">
        <v>2210</v>
      </c>
      <c r="AC40" s="595">
        <v>0</v>
      </c>
      <c r="AD40" s="635">
        <v>120</v>
      </c>
      <c r="AE40" s="635"/>
      <c r="AF40" s="635"/>
      <c r="AG40" s="595">
        <v>0</v>
      </c>
      <c r="AH40" s="595">
        <v>0</v>
      </c>
      <c r="AI40" s="595">
        <v>0</v>
      </c>
      <c r="AJ40" s="595">
        <v>0</v>
      </c>
      <c r="AK40" s="595">
        <v>0</v>
      </c>
    </row>
    <row r="41" spans="1:37" ht="15" customHeight="1">
      <c r="A41" s="271"/>
      <c r="B41" s="271"/>
      <c r="C41" s="271"/>
      <c r="D41" s="271"/>
      <c r="E41" s="271"/>
      <c r="F41" s="271"/>
      <c r="G41" s="271"/>
      <c r="H41" s="271"/>
      <c r="I41" s="271"/>
      <c r="J41" s="271"/>
      <c r="K41" s="271"/>
      <c r="L41" s="271"/>
      <c r="M41" s="271"/>
      <c r="N41" s="271"/>
      <c r="O41" s="271"/>
      <c r="P41" s="271"/>
      <c r="Q41" s="271"/>
      <c r="R41" s="271"/>
      <c r="S41" s="271"/>
      <c r="T41" s="271"/>
    </row>
    <row r="42" spans="1:37" ht="27" customHeight="1">
      <c r="A42" s="773" t="s">
        <v>628</v>
      </c>
      <c r="B42" s="773"/>
      <c r="C42" s="773"/>
      <c r="D42" s="773"/>
      <c r="E42" s="773"/>
      <c r="F42" s="773"/>
      <c r="G42" s="773"/>
      <c r="H42" s="773"/>
      <c r="I42" s="773"/>
      <c r="J42" s="773"/>
      <c r="K42" s="773"/>
      <c r="L42" s="773"/>
      <c r="M42" s="773"/>
      <c r="N42" s="773"/>
      <c r="O42" s="773"/>
      <c r="P42" s="552"/>
    </row>
    <row r="43" spans="1:37" ht="22.5" customHeight="1">
      <c r="A43" s="754" t="s">
        <v>602</v>
      </c>
      <c r="B43" s="754"/>
      <c r="C43" s="754"/>
      <c r="D43" s="754"/>
      <c r="E43" s="754"/>
      <c r="F43" s="754"/>
      <c r="G43" s="754"/>
      <c r="H43" s="754"/>
    </row>
  </sheetData>
  <mergeCells count="13">
    <mergeCell ref="A43:H43"/>
    <mergeCell ref="A42:O42"/>
    <mergeCell ref="A7:A9"/>
    <mergeCell ref="B7:B9"/>
    <mergeCell ref="C7:O7"/>
    <mergeCell ref="H8:O8"/>
    <mergeCell ref="D8:G8"/>
    <mergeCell ref="A5:Y5"/>
    <mergeCell ref="C8:C9"/>
    <mergeCell ref="P8:P9"/>
    <mergeCell ref="Q8:Z8"/>
    <mergeCell ref="AA8:AK8"/>
    <mergeCell ref="P7:AK7"/>
  </mergeCells>
  <hyperlinks>
    <hyperlink ref="Z5" location="INDICE!A60" display="INDICE"/>
  </hyperlinks>
  <printOptions horizontalCentered="1"/>
  <pageMargins left="0.19685039370078741" right="0.19685039370078741" top="1.1023622047244095" bottom="0.51181102362204722" header="0.11811023622047245" footer="0.23622047244094491"/>
  <pageSetup paperSize="9" scale="48" firstPageNumber="112" orientation="landscape" useFirstPageNumber="1" r:id="rId1"/>
  <headerFooter scaleWithDoc="0">
    <oddHeader>&amp;C&amp;G</oddHeader>
    <oddFooter>&amp;C&amp;12 &amp;P</oddFooter>
  </headerFooter>
  <drawing r:id="rId2"/>
  <legacyDrawingHF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5"/>
  <dimension ref="A1:R42"/>
  <sheetViews>
    <sheetView showGridLines="0" topLeftCell="A4" zoomScale="90" zoomScaleNormal="90" zoomScalePageLayoutView="90" workbookViewId="0">
      <selection activeCell="A7" sqref="A7:A8"/>
    </sheetView>
  </sheetViews>
  <sheetFormatPr baseColWidth="10" defaultColWidth="9.140625" defaultRowHeight="12.75"/>
  <cols>
    <col min="1" max="1" width="30.85546875" style="91" customWidth="1"/>
    <col min="2" max="3" width="10.5703125" style="91" customWidth="1"/>
    <col min="4" max="4" width="15.42578125" style="91" customWidth="1"/>
    <col min="5" max="5" width="13.42578125" style="91" customWidth="1"/>
    <col min="6" max="10" width="16" style="91" customWidth="1"/>
    <col min="11" max="11" width="13.28515625" style="91" customWidth="1"/>
    <col min="12" max="13" width="14.28515625" style="91" customWidth="1"/>
    <col min="14" max="15" width="14.28515625" style="93" customWidth="1"/>
    <col min="16" max="16" width="12.85546875" style="93" customWidth="1"/>
    <col min="17" max="17" width="11.5703125" style="93" customWidth="1"/>
    <col min="18" max="16384" width="9.140625" style="93"/>
  </cols>
  <sheetData>
    <row r="1" spans="1:18" ht="17.25" customHeight="1"/>
    <row r="2" spans="1:18" ht="17.25" customHeight="1"/>
    <row r="3" spans="1:18" ht="17.25" customHeight="1"/>
    <row r="5" spans="1:18" ht="47.25" customHeight="1">
      <c r="A5" s="758" t="s">
        <v>881</v>
      </c>
      <c r="B5" s="758"/>
      <c r="C5" s="758"/>
      <c r="D5" s="758"/>
      <c r="E5" s="758"/>
      <c r="F5" s="758"/>
      <c r="G5" s="758"/>
      <c r="H5" s="758"/>
      <c r="I5" s="758"/>
      <c r="J5" s="758"/>
      <c r="K5" s="758"/>
      <c r="L5" s="758"/>
      <c r="M5" s="758"/>
      <c r="N5" s="758"/>
      <c r="O5" s="758"/>
      <c r="P5" s="758"/>
      <c r="Q5" s="758"/>
      <c r="R5" s="65" t="s">
        <v>225</v>
      </c>
    </row>
    <row r="6" spans="1:18" ht="19.5" customHeight="1">
      <c r="A6" s="277"/>
      <c r="B6" s="277"/>
      <c r="C6" s="277"/>
      <c r="D6" s="277"/>
      <c r="E6" s="277"/>
      <c r="F6" s="277"/>
      <c r="G6" s="277"/>
      <c r="H6" s="277"/>
      <c r="I6" s="277"/>
      <c r="J6" s="277"/>
      <c r="K6" s="277"/>
      <c r="L6" s="98"/>
      <c r="M6" s="98"/>
    </row>
    <row r="7" spans="1:18" s="126" customFormat="1" ht="21.75" customHeight="1">
      <c r="A7" s="771" t="s">
        <v>46</v>
      </c>
      <c r="B7" s="827" t="s">
        <v>242</v>
      </c>
      <c r="C7" s="829" t="s">
        <v>142</v>
      </c>
      <c r="D7" s="830"/>
      <c r="E7" s="830"/>
      <c r="F7" s="831"/>
      <c r="G7" s="834" t="s">
        <v>146</v>
      </c>
      <c r="H7" s="835"/>
      <c r="I7" s="836"/>
      <c r="J7" s="437" t="s">
        <v>146</v>
      </c>
      <c r="K7" s="829" t="s">
        <v>145</v>
      </c>
      <c r="L7" s="830"/>
      <c r="M7" s="830"/>
      <c r="N7" s="830"/>
      <c r="O7" s="831"/>
      <c r="P7" s="832" t="s">
        <v>170</v>
      </c>
      <c r="Q7" s="832" t="s">
        <v>176</v>
      </c>
    </row>
    <row r="8" spans="1:18" s="126" customFormat="1" ht="33.75" customHeight="1">
      <c r="A8" s="772"/>
      <c r="B8" s="828"/>
      <c r="C8" s="561" t="s">
        <v>45</v>
      </c>
      <c r="D8" s="561" t="s">
        <v>136</v>
      </c>
      <c r="E8" s="561" t="s">
        <v>175</v>
      </c>
      <c r="F8" s="561" t="s">
        <v>174</v>
      </c>
      <c r="G8" s="561" t="s">
        <v>45</v>
      </c>
      <c r="H8" s="561" t="s">
        <v>173</v>
      </c>
      <c r="I8" s="561" t="s">
        <v>172</v>
      </c>
      <c r="J8" s="561" t="s">
        <v>171</v>
      </c>
      <c r="K8" s="561" t="s">
        <v>45</v>
      </c>
      <c r="L8" s="561" t="s">
        <v>359</v>
      </c>
      <c r="M8" s="561" t="s">
        <v>360</v>
      </c>
      <c r="N8" s="561" t="s">
        <v>361</v>
      </c>
      <c r="O8" s="561" t="s">
        <v>363</v>
      </c>
      <c r="P8" s="833"/>
      <c r="Q8" s="833"/>
    </row>
    <row r="9" spans="1:18" s="92" customFormat="1" ht="15.75" customHeight="1">
      <c r="A9" s="191" t="s">
        <v>467</v>
      </c>
      <c r="B9" s="194">
        <v>4354140.0000000009</v>
      </c>
      <c r="C9" s="194">
        <v>1019478.0000000005</v>
      </c>
      <c r="D9" s="194">
        <v>6844.0000000000036</v>
      </c>
      <c r="E9" s="194">
        <v>241008.99999999971</v>
      </c>
      <c r="F9" s="194">
        <v>771625.00000000058</v>
      </c>
      <c r="G9" s="194">
        <v>875661.99999999988</v>
      </c>
      <c r="H9" s="194">
        <v>428306.9999999993</v>
      </c>
      <c r="I9" s="194">
        <v>447355.00000000093</v>
      </c>
      <c r="J9" s="194">
        <v>60584.999999999985</v>
      </c>
      <c r="K9" s="194">
        <v>2088535</v>
      </c>
      <c r="L9" s="194">
        <v>1079144.0000000012</v>
      </c>
      <c r="M9" s="194">
        <v>583755.00000000012</v>
      </c>
      <c r="N9" s="194">
        <v>293957.00000000017</v>
      </c>
      <c r="O9" s="194">
        <v>131679</v>
      </c>
      <c r="P9" s="194">
        <v>159022.99999999991</v>
      </c>
      <c r="Q9" s="194">
        <v>150856.99999999997</v>
      </c>
    </row>
    <row r="10" spans="1:18" s="92" customFormat="1" ht="15.75" customHeight="1">
      <c r="A10" s="191" t="s">
        <v>282</v>
      </c>
      <c r="B10" s="194">
        <v>2138896.0000000033</v>
      </c>
      <c r="C10" s="194">
        <v>540065.00000000023</v>
      </c>
      <c r="D10" s="194">
        <v>4056.0000000000005</v>
      </c>
      <c r="E10" s="194">
        <v>146783.99999999983</v>
      </c>
      <c r="F10" s="194">
        <v>389225.00000000006</v>
      </c>
      <c r="G10" s="194">
        <v>416326</v>
      </c>
      <c r="H10" s="194">
        <v>206350.00000000017</v>
      </c>
      <c r="I10" s="194">
        <v>209976.00000000003</v>
      </c>
      <c r="J10" s="194">
        <v>20215.999999999989</v>
      </c>
      <c r="K10" s="194">
        <v>1012619</v>
      </c>
      <c r="L10" s="194">
        <v>540336.9999999993</v>
      </c>
      <c r="M10" s="194">
        <v>280614.00000000029</v>
      </c>
      <c r="N10" s="194">
        <v>134789.00000000015</v>
      </c>
      <c r="O10" s="194">
        <v>56879.000000000058</v>
      </c>
      <c r="P10" s="194">
        <v>70776.000000000116</v>
      </c>
      <c r="Q10" s="194">
        <v>78894.000000000015</v>
      </c>
    </row>
    <row r="11" spans="1:18" ht="15.75" customHeight="1">
      <c r="A11" s="200" t="s">
        <v>169</v>
      </c>
      <c r="B11" s="192">
        <v>222990.00000000006</v>
      </c>
      <c r="C11" s="192">
        <v>57457.999999999985</v>
      </c>
      <c r="D11" s="192">
        <v>272.00000000000028</v>
      </c>
      <c r="E11" s="192">
        <v>15777.999999999998</v>
      </c>
      <c r="F11" s="192">
        <v>41407.999999999993</v>
      </c>
      <c r="G11" s="192">
        <v>47557.000000000007</v>
      </c>
      <c r="H11" s="192">
        <v>22864.000000000007</v>
      </c>
      <c r="I11" s="192">
        <v>24693</v>
      </c>
      <c r="J11" s="192">
        <v>1462.0000000000002</v>
      </c>
      <c r="K11" s="192">
        <v>101969</v>
      </c>
      <c r="L11" s="192">
        <v>63622</v>
      </c>
      <c r="M11" s="192">
        <v>26065.000000000004</v>
      </c>
      <c r="N11" s="192">
        <v>9281.0000000000036</v>
      </c>
      <c r="O11" s="192">
        <v>3001.0000000000014</v>
      </c>
      <c r="P11" s="192">
        <v>9168.0000000000018</v>
      </c>
      <c r="Q11" s="192">
        <v>5375.9999999999991</v>
      </c>
    </row>
    <row r="12" spans="1:18" ht="15.75" customHeight="1">
      <c r="A12" s="199" t="s">
        <v>168</v>
      </c>
      <c r="B12" s="192">
        <v>95619</v>
      </c>
      <c r="C12" s="192">
        <v>23097</v>
      </c>
      <c r="D12" s="192">
        <v>110</v>
      </c>
      <c r="E12" s="192">
        <v>5969.0000000000009</v>
      </c>
      <c r="F12" s="192">
        <v>17017.999999999996</v>
      </c>
      <c r="G12" s="192">
        <v>20932.000000000007</v>
      </c>
      <c r="H12" s="192">
        <v>9596</v>
      </c>
      <c r="I12" s="192">
        <v>11335.999999999998</v>
      </c>
      <c r="J12" s="192">
        <v>2922</v>
      </c>
      <c r="K12" s="192">
        <v>46672.000000000007</v>
      </c>
      <c r="L12" s="192">
        <v>26251.999999999993</v>
      </c>
      <c r="M12" s="192">
        <v>12500.999999999998</v>
      </c>
      <c r="N12" s="192">
        <v>5360.0000000000009</v>
      </c>
      <c r="O12" s="192">
        <v>2559.0000000000005</v>
      </c>
      <c r="P12" s="192">
        <v>1996.0000000000005</v>
      </c>
      <c r="Q12" s="192">
        <v>0</v>
      </c>
    </row>
    <row r="13" spans="1:18" ht="15.75" customHeight="1">
      <c r="A13" s="200" t="s">
        <v>167</v>
      </c>
      <c r="B13" s="192">
        <v>86149.000000000029</v>
      </c>
      <c r="C13" s="192">
        <v>23473</v>
      </c>
      <c r="D13" s="192">
        <v>63</v>
      </c>
      <c r="E13" s="192">
        <v>5228.0000000000009</v>
      </c>
      <c r="F13" s="192">
        <v>18182.000000000004</v>
      </c>
      <c r="G13" s="192">
        <v>18491</v>
      </c>
      <c r="H13" s="192">
        <v>8825.0000000000036</v>
      </c>
      <c r="I13" s="192">
        <v>9665.9999999999964</v>
      </c>
      <c r="J13" s="192">
        <v>65</v>
      </c>
      <c r="K13" s="192">
        <v>40971.999999999985</v>
      </c>
      <c r="L13" s="192">
        <v>24315.999999999989</v>
      </c>
      <c r="M13" s="192">
        <v>10447</v>
      </c>
      <c r="N13" s="192">
        <v>4326.0000000000018</v>
      </c>
      <c r="O13" s="192">
        <v>1882.9999999999998</v>
      </c>
      <c r="P13" s="192">
        <v>3147.9999999999991</v>
      </c>
      <c r="Q13" s="192">
        <v>0</v>
      </c>
    </row>
    <row r="14" spans="1:18" ht="15.75" customHeight="1">
      <c r="A14" s="199" t="s">
        <v>166</v>
      </c>
      <c r="B14" s="192">
        <v>62596.000000000015</v>
      </c>
      <c r="C14" s="192">
        <v>18789.000000000004</v>
      </c>
      <c r="D14" s="192">
        <v>91</v>
      </c>
      <c r="E14" s="192">
        <v>4748</v>
      </c>
      <c r="F14" s="192">
        <v>13949.999999999998</v>
      </c>
      <c r="G14" s="192">
        <v>11439.999999999998</v>
      </c>
      <c r="H14" s="192">
        <v>5855</v>
      </c>
      <c r="I14" s="192">
        <v>5584.9999999999991</v>
      </c>
      <c r="J14" s="192">
        <v>138.00000000000003</v>
      </c>
      <c r="K14" s="192">
        <v>31427.000000000004</v>
      </c>
      <c r="L14" s="192">
        <v>17114.000000000004</v>
      </c>
      <c r="M14" s="192">
        <v>9746.0000000000018</v>
      </c>
      <c r="N14" s="192">
        <v>3416.9999999999995</v>
      </c>
      <c r="O14" s="192">
        <v>1150.0000000000005</v>
      </c>
      <c r="P14" s="192">
        <v>802.00000000000011</v>
      </c>
      <c r="Q14" s="192">
        <v>0</v>
      </c>
    </row>
    <row r="15" spans="1:18" ht="15.75" customHeight="1">
      <c r="A15" s="200" t="s">
        <v>165</v>
      </c>
      <c r="B15" s="192">
        <v>172599</v>
      </c>
      <c r="C15" s="192">
        <v>54479.000000000015</v>
      </c>
      <c r="D15" s="192">
        <v>1148</v>
      </c>
      <c r="E15" s="192">
        <v>14151.999999999996</v>
      </c>
      <c r="F15" s="192">
        <v>39179</v>
      </c>
      <c r="G15" s="192">
        <v>37868.000000000007</v>
      </c>
      <c r="H15" s="192">
        <v>19802.000000000007</v>
      </c>
      <c r="I15" s="192">
        <v>18065.999999999996</v>
      </c>
      <c r="J15" s="192">
        <v>10</v>
      </c>
      <c r="K15" s="192">
        <v>75469.999999999985</v>
      </c>
      <c r="L15" s="192">
        <v>41128</v>
      </c>
      <c r="M15" s="192">
        <v>20322.000000000007</v>
      </c>
      <c r="N15" s="192">
        <v>9689.0000000000018</v>
      </c>
      <c r="O15" s="192">
        <v>4330.9999999999991</v>
      </c>
      <c r="P15" s="192">
        <v>4772</v>
      </c>
      <c r="Q15" s="192">
        <v>0</v>
      </c>
    </row>
    <row r="16" spans="1:18" ht="15.75" customHeight="1">
      <c r="A16" s="199" t="s">
        <v>164</v>
      </c>
      <c r="B16" s="192">
        <v>187540</v>
      </c>
      <c r="C16" s="192">
        <v>52946.000000000007</v>
      </c>
      <c r="D16" s="192">
        <v>379</v>
      </c>
      <c r="E16" s="192">
        <v>13520.000000000002</v>
      </c>
      <c r="F16" s="192">
        <v>39046.999999999993</v>
      </c>
      <c r="G16" s="192">
        <v>37590</v>
      </c>
      <c r="H16" s="192">
        <v>19785.000000000004</v>
      </c>
      <c r="I16" s="192">
        <v>17804.999999999993</v>
      </c>
      <c r="J16" s="192">
        <v>385</v>
      </c>
      <c r="K16" s="192">
        <v>88500.000000000015</v>
      </c>
      <c r="L16" s="192">
        <v>43966</v>
      </c>
      <c r="M16" s="192">
        <v>23186.000000000004</v>
      </c>
      <c r="N16" s="192">
        <v>13380.999999999998</v>
      </c>
      <c r="O16" s="192">
        <v>7966.9999999999964</v>
      </c>
      <c r="P16" s="192">
        <v>5624.9999999999991</v>
      </c>
      <c r="Q16" s="192">
        <v>2494</v>
      </c>
    </row>
    <row r="17" spans="1:17" ht="15.75" customHeight="1">
      <c r="A17" s="200" t="s">
        <v>163</v>
      </c>
      <c r="B17" s="192">
        <v>128054.00000000001</v>
      </c>
      <c r="C17" s="192">
        <v>37147.999999999993</v>
      </c>
      <c r="D17" s="192">
        <v>105</v>
      </c>
      <c r="E17" s="192">
        <v>8724</v>
      </c>
      <c r="F17" s="192">
        <v>28319</v>
      </c>
      <c r="G17" s="192">
        <v>24118.999999999996</v>
      </c>
      <c r="H17" s="192">
        <v>12941</v>
      </c>
      <c r="I17" s="192">
        <v>11177.999999999998</v>
      </c>
      <c r="J17" s="192">
        <v>427.00000000000006</v>
      </c>
      <c r="K17" s="192">
        <v>61580.999999999993</v>
      </c>
      <c r="L17" s="192">
        <v>33107</v>
      </c>
      <c r="M17" s="192">
        <v>18151.000000000004</v>
      </c>
      <c r="N17" s="192">
        <v>7878.0000000000018</v>
      </c>
      <c r="O17" s="192">
        <v>2445.0000000000005</v>
      </c>
      <c r="P17" s="192">
        <v>4779.0000000000027</v>
      </c>
      <c r="Q17" s="192">
        <v>0</v>
      </c>
    </row>
    <row r="18" spans="1:17" ht="15.75" customHeight="1">
      <c r="A18" s="199" t="s">
        <v>162</v>
      </c>
      <c r="B18" s="192">
        <v>133642.99999999994</v>
      </c>
      <c r="C18" s="192">
        <v>30320.000000000007</v>
      </c>
      <c r="D18" s="192">
        <v>162</v>
      </c>
      <c r="E18" s="192">
        <v>6727.0000000000009</v>
      </c>
      <c r="F18" s="192">
        <v>23431.000000000004</v>
      </c>
      <c r="G18" s="192">
        <v>31121</v>
      </c>
      <c r="H18" s="192">
        <v>14866.999999999998</v>
      </c>
      <c r="I18" s="192">
        <v>16254</v>
      </c>
      <c r="J18" s="192">
        <v>453.00000000000006</v>
      </c>
      <c r="K18" s="192">
        <v>62744.000000000007</v>
      </c>
      <c r="L18" s="192">
        <v>37055.999999999985</v>
      </c>
      <c r="M18" s="192">
        <v>16623</v>
      </c>
      <c r="N18" s="192">
        <v>6605.0000000000018</v>
      </c>
      <c r="O18" s="192">
        <v>2460.0000000000009</v>
      </c>
      <c r="P18" s="192">
        <v>3250</v>
      </c>
      <c r="Q18" s="192">
        <v>5755</v>
      </c>
    </row>
    <row r="19" spans="1:17" ht="15.75" customHeight="1">
      <c r="A19" s="200" t="s">
        <v>161</v>
      </c>
      <c r="B19" s="192">
        <v>777576.99999999953</v>
      </c>
      <c r="C19" s="192">
        <v>172640.00000000003</v>
      </c>
      <c r="D19" s="192">
        <v>1524.0000000000007</v>
      </c>
      <c r="E19" s="192">
        <v>55086.999999999964</v>
      </c>
      <c r="F19" s="192">
        <v>116029.00000000001</v>
      </c>
      <c r="G19" s="192">
        <v>134026</v>
      </c>
      <c r="H19" s="192">
        <v>65330.000000000058</v>
      </c>
      <c r="I19" s="192">
        <v>68696.000000000073</v>
      </c>
      <c r="J19" s="192">
        <v>13332.999999999996</v>
      </c>
      <c r="K19" s="192">
        <v>372747.00000000012</v>
      </c>
      <c r="L19" s="192">
        <v>182639.99999999994</v>
      </c>
      <c r="M19" s="192">
        <v>107882.99999999997</v>
      </c>
      <c r="N19" s="192">
        <v>57947</v>
      </c>
      <c r="O19" s="192">
        <v>24277</v>
      </c>
      <c r="P19" s="192">
        <v>29853.000000000007</v>
      </c>
      <c r="Q19" s="192">
        <v>54978.000000000015</v>
      </c>
    </row>
    <row r="20" spans="1:17" ht="15.75" customHeight="1">
      <c r="A20" s="199" t="s">
        <v>160</v>
      </c>
      <c r="B20" s="192">
        <v>198627.99999999997</v>
      </c>
      <c r="C20" s="192">
        <v>51924.999999999985</v>
      </c>
      <c r="D20" s="192">
        <v>160</v>
      </c>
      <c r="E20" s="192">
        <v>12873</v>
      </c>
      <c r="F20" s="192">
        <v>38892</v>
      </c>
      <c r="G20" s="192">
        <v>37959.999999999993</v>
      </c>
      <c r="H20" s="192">
        <v>18482</v>
      </c>
      <c r="I20" s="192">
        <v>19478</v>
      </c>
      <c r="J20" s="192">
        <v>789</v>
      </c>
      <c r="K20" s="192">
        <v>95364.000000000015</v>
      </c>
      <c r="L20" s="192">
        <v>51899.000000000015</v>
      </c>
      <c r="M20" s="192">
        <v>26408.000000000007</v>
      </c>
      <c r="N20" s="192">
        <v>12381.999999999998</v>
      </c>
      <c r="O20" s="192">
        <v>4674.9999999999982</v>
      </c>
      <c r="P20" s="192">
        <v>3734.9999999999986</v>
      </c>
      <c r="Q20" s="192">
        <v>8855.0000000000018</v>
      </c>
    </row>
    <row r="21" spans="1:17" ht="15.75" customHeight="1">
      <c r="A21" s="200" t="s">
        <v>159</v>
      </c>
      <c r="B21" s="192">
        <v>73501</v>
      </c>
      <c r="C21" s="192">
        <v>17790</v>
      </c>
      <c r="D21" s="192">
        <v>42.000000000000007</v>
      </c>
      <c r="E21" s="192">
        <v>3978</v>
      </c>
      <c r="F21" s="192">
        <v>13769.999999999996</v>
      </c>
      <c r="G21" s="192">
        <v>15222.000000000002</v>
      </c>
      <c r="H21" s="192">
        <v>8003</v>
      </c>
      <c r="I21" s="192">
        <v>7218.9999999999982</v>
      </c>
      <c r="J21" s="192">
        <v>231.99999999999991</v>
      </c>
      <c r="K21" s="192">
        <v>35173</v>
      </c>
      <c r="L21" s="192">
        <v>19237</v>
      </c>
      <c r="M21" s="192">
        <v>9282.0000000000036</v>
      </c>
      <c r="N21" s="192">
        <v>4523.0000000000009</v>
      </c>
      <c r="O21" s="192">
        <v>2131</v>
      </c>
      <c r="P21" s="192">
        <v>3648.0000000000009</v>
      </c>
      <c r="Q21" s="192">
        <v>1436</v>
      </c>
    </row>
    <row r="22" spans="1:17" s="92" customFormat="1" ht="15.75" customHeight="1">
      <c r="A22" s="191" t="s">
        <v>283</v>
      </c>
      <c r="B22" s="194">
        <v>1747364.0000000009</v>
      </c>
      <c r="C22" s="194">
        <v>341043.99999999988</v>
      </c>
      <c r="D22" s="194">
        <v>2159.9999999999986</v>
      </c>
      <c r="E22" s="194">
        <v>62115.999999999971</v>
      </c>
      <c r="F22" s="194">
        <v>276768.00000000012</v>
      </c>
      <c r="G22" s="194">
        <v>358252.00000000017</v>
      </c>
      <c r="H22" s="194">
        <v>169722.99999999994</v>
      </c>
      <c r="I22" s="194">
        <v>188529.0000000002</v>
      </c>
      <c r="J22" s="194">
        <v>39631.000000000036</v>
      </c>
      <c r="K22" s="194">
        <v>864003.99999999965</v>
      </c>
      <c r="L22" s="194">
        <v>413086.99999999988</v>
      </c>
      <c r="M22" s="194">
        <v>248887.99999999997</v>
      </c>
      <c r="N22" s="194">
        <v>136132.99999999994</v>
      </c>
      <c r="O22" s="194">
        <v>65896.000000000015</v>
      </c>
      <c r="P22" s="194">
        <v>73880.000000000291</v>
      </c>
      <c r="Q22" s="194">
        <v>70553.000000000029</v>
      </c>
    </row>
    <row r="23" spans="1:17" ht="15.75" customHeight="1">
      <c r="A23" s="200" t="s">
        <v>51</v>
      </c>
      <c r="B23" s="192">
        <v>178081.00000000009</v>
      </c>
      <c r="C23" s="192">
        <v>36341.000000000007</v>
      </c>
      <c r="D23" s="192">
        <v>312</v>
      </c>
      <c r="E23" s="192">
        <v>7606.9999999999964</v>
      </c>
      <c r="F23" s="192">
        <v>28422</v>
      </c>
      <c r="G23" s="192">
        <v>39845</v>
      </c>
      <c r="H23" s="192">
        <v>20231</v>
      </c>
      <c r="I23" s="192">
        <v>19614.000000000007</v>
      </c>
      <c r="J23" s="192">
        <v>1832.9999999999989</v>
      </c>
      <c r="K23" s="192">
        <v>88173</v>
      </c>
      <c r="L23" s="192">
        <v>50717.000000000015</v>
      </c>
      <c r="M23" s="192">
        <v>24010.000000000004</v>
      </c>
      <c r="N23" s="192">
        <v>10057.999999999996</v>
      </c>
      <c r="O23" s="192">
        <v>3388</v>
      </c>
      <c r="P23" s="192">
        <v>10284.999999999998</v>
      </c>
      <c r="Q23" s="192">
        <v>1604.0000000000016</v>
      </c>
    </row>
    <row r="24" spans="1:17" ht="15.75" customHeight="1">
      <c r="A24" s="199" t="s">
        <v>158</v>
      </c>
      <c r="B24" s="192">
        <v>93587.000000000015</v>
      </c>
      <c r="C24" s="192">
        <v>19863.999999999993</v>
      </c>
      <c r="D24" s="192">
        <v>108</v>
      </c>
      <c r="E24" s="192">
        <v>3557.9999999999995</v>
      </c>
      <c r="F24" s="192">
        <v>16198.000000000002</v>
      </c>
      <c r="G24" s="192">
        <v>18251.999999999996</v>
      </c>
      <c r="H24" s="192">
        <v>8671.0000000000055</v>
      </c>
      <c r="I24" s="192">
        <v>9581</v>
      </c>
      <c r="J24" s="192">
        <v>122.00000000000001</v>
      </c>
      <c r="K24" s="192">
        <v>48141</v>
      </c>
      <c r="L24" s="192">
        <v>26026</v>
      </c>
      <c r="M24" s="192">
        <v>12201.999999999998</v>
      </c>
      <c r="N24" s="192">
        <v>6915.0000000000009</v>
      </c>
      <c r="O24" s="192">
        <v>2997.9999999999991</v>
      </c>
      <c r="P24" s="192">
        <v>3846</v>
      </c>
      <c r="Q24" s="192">
        <v>3362</v>
      </c>
    </row>
    <row r="25" spans="1:17" ht="15.75" customHeight="1">
      <c r="A25" s="200" t="s">
        <v>157</v>
      </c>
      <c r="B25" s="192">
        <v>926616.99999999919</v>
      </c>
      <c r="C25" s="192">
        <v>156839.00000000023</v>
      </c>
      <c r="D25" s="192">
        <v>1189.0000000000007</v>
      </c>
      <c r="E25" s="192">
        <v>29155</v>
      </c>
      <c r="F25" s="192">
        <v>126494.99999999996</v>
      </c>
      <c r="G25" s="192">
        <v>186809.0000000002</v>
      </c>
      <c r="H25" s="192">
        <v>84039.999999999971</v>
      </c>
      <c r="I25" s="192">
        <v>102769.00000000003</v>
      </c>
      <c r="J25" s="192">
        <v>36425.000000000007</v>
      </c>
      <c r="K25" s="192">
        <v>452582.99999999994</v>
      </c>
      <c r="L25" s="192">
        <v>195852.0000000002</v>
      </c>
      <c r="M25" s="192">
        <v>136653.00000000006</v>
      </c>
      <c r="N25" s="192">
        <v>78651.999999999971</v>
      </c>
      <c r="O25" s="192">
        <v>41426.000000000007</v>
      </c>
      <c r="P25" s="192">
        <v>37273.000000000007</v>
      </c>
      <c r="Q25" s="192">
        <v>56687.999999999985</v>
      </c>
    </row>
    <row r="26" spans="1:17" ht="15.75" customHeight="1">
      <c r="A26" s="199" t="s">
        <v>156</v>
      </c>
      <c r="B26" s="192">
        <v>127733.00000000004</v>
      </c>
      <c r="C26" s="192">
        <v>31942.999999999985</v>
      </c>
      <c r="D26" s="192">
        <v>78.000000000000043</v>
      </c>
      <c r="E26" s="192">
        <v>4468.0000000000018</v>
      </c>
      <c r="F26" s="192">
        <v>27397.000000000004</v>
      </c>
      <c r="G26" s="192">
        <v>28025</v>
      </c>
      <c r="H26" s="192">
        <v>15378.000000000004</v>
      </c>
      <c r="I26" s="192">
        <v>12646.999999999993</v>
      </c>
      <c r="J26" s="192">
        <v>218.00000000000014</v>
      </c>
      <c r="K26" s="192">
        <v>60894.999999999993</v>
      </c>
      <c r="L26" s="192">
        <v>32206</v>
      </c>
      <c r="M26" s="192">
        <v>17299.999999999993</v>
      </c>
      <c r="N26" s="192">
        <v>7889.0000000000018</v>
      </c>
      <c r="O26" s="192">
        <v>3499.9999999999991</v>
      </c>
      <c r="P26" s="192">
        <v>6314.0000000000045</v>
      </c>
      <c r="Q26" s="192">
        <v>338.00000000000006</v>
      </c>
    </row>
    <row r="27" spans="1:17" ht="15.75" customHeight="1">
      <c r="A27" s="200" t="s">
        <v>155</v>
      </c>
      <c r="B27" s="192">
        <v>336467.99999999994</v>
      </c>
      <c r="C27" s="192">
        <v>73910</v>
      </c>
      <c r="D27" s="192">
        <v>444</v>
      </c>
      <c r="E27" s="192">
        <v>13060</v>
      </c>
      <c r="F27" s="192">
        <v>60406</v>
      </c>
      <c r="G27" s="192">
        <v>66638</v>
      </c>
      <c r="H27" s="192">
        <v>33109.000000000007</v>
      </c>
      <c r="I27" s="192">
        <v>33529.000000000007</v>
      </c>
      <c r="J27" s="192">
        <v>405.00000000000023</v>
      </c>
      <c r="K27" s="192">
        <v>174770</v>
      </c>
      <c r="L27" s="192">
        <v>86298</v>
      </c>
      <c r="M27" s="192">
        <v>47399.000000000022</v>
      </c>
      <c r="N27" s="192">
        <v>28047.000000000015</v>
      </c>
      <c r="O27" s="192">
        <v>13026.000000000007</v>
      </c>
      <c r="P27" s="192">
        <v>12184</v>
      </c>
      <c r="Q27" s="192">
        <v>8561</v>
      </c>
    </row>
    <row r="28" spans="1:17" ht="15.75" customHeight="1">
      <c r="A28" s="199" t="s">
        <v>26</v>
      </c>
      <c r="B28" s="192">
        <v>84878.000000000015</v>
      </c>
      <c r="C28" s="192">
        <v>22147.000000000004</v>
      </c>
      <c r="D28" s="192">
        <v>29</v>
      </c>
      <c r="E28" s="192">
        <v>4268</v>
      </c>
      <c r="F28" s="192">
        <v>17849.999999999996</v>
      </c>
      <c r="G28" s="192">
        <v>18683</v>
      </c>
      <c r="H28" s="192">
        <v>8294</v>
      </c>
      <c r="I28" s="192">
        <v>10389.000000000002</v>
      </c>
      <c r="J28" s="192">
        <v>628</v>
      </c>
      <c r="K28" s="192">
        <v>39442</v>
      </c>
      <c r="L28" s="192">
        <v>21987.999999999996</v>
      </c>
      <c r="M28" s="192">
        <v>11323.999999999998</v>
      </c>
      <c r="N28" s="192">
        <v>4572</v>
      </c>
      <c r="O28" s="192">
        <v>1557.9999999999993</v>
      </c>
      <c r="P28" s="192">
        <v>3977.9999999999995</v>
      </c>
      <c r="Q28" s="192">
        <v>0</v>
      </c>
    </row>
    <row r="29" spans="1:17" s="92" customFormat="1" ht="15.75" customHeight="1">
      <c r="A29" s="191" t="s">
        <v>50</v>
      </c>
      <c r="B29" s="194">
        <v>443617.00000000017</v>
      </c>
      <c r="C29" s="194">
        <v>130819.99999999996</v>
      </c>
      <c r="D29" s="194">
        <v>562.99999999999966</v>
      </c>
      <c r="E29" s="194">
        <v>30582.999999999975</v>
      </c>
      <c r="F29" s="194">
        <v>99674</v>
      </c>
      <c r="G29" s="194">
        <v>96905.999999999956</v>
      </c>
      <c r="H29" s="194">
        <v>49705.000000000029</v>
      </c>
      <c r="I29" s="194">
        <v>47201.000000000029</v>
      </c>
      <c r="J29" s="194">
        <v>738</v>
      </c>
      <c r="K29" s="194">
        <v>199961.00000000012</v>
      </c>
      <c r="L29" s="194">
        <v>119349.00000000003</v>
      </c>
      <c r="M29" s="194">
        <v>50863.000000000015</v>
      </c>
      <c r="N29" s="194">
        <v>21363.999999999989</v>
      </c>
      <c r="O29" s="194">
        <v>8385.0000000000055</v>
      </c>
      <c r="P29" s="194">
        <v>13781.999999999995</v>
      </c>
      <c r="Q29" s="194">
        <v>1410</v>
      </c>
    </row>
    <row r="30" spans="1:17" ht="15.75" customHeight="1">
      <c r="A30" s="199" t="s">
        <v>28</v>
      </c>
      <c r="B30" s="192">
        <v>99804.999999999971</v>
      </c>
      <c r="C30" s="192">
        <v>29273.999999999993</v>
      </c>
      <c r="D30" s="192">
        <v>141.00000000000003</v>
      </c>
      <c r="E30" s="192">
        <v>5481</v>
      </c>
      <c r="F30" s="192">
        <v>23651.999999999993</v>
      </c>
      <c r="G30" s="192">
        <v>23281.999999999993</v>
      </c>
      <c r="H30" s="192">
        <v>12309.999999999998</v>
      </c>
      <c r="I30" s="192">
        <v>10971.999999999996</v>
      </c>
      <c r="J30" s="192">
        <v>45</v>
      </c>
      <c r="K30" s="192">
        <v>43054.999999999993</v>
      </c>
      <c r="L30" s="192">
        <v>25390.000000000004</v>
      </c>
      <c r="M30" s="192">
        <v>11926</v>
      </c>
      <c r="N30" s="192">
        <v>4275</v>
      </c>
      <c r="O30" s="192">
        <v>1463.9999999999998</v>
      </c>
      <c r="P30" s="192">
        <v>4149</v>
      </c>
      <c r="Q30" s="192">
        <v>0</v>
      </c>
    </row>
    <row r="31" spans="1:17" ht="15.75" customHeight="1">
      <c r="A31" s="200" t="s">
        <v>29</v>
      </c>
      <c r="B31" s="192">
        <v>89053.999999999971</v>
      </c>
      <c r="C31" s="192">
        <v>29832.999999999996</v>
      </c>
      <c r="D31" s="192">
        <v>97.000000000000043</v>
      </c>
      <c r="E31" s="192">
        <v>7842</v>
      </c>
      <c r="F31" s="192">
        <v>21894.000000000004</v>
      </c>
      <c r="G31" s="192">
        <v>17778</v>
      </c>
      <c r="H31" s="192">
        <v>9492.9999999999982</v>
      </c>
      <c r="I31" s="192">
        <v>8284.9999999999982</v>
      </c>
      <c r="J31" s="192">
        <v>0</v>
      </c>
      <c r="K31" s="192">
        <v>39054</v>
      </c>
      <c r="L31" s="192">
        <v>22429.999999999993</v>
      </c>
      <c r="M31" s="192">
        <v>9866.9999999999982</v>
      </c>
      <c r="N31" s="192">
        <v>4731.0000000000009</v>
      </c>
      <c r="O31" s="192">
        <v>2026</v>
      </c>
      <c r="P31" s="192">
        <v>2389.0000000000009</v>
      </c>
      <c r="Q31" s="192">
        <v>0</v>
      </c>
    </row>
    <row r="32" spans="1:17" ht="15.75" customHeight="1">
      <c r="A32" s="199" t="s">
        <v>30</v>
      </c>
      <c r="B32" s="192">
        <v>67057.999999999985</v>
      </c>
      <c r="C32" s="192">
        <v>19213</v>
      </c>
      <c r="D32" s="192">
        <v>148</v>
      </c>
      <c r="E32" s="192">
        <v>4946</v>
      </c>
      <c r="F32" s="192">
        <v>14119.000000000002</v>
      </c>
      <c r="G32" s="192">
        <v>13393.999999999995</v>
      </c>
      <c r="H32" s="192">
        <v>6852.0000000000018</v>
      </c>
      <c r="I32" s="192">
        <v>6542.0000000000009</v>
      </c>
      <c r="J32" s="192">
        <v>428</v>
      </c>
      <c r="K32" s="192">
        <v>31295</v>
      </c>
      <c r="L32" s="192">
        <v>16771</v>
      </c>
      <c r="M32" s="192">
        <v>8238.0000000000018</v>
      </c>
      <c r="N32" s="192">
        <v>4124</v>
      </c>
      <c r="O32" s="192">
        <v>2162</v>
      </c>
      <c r="P32" s="192">
        <v>1317.9999999999998</v>
      </c>
      <c r="Q32" s="192">
        <v>1410</v>
      </c>
    </row>
    <row r="33" spans="1:17" ht="15.75" customHeight="1">
      <c r="A33" s="200" t="s">
        <v>31</v>
      </c>
      <c r="B33" s="192">
        <v>52576.000000000015</v>
      </c>
      <c r="C33" s="192">
        <v>15229</v>
      </c>
      <c r="D33" s="192">
        <v>15</v>
      </c>
      <c r="E33" s="192">
        <v>3418</v>
      </c>
      <c r="F33" s="192">
        <v>11796.000000000002</v>
      </c>
      <c r="G33" s="192">
        <v>12507.000000000002</v>
      </c>
      <c r="H33" s="192">
        <v>5903.0000000000009</v>
      </c>
      <c r="I33" s="192">
        <v>6604</v>
      </c>
      <c r="J33" s="192">
        <v>0</v>
      </c>
      <c r="K33" s="192">
        <v>23544.000000000007</v>
      </c>
      <c r="L33" s="192">
        <v>15637.999999999996</v>
      </c>
      <c r="M33" s="192">
        <v>5341.9999999999991</v>
      </c>
      <c r="N33" s="192">
        <v>1989.0000000000007</v>
      </c>
      <c r="O33" s="192">
        <v>575</v>
      </c>
      <c r="P33" s="192">
        <v>1295.9999999999998</v>
      </c>
      <c r="Q33" s="192">
        <v>0</v>
      </c>
    </row>
    <row r="34" spans="1:17" ht="15.75" customHeight="1">
      <c r="A34" s="199" t="s">
        <v>32</v>
      </c>
      <c r="B34" s="192">
        <v>45763.000000000015</v>
      </c>
      <c r="C34" s="192">
        <v>12374</v>
      </c>
      <c r="D34" s="192">
        <v>74</v>
      </c>
      <c r="E34" s="192">
        <v>3544.9999999999986</v>
      </c>
      <c r="F34" s="192">
        <v>8755</v>
      </c>
      <c r="G34" s="192">
        <v>9908.0000000000018</v>
      </c>
      <c r="H34" s="192">
        <v>4847</v>
      </c>
      <c r="I34" s="192">
        <v>5060.9999999999991</v>
      </c>
      <c r="J34" s="192">
        <v>63</v>
      </c>
      <c r="K34" s="192">
        <v>22050.999999999996</v>
      </c>
      <c r="L34" s="192">
        <v>13636.999999999998</v>
      </c>
      <c r="M34" s="192">
        <v>5443</v>
      </c>
      <c r="N34" s="192">
        <v>2246.0000000000005</v>
      </c>
      <c r="O34" s="192">
        <v>725</v>
      </c>
      <c r="P34" s="192">
        <v>1367</v>
      </c>
      <c r="Q34" s="192">
        <v>0</v>
      </c>
    </row>
    <row r="35" spans="1:17" ht="15.75" customHeight="1">
      <c r="A35" s="200" t="s">
        <v>33</v>
      </c>
      <c r="B35" s="192">
        <v>89361</v>
      </c>
      <c r="C35" s="192">
        <v>24896.999999999996</v>
      </c>
      <c r="D35" s="192">
        <v>88</v>
      </c>
      <c r="E35" s="192">
        <v>5351.0000000000009</v>
      </c>
      <c r="F35" s="192">
        <v>19457.999999999993</v>
      </c>
      <c r="G35" s="192">
        <v>20037</v>
      </c>
      <c r="H35" s="192">
        <v>10299.999999999998</v>
      </c>
      <c r="I35" s="192">
        <v>9737</v>
      </c>
      <c r="J35" s="192">
        <v>202</v>
      </c>
      <c r="K35" s="192">
        <v>40962</v>
      </c>
      <c r="L35" s="192">
        <v>25483.000000000011</v>
      </c>
      <c r="M35" s="192">
        <v>10047.000000000002</v>
      </c>
      <c r="N35" s="192">
        <v>3999.0000000000005</v>
      </c>
      <c r="O35" s="192">
        <v>1432.9999999999995</v>
      </c>
      <c r="P35" s="192">
        <v>3262.9999999999991</v>
      </c>
      <c r="Q35" s="192">
        <v>0</v>
      </c>
    </row>
    <row r="36" spans="1:17" s="92" customFormat="1" ht="15.75" customHeight="1">
      <c r="A36" s="191" t="s">
        <v>49</v>
      </c>
      <c r="B36" s="194">
        <v>18915</v>
      </c>
      <c r="C36" s="194">
        <v>6493</v>
      </c>
      <c r="D36" s="194">
        <v>58</v>
      </c>
      <c r="E36" s="194">
        <v>1388</v>
      </c>
      <c r="F36" s="194">
        <v>5047</v>
      </c>
      <c r="G36" s="194">
        <v>3030</v>
      </c>
      <c r="H36" s="194">
        <v>1930</v>
      </c>
      <c r="I36" s="194">
        <v>1100</v>
      </c>
      <c r="J36" s="194">
        <v>0</v>
      </c>
      <c r="K36" s="194">
        <v>9060</v>
      </c>
      <c r="L36" s="194">
        <v>4747</v>
      </c>
      <c r="M36" s="194">
        <v>2669</v>
      </c>
      <c r="N36" s="194">
        <v>1288</v>
      </c>
      <c r="O36" s="194">
        <v>356</v>
      </c>
      <c r="P36" s="194">
        <v>332</v>
      </c>
      <c r="Q36" s="194">
        <v>0</v>
      </c>
    </row>
    <row r="37" spans="1:17" ht="15.75" customHeight="1">
      <c r="A37" s="200" t="s">
        <v>36</v>
      </c>
      <c r="B37" s="192">
        <v>18915</v>
      </c>
      <c r="C37" s="192">
        <v>6493</v>
      </c>
      <c r="D37" s="192">
        <v>58</v>
      </c>
      <c r="E37" s="192">
        <v>1388</v>
      </c>
      <c r="F37" s="192">
        <v>5047</v>
      </c>
      <c r="G37" s="192">
        <v>3030</v>
      </c>
      <c r="H37" s="192">
        <v>1930</v>
      </c>
      <c r="I37" s="192">
        <v>1100</v>
      </c>
      <c r="J37" s="192">
        <v>0</v>
      </c>
      <c r="K37" s="192">
        <v>9060</v>
      </c>
      <c r="L37" s="192">
        <v>4747</v>
      </c>
      <c r="M37" s="192">
        <v>2669</v>
      </c>
      <c r="N37" s="192">
        <v>1288</v>
      </c>
      <c r="O37" s="192">
        <v>356</v>
      </c>
      <c r="P37" s="192">
        <v>332</v>
      </c>
      <c r="Q37" s="192">
        <v>0</v>
      </c>
    </row>
    <row r="38" spans="1:17" s="92" customFormat="1" ht="15.75" customHeight="1">
      <c r="A38" s="203" t="s">
        <v>37</v>
      </c>
      <c r="B38" s="194">
        <v>5348</v>
      </c>
      <c r="C38" s="194">
        <v>1056</v>
      </c>
      <c r="D38" s="194">
        <v>7</v>
      </c>
      <c r="E38" s="194">
        <v>138</v>
      </c>
      <c r="F38" s="194">
        <v>911</v>
      </c>
      <c r="G38" s="194">
        <v>1148</v>
      </c>
      <c r="H38" s="194">
        <v>599</v>
      </c>
      <c r="I38" s="194">
        <v>549</v>
      </c>
      <c r="J38" s="194">
        <v>0</v>
      </c>
      <c r="K38" s="194">
        <v>2891</v>
      </c>
      <c r="L38" s="194">
        <v>1624</v>
      </c>
      <c r="M38" s="194">
        <v>721</v>
      </c>
      <c r="N38" s="194">
        <v>383</v>
      </c>
      <c r="O38" s="194">
        <v>163</v>
      </c>
      <c r="P38" s="194">
        <v>253</v>
      </c>
      <c r="Q38" s="194">
        <v>0</v>
      </c>
    </row>
    <row r="39" spans="1:17" ht="15.75" customHeight="1">
      <c r="A39" s="326" t="s">
        <v>414</v>
      </c>
      <c r="B39" s="327">
        <v>5348</v>
      </c>
      <c r="C39" s="327">
        <v>1056</v>
      </c>
      <c r="D39" s="327">
        <v>7</v>
      </c>
      <c r="E39" s="327">
        <v>138</v>
      </c>
      <c r="F39" s="327">
        <v>911</v>
      </c>
      <c r="G39" s="327">
        <v>1148</v>
      </c>
      <c r="H39" s="327">
        <v>599</v>
      </c>
      <c r="I39" s="327">
        <v>549</v>
      </c>
      <c r="J39" s="327">
        <v>0</v>
      </c>
      <c r="K39" s="327">
        <v>2891</v>
      </c>
      <c r="L39" s="327">
        <v>1624</v>
      </c>
      <c r="M39" s="327">
        <v>721</v>
      </c>
      <c r="N39" s="176">
        <v>383</v>
      </c>
      <c r="O39" s="176">
        <v>163</v>
      </c>
      <c r="P39" s="176">
        <v>253</v>
      </c>
      <c r="Q39" s="176">
        <v>0</v>
      </c>
    </row>
    <row r="40" spans="1:17" ht="11.25" customHeight="1">
      <c r="A40" s="271"/>
      <c r="B40" s="271"/>
      <c r="C40" s="271"/>
      <c r="D40" s="271"/>
      <c r="E40" s="271"/>
      <c r="F40" s="271"/>
      <c r="G40" s="271"/>
      <c r="H40" s="271"/>
      <c r="I40" s="271"/>
      <c r="J40" s="271"/>
      <c r="K40" s="271"/>
      <c r="L40" s="271"/>
      <c r="M40" s="271"/>
    </row>
    <row r="41" spans="1:17" ht="25.5" customHeight="1">
      <c r="A41" s="826" t="s">
        <v>468</v>
      </c>
      <c r="B41" s="826"/>
      <c r="C41" s="826"/>
      <c r="D41" s="826"/>
      <c r="E41" s="826"/>
      <c r="F41" s="826"/>
      <c r="G41" s="826"/>
      <c r="H41" s="826"/>
      <c r="I41" s="826"/>
      <c r="J41" s="826"/>
      <c r="K41" s="826"/>
      <c r="L41" s="826"/>
      <c r="M41" s="826"/>
      <c r="N41" s="826"/>
      <c r="O41" s="826"/>
    </row>
    <row r="42" spans="1:17">
      <c r="A42" s="825" t="s">
        <v>602</v>
      </c>
      <c r="B42" s="825"/>
      <c r="C42" s="825"/>
      <c r="D42" s="825"/>
      <c r="E42" s="825"/>
      <c r="F42" s="825"/>
      <c r="G42" s="825"/>
      <c r="H42" s="399"/>
      <c r="I42" s="399"/>
      <c r="J42" s="399"/>
      <c r="K42" s="399"/>
      <c r="L42" s="399"/>
      <c r="M42" s="278"/>
      <c r="N42" s="278"/>
    </row>
  </sheetData>
  <mergeCells count="10">
    <mergeCell ref="A42:G42"/>
    <mergeCell ref="A41:O41"/>
    <mergeCell ref="A5:Q5"/>
    <mergeCell ref="A7:A8"/>
    <mergeCell ref="B7:B8"/>
    <mergeCell ref="C7:F7"/>
    <mergeCell ref="K7:O7"/>
    <mergeCell ref="P7:P8"/>
    <mergeCell ref="Q7:Q8"/>
    <mergeCell ref="G7:I7"/>
  </mergeCells>
  <hyperlinks>
    <hyperlink ref="R5" location="INDICE!A61" display="INDICE"/>
  </hyperlinks>
  <printOptions horizontalCentered="1"/>
  <pageMargins left="0.19685039370078741" right="0.19685039370078741" top="1.1023622047244095" bottom="0.51181102362204722" header="0.11811023622047245" footer="0.23622047244094491"/>
  <pageSetup paperSize="9" scale="63" firstPageNumber="114" orientation="landscape" useFirstPageNumber="1" r:id="rId1"/>
  <headerFooter scaleWithDoc="0">
    <oddHeader>&amp;C&amp;G</oddHeader>
    <oddFooter>&amp;C&amp;12&amp;P</oddFooter>
  </headerFooter>
  <drawing r:id="rId2"/>
  <legacyDrawingHF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6"/>
  <dimension ref="A1:R42"/>
  <sheetViews>
    <sheetView showGridLines="0" zoomScale="90" zoomScaleNormal="90" zoomScalePageLayoutView="90" workbookViewId="0">
      <selection activeCell="A7" sqref="A7:A8"/>
    </sheetView>
  </sheetViews>
  <sheetFormatPr baseColWidth="10" defaultColWidth="9.140625" defaultRowHeight="12.75"/>
  <cols>
    <col min="1" max="1" width="35.140625" style="91" customWidth="1"/>
    <col min="2" max="2" width="14" style="91" customWidth="1"/>
    <col min="3" max="3" width="10.5703125" style="91" customWidth="1"/>
    <col min="4" max="4" width="11" style="91" customWidth="1"/>
    <col min="5" max="5" width="11.42578125" style="91" customWidth="1"/>
    <col min="6" max="6" width="13.140625" style="91" customWidth="1"/>
    <col min="7" max="7" width="10.5703125" style="91" customWidth="1"/>
    <col min="8" max="10" width="13.28515625" style="91" customWidth="1"/>
    <col min="11" max="11" width="11.5703125" style="91" customWidth="1"/>
    <col min="12" max="13" width="13" style="91" customWidth="1"/>
    <col min="14" max="14" width="13" style="93" customWidth="1"/>
    <col min="15" max="15" width="14.140625" style="93" customWidth="1"/>
    <col min="16" max="16" width="12.42578125" style="93" customWidth="1"/>
    <col min="17" max="17" width="11.5703125" style="93" customWidth="1"/>
    <col min="18" max="16384" width="9.140625" style="93"/>
  </cols>
  <sheetData>
    <row r="1" spans="1:18" ht="17.25" customHeight="1"/>
    <row r="2" spans="1:18" ht="17.25" customHeight="1"/>
    <row r="3" spans="1:18" ht="17.25" customHeight="1"/>
    <row r="5" spans="1:18" ht="46.5" customHeight="1">
      <c r="A5" s="837" t="s">
        <v>821</v>
      </c>
      <c r="B5" s="837"/>
      <c r="C5" s="837"/>
      <c r="D5" s="837"/>
      <c r="E5" s="837"/>
      <c r="F5" s="837"/>
      <c r="G5" s="837"/>
      <c r="H5" s="837"/>
      <c r="I5" s="837"/>
      <c r="J5" s="837"/>
      <c r="K5" s="837"/>
      <c r="L5" s="837"/>
      <c r="M5" s="837"/>
      <c r="N5" s="837"/>
      <c r="O5" s="837"/>
      <c r="P5" s="837"/>
      <c r="Q5" s="837"/>
      <c r="R5" s="65" t="s">
        <v>225</v>
      </c>
    </row>
    <row r="6" spans="1:18" ht="14.25" customHeight="1">
      <c r="A6" s="664"/>
      <c r="B6" s="664"/>
      <c r="C6" s="664"/>
      <c r="D6" s="664"/>
      <c r="E6" s="664"/>
      <c r="F6" s="664"/>
      <c r="G6" s="664"/>
      <c r="H6" s="664"/>
      <c r="I6" s="664"/>
      <c r="J6" s="664"/>
      <c r="K6" s="664"/>
      <c r="L6" s="664"/>
      <c r="M6" s="664"/>
      <c r="N6" s="664"/>
      <c r="O6" s="664"/>
      <c r="P6" s="664"/>
      <c r="Q6" s="664"/>
      <c r="R6" s="65"/>
    </row>
    <row r="7" spans="1:18" s="119" customFormat="1" ht="39.75" customHeight="1">
      <c r="A7" s="771" t="s">
        <v>46</v>
      </c>
      <c r="B7" s="827" t="s">
        <v>242</v>
      </c>
      <c r="C7" s="829" t="s">
        <v>142</v>
      </c>
      <c r="D7" s="830"/>
      <c r="E7" s="830"/>
      <c r="F7" s="831"/>
      <c r="G7" s="834" t="s">
        <v>146</v>
      </c>
      <c r="H7" s="835"/>
      <c r="I7" s="836"/>
      <c r="J7" s="323" t="s">
        <v>146</v>
      </c>
      <c r="K7" s="829" t="s">
        <v>145</v>
      </c>
      <c r="L7" s="830"/>
      <c r="M7" s="830"/>
      <c r="N7" s="830"/>
      <c r="O7" s="831"/>
      <c r="P7" s="838" t="s">
        <v>170</v>
      </c>
      <c r="Q7" s="838" t="s">
        <v>176</v>
      </c>
    </row>
    <row r="8" spans="1:18" s="92" customFormat="1" ht="35.25" customHeight="1">
      <c r="A8" s="772"/>
      <c r="B8" s="828"/>
      <c r="C8" s="324" t="s">
        <v>45</v>
      </c>
      <c r="D8" s="324" t="s">
        <v>136</v>
      </c>
      <c r="E8" s="324" t="s">
        <v>175</v>
      </c>
      <c r="F8" s="324" t="s">
        <v>174</v>
      </c>
      <c r="G8" s="324" t="s">
        <v>45</v>
      </c>
      <c r="H8" s="324" t="s">
        <v>173</v>
      </c>
      <c r="I8" s="324" t="s">
        <v>172</v>
      </c>
      <c r="J8" s="324" t="s">
        <v>171</v>
      </c>
      <c r="K8" s="324" t="s">
        <v>45</v>
      </c>
      <c r="L8" s="324" t="s">
        <v>359</v>
      </c>
      <c r="M8" s="324" t="s">
        <v>360</v>
      </c>
      <c r="N8" s="324" t="s">
        <v>361</v>
      </c>
      <c r="O8" s="324" t="s">
        <v>363</v>
      </c>
      <c r="P8" s="839"/>
      <c r="Q8" s="839"/>
    </row>
    <row r="9" spans="1:18" s="92" customFormat="1" ht="15.75" customHeight="1">
      <c r="A9" s="191" t="s">
        <v>467</v>
      </c>
      <c r="B9" s="194">
        <v>3020224.999999993</v>
      </c>
      <c r="C9" s="194">
        <v>1335700.9999999998</v>
      </c>
      <c r="D9" s="194">
        <v>54059.000000000015</v>
      </c>
      <c r="E9" s="194">
        <v>498490</v>
      </c>
      <c r="F9" s="194">
        <v>783151.99999999884</v>
      </c>
      <c r="G9" s="194">
        <v>702296.9999999993</v>
      </c>
      <c r="H9" s="194">
        <v>452183.99999999988</v>
      </c>
      <c r="I9" s="194">
        <v>250113.00000000032</v>
      </c>
      <c r="J9" s="194">
        <v>32948.999999999971</v>
      </c>
      <c r="K9" s="194">
        <v>907790.00000000012</v>
      </c>
      <c r="L9" s="194">
        <v>456349.00000000017</v>
      </c>
      <c r="M9" s="194">
        <v>231967.00000000017</v>
      </c>
      <c r="N9" s="194">
        <v>130283.99999999991</v>
      </c>
      <c r="O9" s="194">
        <v>89189.999999999753</v>
      </c>
      <c r="P9" s="194">
        <v>3609.0000000000005</v>
      </c>
      <c r="Q9" s="194">
        <v>37879.000000000065</v>
      </c>
    </row>
    <row r="10" spans="1:18" ht="15.75" customHeight="1">
      <c r="A10" s="191" t="s">
        <v>282</v>
      </c>
      <c r="B10" s="194">
        <v>1254533.0000000007</v>
      </c>
      <c r="C10" s="194">
        <v>554701.00000000116</v>
      </c>
      <c r="D10" s="194">
        <v>22270.999999999975</v>
      </c>
      <c r="E10" s="194">
        <v>210281</v>
      </c>
      <c r="F10" s="194">
        <v>322148.99999999983</v>
      </c>
      <c r="G10" s="194">
        <v>306292</v>
      </c>
      <c r="H10" s="194">
        <v>201293.00000000003</v>
      </c>
      <c r="I10" s="194">
        <v>104998.9999999999</v>
      </c>
      <c r="J10" s="194">
        <v>9381.9999999999927</v>
      </c>
      <c r="K10" s="194">
        <v>363535.99999999953</v>
      </c>
      <c r="L10" s="194">
        <v>191102.99999999997</v>
      </c>
      <c r="M10" s="194">
        <v>90743.999999999942</v>
      </c>
      <c r="N10" s="194">
        <v>47353</v>
      </c>
      <c r="O10" s="194">
        <v>34336.000000000022</v>
      </c>
      <c r="P10" s="194">
        <v>1688.9999999999966</v>
      </c>
      <c r="Q10" s="194">
        <v>18933.000000000007</v>
      </c>
    </row>
    <row r="11" spans="1:18" ht="15.75" customHeight="1">
      <c r="A11" s="200" t="s">
        <v>169</v>
      </c>
      <c r="B11" s="192">
        <v>162837.99999999988</v>
      </c>
      <c r="C11" s="192">
        <v>82865.000000000029</v>
      </c>
      <c r="D11" s="192">
        <v>3016.0000000000009</v>
      </c>
      <c r="E11" s="192">
        <v>29487</v>
      </c>
      <c r="F11" s="192">
        <v>50362.000000000007</v>
      </c>
      <c r="G11" s="192">
        <v>42807.000000000015</v>
      </c>
      <c r="H11" s="192">
        <v>31458.000000000004</v>
      </c>
      <c r="I11" s="192">
        <v>11349</v>
      </c>
      <c r="J11" s="192">
        <v>538.00000000000023</v>
      </c>
      <c r="K11" s="192">
        <v>36491.999999999993</v>
      </c>
      <c r="L11" s="192">
        <v>20462.000000000004</v>
      </c>
      <c r="M11" s="192">
        <v>8154.0000000000036</v>
      </c>
      <c r="N11" s="192">
        <v>4004.9999999999986</v>
      </c>
      <c r="O11" s="192">
        <v>3871.0000000000018</v>
      </c>
      <c r="P11" s="192">
        <v>32</v>
      </c>
      <c r="Q11" s="192">
        <v>104</v>
      </c>
    </row>
    <row r="12" spans="1:18" ht="15.75" customHeight="1">
      <c r="A12" s="199" t="s">
        <v>168</v>
      </c>
      <c r="B12" s="192">
        <v>56919</v>
      </c>
      <c r="C12" s="192">
        <v>21649.000000000007</v>
      </c>
      <c r="D12" s="192">
        <v>815.99999999999989</v>
      </c>
      <c r="E12" s="192">
        <v>9048</v>
      </c>
      <c r="F12" s="192">
        <v>11785</v>
      </c>
      <c r="G12" s="192">
        <v>13969.000000000005</v>
      </c>
      <c r="H12" s="192">
        <v>6465.9999999999991</v>
      </c>
      <c r="I12" s="192">
        <v>7502.9999999999991</v>
      </c>
      <c r="J12" s="192">
        <v>734</v>
      </c>
      <c r="K12" s="192">
        <v>20565</v>
      </c>
      <c r="L12" s="192">
        <v>12321.000000000004</v>
      </c>
      <c r="M12" s="192">
        <v>4610</v>
      </c>
      <c r="N12" s="192">
        <v>2409.0000000000009</v>
      </c>
      <c r="O12" s="192">
        <v>1224.9999999999998</v>
      </c>
      <c r="P12" s="192">
        <v>2</v>
      </c>
      <c r="Q12" s="192">
        <v>0</v>
      </c>
    </row>
    <row r="13" spans="1:18" ht="15.75" customHeight="1">
      <c r="A13" s="200" t="s">
        <v>167</v>
      </c>
      <c r="B13" s="192">
        <v>69161</v>
      </c>
      <c r="C13" s="192">
        <v>34197.999999999978</v>
      </c>
      <c r="D13" s="192">
        <v>1945</v>
      </c>
      <c r="E13" s="192">
        <v>12022.999999999996</v>
      </c>
      <c r="F13" s="192">
        <v>20230.000000000004</v>
      </c>
      <c r="G13" s="192">
        <v>16368.999999999996</v>
      </c>
      <c r="H13" s="192">
        <v>10753.000000000002</v>
      </c>
      <c r="I13" s="192">
        <v>5616.0000000000018</v>
      </c>
      <c r="J13" s="192">
        <v>101.00000000000001</v>
      </c>
      <c r="K13" s="192">
        <v>18493.000000000004</v>
      </c>
      <c r="L13" s="192">
        <v>9572.0000000000073</v>
      </c>
      <c r="M13" s="192">
        <v>4285</v>
      </c>
      <c r="N13" s="192">
        <v>2306</v>
      </c>
      <c r="O13" s="192">
        <v>2330</v>
      </c>
      <c r="P13" s="192">
        <v>0</v>
      </c>
      <c r="Q13" s="192">
        <v>0</v>
      </c>
    </row>
    <row r="14" spans="1:18" ht="15.75" customHeight="1">
      <c r="A14" s="199" t="s">
        <v>166</v>
      </c>
      <c r="B14" s="192">
        <v>50262</v>
      </c>
      <c r="C14" s="192">
        <v>20990</v>
      </c>
      <c r="D14" s="192">
        <v>1032.0000000000002</v>
      </c>
      <c r="E14" s="192">
        <v>8423</v>
      </c>
      <c r="F14" s="192">
        <v>11534.999999999998</v>
      </c>
      <c r="G14" s="192">
        <v>12198.000000000002</v>
      </c>
      <c r="H14" s="192">
        <v>7814</v>
      </c>
      <c r="I14" s="192">
        <v>4384</v>
      </c>
      <c r="J14" s="192">
        <v>80</v>
      </c>
      <c r="K14" s="192">
        <v>16965.000000000004</v>
      </c>
      <c r="L14" s="192">
        <v>8483.0000000000018</v>
      </c>
      <c r="M14" s="192">
        <v>4558.9999999999991</v>
      </c>
      <c r="N14" s="192">
        <v>2144.9999999999991</v>
      </c>
      <c r="O14" s="192">
        <v>1778.0000000000011</v>
      </c>
      <c r="P14" s="192">
        <v>29</v>
      </c>
      <c r="Q14" s="192">
        <v>0</v>
      </c>
    </row>
    <row r="15" spans="1:18" ht="15.75" customHeight="1">
      <c r="A15" s="200" t="s">
        <v>165</v>
      </c>
      <c r="B15" s="192">
        <v>85980.999999999971</v>
      </c>
      <c r="C15" s="192">
        <v>35942.999999999978</v>
      </c>
      <c r="D15" s="192">
        <v>1158.0000000000002</v>
      </c>
      <c r="E15" s="192">
        <v>13166.999999999996</v>
      </c>
      <c r="F15" s="192">
        <v>21618.000000000004</v>
      </c>
      <c r="G15" s="192">
        <v>20818.000000000007</v>
      </c>
      <c r="H15" s="192">
        <v>13083.000000000004</v>
      </c>
      <c r="I15" s="192">
        <v>7735</v>
      </c>
      <c r="J15" s="192">
        <v>0</v>
      </c>
      <c r="K15" s="192">
        <v>29214.000000000004</v>
      </c>
      <c r="L15" s="192">
        <v>16113</v>
      </c>
      <c r="M15" s="192">
        <v>7238.9999999999982</v>
      </c>
      <c r="N15" s="192">
        <v>3586</v>
      </c>
      <c r="O15" s="192">
        <v>2275.9999999999995</v>
      </c>
      <c r="P15" s="192">
        <v>6.0000000000000027</v>
      </c>
      <c r="Q15" s="192">
        <v>0</v>
      </c>
    </row>
    <row r="16" spans="1:18" ht="15.75" customHeight="1">
      <c r="A16" s="199" t="s">
        <v>164</v>
      </c>
      <c r="B16" s="192">
        <v>107551</v>
      </c>
      <c r="C16" s="192">
        <v>42084.999999999985</v>
      </c>
      <c r="D16" s="192">
        <v>2174.0000000000005</v>
      </c>
      <c r="E16" s="192">
        <v>15363.000000000005</v>
      </c>
      <c r="F16" s="192">
        <v>24547.999999999996</v>
      </c>
      <c r="G16" s="192">
        <v>23619.000000000007</v>
      </c>
      <c r="H16" s="192">
        <v>14596.999999999996</v>
      </c>
      <c r="I16" s="192">
        <v>9021.9999999999982</v>
      </c>
      <c r="J16" s="192">
        <v>76</v>
      </c>
      <c r="K16" s="192">
        <v>40795</v>
      </c>
      <c r="L16" s="192">
        <v>19276</v>
      </c>
      <c r="M16" s="192">
        <v>9799.0000000000073</v>
      </c>
      <c r="N16" s="192">
        <v>6156.9999999999991</v>
      </c>
      <c r="O16" s="192">
        <v>5563.0000000000009</v>
      </c>
      <c r="P16" s="192">
        <v>3.0000000000000009</v>
      </c>
      <c r="Q16" s="192">
        <v>972.99999999999989</v>
      </c>
    </row>
    <row r="17" spans="1:17" ht="15.75" customHeight="1">
      <c r="A17" s="200" t="s">
        <v>163</v>
      </c>
      <c r="B17" s="192">
        <v>93742.000000000029</v>
      </c>
      <c r="C17" s="192">
        <v>43454.999999999985</v>
      </c>
      <c r="D17" s="192">
        <v>2509.9999999999995</v>
      </c>
      <c r="E17" s="192">
        <v>15595.000000000002</v>
      </c>
      <c r="F17" s="192">
        <v>25349.999999999996</v>
      </c>
      <c r="G17" s="192">
        <v>20963.000000000004</v>
      </c>
      <c r="H17" s="192">
        <v>14400.999999999998</v>
      </c>
      <c r="I17" s="192">
        <v>6562</v>
      </c>
      <c r="J17" s="192">
        <v>380.00000000000006</v>
      </c>
      <c r="K17" s="192">
        <v>28944.000000000007</v>
      </c>
      <c r="L17" s="192">
        <v>14740</v>
      </c>
      <c r="M17" s="192">
        <v>7733</v>
      </c>
      <c r="N17" s="192">
        <v>3661.0000000000009</v>
      </c>
      <c r="O17" s="192">
        <v>2810</v>
      </c>
      <c r="P17" s="192">
        <v>0</v>
      </c>
      <c r="Q17" s="192">
        <v>0</v>
      </c>
    </row>
    <row r="18" spans="1:17" ht="15.75" customHeight="1">
      <c r="A18" s="199" t="s">
        <v>162</v>
      </c>
      <c r="B18" s="192">
        <v>95315.000000000029</v>
      </c>
      <c r="C18" s="192">
        <v>46088.999999999971</v>
      </c>
      <c r="D18" s="192">
        <v>1906.0000000000007</v>
      </c>
      <c r="E18" s="192">
        <v>15598.999999999996</v>
      </c>
      <c r="F18" s="192">
        <v>28584.000000000011</v>
      </c>
      <c r="G18" s="192">
        <v>25695.000000000004</v>
      </c>
      <c r="H18" s="192">
        <v>17336.000000000007</v>
      </c>
      <c r="I18" s="192">
        <v>8358.9999999999982</v>
      </c>
      <c r="J18" s="192">
        <v>171</v>
      </c>
      <c r="K18" s="192">
        <v>22551.000000000004</v>
      </c>
      <c r="L18" s="192">
        <v>11362</v>
      </c>
      <c r="M18" s="192">
        <v>4800.0000000000027</v>
      </c>
      <c r="N18" s="192">
        <v>3225.9999999999995</v>
      </c>
      <c r="O18" s="192">
        <v>3162.9999999999995</v>
      </c>
      <c r="P18" s="192">
        <v>7.0000000000000009</v>
      </c>
      <c r="Q18" s="192">
        <v>801.99999999999989</v>
      </c>
    </row>
    <row r="19" spans="1:17" ht="15.75" customHeight="1">
      <c r="A19" s="200" t="s">
        <v>161</v>
      </c>
      <c r="B19" s="192">
        <v>323953.99999999994</v>
      </c>
      <c r="C19" s="192">
        <v>132307.00000000006</v>
      </c>
      <c r="D19" s="192">
        <v>5223.9999999999982</v>
      </c>
      <c r="E19" s="192">
        <v>58334.000000000051</v>
      </c>
      <c r="F19" s="192">
        <v>68748.999999999985</v>
      </c>
      <c r="G19" s="192">
        <v>80932.999999999985</v>
      </c>
      <c r="H19" s="192">
        <v>52326.999999999964</v>
      </c>
      <c r="I19" s="192">
        <v>28605.999999999993</v>
      </c>
      <c r="J19" s="192">
        <v>6362.0000000000045</v>
      </c>
      <c r="K19" s="192">
        <v>86455.999999999913</v>
      </c>
      <c r="L19" s="192">
        <v>44982</v>
      </c>
      <c r="M19" s="192">
        <v>23999.999999999996</v>
      </c>
      <c r="N19" s="192">
        <v>11745.000000000005</v>
      </c>
      <c r="O19" s="192">
        <v>5729.0000000000036</v>
      </c>
      <c r="P19" s="192">
        <v>1556.9999999999995</v>
      </c>
      <c r="Q19" s="192">
        <v>16339.000000000013</v>
      </c>
    </row>
    <row r="20" spans="1:17" ht="15.75" customHeight="1">
      <c r="A20" s="199" t="s">
        <v>160</v>
      </c>
      <c r="B20" s="192">
        <v>92206.000000000044</v>
      </c>
      <c r="C20" s="192">
        <v>34455</v>
      </c>
      <c r="D20" s="192">
        <v>687.99999999999977</v>
      </c>
      <c r="E20" s="192">
        <v>11852.999999999998</v>
      </c>
      <c r="F20" s="192">
        <v>21913.999999999993</v>
      </c>
      <c r="G20" s="192">
        <v>19401.999999999996</v>
      </c>
      <c r="H20" s="192">
        <v>11189.000000000004</v>
      </c>
      <c r="I20" s="192">
        <v>8213.0000000000018</v>
      </c>
      <c r="J20" s="192">
        <v>840.99999999999989</v>
      </c>
      <c r="K20" s="192">
        <v>37476</v>
      </c>
      <c r="L20" s="192">
        <v>20568</v>
      </c>
      <c r="M20" s="192">
        <v>9654.9999999999982</v>
      </c>
      <c r="N20" s="192">
        <v>4648</v>
      </c>
      <c r="O20" s="192">
        <v>2605.0000000000009</v>
      </c>
      <c r="P20" s="192">
        <v>32</v>
      </c>
      <c r="Q20" s="192">
        <v>0</v>
      </c>
    </row>
    <row r="21" spans="1:17" s="92" customFormat="1" ht="15.75" customHeight="1">
      <c r="A21" s="200" t="s">
        <v>159</v>
      </c>
      <c r="B21" s="192">
        <v>116603.99999999993</v>
      </c>
      <c r="C21" s="192">
        <v>60665</v>
      </c>
      <c r="D21" s="192">
        <v>1802.0000000000002</v>
      </c>
      <c r="E21" s="192">
        <v>21389</v>
      </c>
      <c r="F21" s="192">
        <v>37473.999999999985</v>
      </c>
      <c r="G21" s="192">
        <v>29519</v>
      </c>
      <c r="H21" s="192">
        <v>21869.000000000007</v>
      </c>
      <c r="I21" s="192">
        <v>7650</v>
      </c>
      <c r="J21" s="192">
        <v>99.000000000000057</v>
      </c>
      <c r="K21" s="192">
        <v>25585.000000000004</v>
      </c>
      <c r="L21" s="192">
        <v>13224</v>
      </c>
      <c r="M21" s="192">
        <v>5909.9999999999991</v>
      </c>
      <c r="N21" s="192">
        <v>3464.9999999999995</v>
      </c>
      <c r="O21" s="192">
        <v>2985.9999999999991</v>
      </c>
      <c r="P21" s="192">
        <v>21.000000000000004</v>
      </c>
      <c r="Q21" s="192">
        <v>715.00000000000011</v>
      </c>
    </row>
    <row r="22" spans="1:17" ht="15.75" customHeight="1">
      <c r="A22" s="191" t="s">
        <v>283</v>
      </c>
      <c r="B22" s="194">
        <v>1460909.0000000005</v>
      </c>
      <c r="C22" s="194">
        <v>633938.99999999977</v>
      </c>
      <c r="D22" s="194">
        <v>25506.999999999985</v>
      </c>
      <c r="E22" s="194">
        <v>233793.00000000012</v>
      </c>
      <c r="F22" s="194">
        <v>374638.99999999977</v>
      </c>
      <c r="G22" s="194">
        <v>317366</v>
      </c>
      <c r="H22" s="194">
        <v>197247.00000000003</v>
      </c>
      <c r="I22" s="194">
        <v>120119.00000000004</v>
      </c>
      <c r="J22" s="194">
        <v>23409.999999999975</v>
      </c>
      <c r="K22" s="194">
        <v>465403.99999999971</v>
      </c>
      <c r="L22" s="194">
        <v>220407</v>
      </c>
      <c r="M22" s="194">
        <v>123089.99999999999</v>
      </c>
      <c r="N22" s="194">
        <v>73938.999999999942</v>
      </c>
      <c r="O22" s="194">
        <v>47967.999999999978</v>
      </c>
      <c r="P22" s="194">
        <v>1844.0000000000007</v>
      </c>
      <c r="Q22" s="194">
        <v>18945.999999999996</v>
      </c>
    </row>
    <row r="23" spans="1:17" ht="15.75" customHeight="1">
      <c r="A23" s="200" t="s">
        <v>51</v>
      </c>
      <c r="B23" s="192">
        <v>131417.00000000003</v>
      </c>
      <c r="C23" s="192">
        <v>63670.000000000015</v>
      </c>
      <c r="D23" s="192">
        <v>3625.0000000000005</v>
      </c>
      <c r="E23" s="192">
        <v>23958.999999999989</v>
      </c>
      <c r="F23" s="192">
        <v>36085.999999999985</v>
      </c>
      <c r="G23" s="192">
        <v>29195.000000000004</v>
      </c>
      <c r="H23" s="192">
        <v>20377.999999999993</v>
      </c>
      <c r="I23" s="192">
        <v>8816.9999999999964</v>
      </c>
      <c r="J23" s="192">
        <v>1092.9999999999995</v>
      </c>
      <c r="K23" s="192">
        <v>36956.999999999985</v>
      </c>
      <c r="L23" s="192">
        <v>19736.999999999993</v>
      </c>
      <c r="M23" s="192">
        <v>9282.9999999999945</v>
      </c>
      <c r="N23" s="192">
        <v>4738.9999999999991</v>
      </c>
      <c r="O23" s="192">
        <v>3197.9999999999991</v>
      </c>
      <c r="P23" s="192">
        <v>58</v>
      </c>
      <c r="Q23" s="192">
        <v>444</v>
      </c>
    </row>
    <row r="24" spans="1:17" ht="15.75" customHeight="1">
      <c r="A24" s="199" t="s">
        <v>158</v>
      </c>
      <c r="B24" s="192">
        <v>155888.99999999997</v>
      </c>
      <c r="C24" s="192">
        <v>73416.999999999956</v>
      </c>
      <c r="D24" s="192">
        <v>2812</v>
      </c>
      <c r="E24" s="192">
        <v>24865.999999999989</v>
      </c>
      <c r="F24" s="192">
        <v>45739.000000000007</v>
      </c>
      <c r="G24" s="192">
        <v>38225</v>
      </c>
      <c r="H24" s="192">
        <v>24946</v>
      </c>
      <c r="I24" s="192">
        <v>13279</v>
      </c>
      <c r="J24" s="192">
        <v>348.00000000000011</v>
      </c>
      <c r="K24" s="192">
        <v>43643</v>
      </c>
      <c r="L24" s="192">
        <v>22350.999999999996</v>
      </c>
      <c r="M24" s="192">
        <v>10267</v>
      </c>
      <c r="N24" s="192">
        <v>6445.0000000000009</v>
      </c>
      <c r="O24" s="192">
        <v>4580.0000000000018</v>
      </c>
      <c r="P24" s="192">
        <v>12.000000000000002</v>
      </c>
      <c r="Q24" s="192">
        <v>244</v>
      </c>
    </row>
    <row r="25" spans="1:17" ht="15.75" customHeight="1">
      <c r="A25" s="200" t="s">
        <v>157</v>
      </c>
      <c r="B25" s="192">
        <v>586573.99999999919</v>
      </c>
      <c r="C25" s="192">
        <v>221709.99999999991</v>
      </c>
      <c r="D25" s="192">
        <v>5672.9999999999991</v>
      </c>
      <c r="E25" s="192">
        <v>72567.999999999971</v>
      </c>
      <c r="F25" s="192">
        <v>143468.99999999994</v>
      </c>
      <c r="G25" s="192">
        <v>123523.00000000007</v>
      </c>
      <c r="H25" s="192">
        <v>69700.000000000015</v>
      </c>
      <c r="I25" s="192">
        <v>53822.999999999985</v>
      </c>
      <c r="J25" s="192">
        <v>21386.999999999989</v>
      </c>
      <c r="K25" s="192">
        <v>206069.00000000012</v>
      </c>
      <c r="L25" s="192">
        <v>93309.999999999985</v>
      </c>
      <c r="M25" s="192">
        <v>58659.000000000022</v>
      </c>
      <c r="N25" s="192">
        <v>34063.999999999985</v>
      </c>
      <c r="O25" s="192">
        <v>20036</v>
      </c>
      <c r="P25" s="192">
        <v>1662</v>
      </c>
      <c r="Q25" s="192">
        <v>12222.999999999995</v>
      </c>
    </row>
    <row r="26" spans="1:17" ht="15.75" customHeight="1">
      <c r="A26" s="199" t="s">
        <v>156</v>
      </c>
      <c r="B26" s="192">
        <v>163543.99999999988</v>
      </c>
      <c r="C26" s="192">
        <v>85848.000000000044</v>
      </c>
      <c r="D26" s="192">
        <v>5124</v>
      </c>
      <c r="E26" s="192">
        <v>32991.000000000007</v>
      </c>
      <c r="F26" s="192">
        <v>47732.999999999978</v>
      </c>
      <c r="G26" s="192">
        <v>34357.000000000007</v>
      </c>
      <c r="H26" s="192">
        <v>23976.000000000004</v>
      </c>
      <c r="I26" s="192">
        <v>10380.999999999996</v>
      </c>
      <c r="J26" s="192">
        <v>102.00000000000001</v>
      </c>
      <c r="K26" s="192">
        <v>41985.999999999993</v>
      </c>
      <c r="L26" s="192">
        <v>20755</v>
      </c>
      <c r="M26" s="192">
        <v>10352</v>
      </c>
      <c r="N26" s="192">
        <v>5792.9999999999991</v>
      </c>
      <c r="O26" s="192">
        <v>5086.0000000000027</v>
      </c>
      <c r="P26" s="192">
        <v>49</v>
      </c>
      <c r="Q26" s="192">
        <v>1201.9999999999998</v>
      </c>
    </row>
    <row r="27" spans="1:17" ht="15.75" customHeight="1">
      <c r="A27" s="200" t="s">
        <v>155</v>
      </c>
      <c r="B27" s="192">
        <v>360393.99999999983</v>
      </c>
      <c r="C27" s="192">
        <v>152424.99999999997</v>
      </c>
      <c r="D27" s="192">
        <v>6798.9999999999973</v>
      </c>
      <c r="E27" s="192">
        <v>61209.000000000015</v>
      </c>
      <c r="F27" s="192">
        <v>84416.999999999985</v>
      </c>
      <c r="G27" s="192">
        <v>81205.000000000015</v>
      </c>
      <c r="H27" s="192">
        <v>50813.000000000036</v>
      </c>
      <c r="I27" s="192">
        <v>30392.000000000004</v>
      </c>
      <c r="J27" s="192">
        <v>178</v>
      </c>
      <c r="K27" s="192">
        <v>121689.99999999993</v>
      </c>
      <c r="L27" s="192">
        <v>56488.000000000007</v>
      </c>
      <c r="M27" s="192">
        <v>30687.999999999982</v>
      </c>
      <c r="N27" s="192">
        <v>20628.999999999996</v>
      </c>
      <c r="O27" s="192">
        <v>13885</v>
      </c>
      <c r="P27" s="192">
        <v>63.000000000000007</v>
      </c>
      <c r="Q27" s="192">
        <v>4832.9999999999991</v>
      </c>
    </row>
    <row r="28" spans="1:17" s="92" customFormat="1" ht="15.75" customHeight="1">
      <c r="A28" s="199" t="s">
        <v>26</v>
      </c>
      <c r="B28" s="192">
        <v>63091.000000000007</v>
      </c>
      <c r="C28" s="192">
        <v>36869.000000000007</v>
      </c>
      <c r="D28" s="192">
        <v>1474</v>
      </c>
      <c r="E28" s="192">
        <v>18200</v>
      </c>
      <c r="F28" s="192">
        <v>17195</v>
      </c>
      <c r="G28" s="192">
        <v>10861.000000000002</v>
      </c>
      <c r="H28" s="192">
        <v>7434.0000000000009</v>
      </c>
      <c r="I28" s="192">
        <v>3426.9999999999991</v>
      </c>
      <c r="J28" s="192">
        <v>302.00000000000006</v>
      </c>
      <c r="K28" s="192">
        <v>15058.999999999995</v>
      </c>
      <c r="L28" s="192">
        <v>7766.0000000000009</v>
      </c>
      <c r="M28" s="192">
        <v>3840.9999999999995</v>
      </c>
      <c r="N28" s="192">
        <v>2269</v>
      </c>
      <c r="O28" s="192">
        <v>1183</v>
      </c>
      <c r="P28" s="192">
        <v>0</v>
      </c>
      <c r="Q28" s="192">
        <v>0</v>
      </c>
    </row>
    <row r="29" spans="1:17" ht="15.75" customHeight="1">
      <c r="A29" s="191" t="s">
        <v>50</v>
      </c>
      <c r="B29" s="194">
        <v>293357.99999999983</v>
      </c>
      <c r="C29" s="194">
        <v>142573.99999999994</v>
      </c>
      <c r="D29" s="194">
        <v>6130.9999999999982</v>
      </c>
      <c r="E29" s="194">
        <v>52977.000000000015</v>
      </c>
      <c r="F29" s="194">
        <v>83465.999999999971</v>
      </c>
      <c r="G29" s="194">
        <v>76031</v>
      </c>
      <c r="H29" s="194">
        <v>51767</v>
      </c>
      <c r="I29" s="194">
        <v>24264.000000000011</v>
      </c>
      <c r="J29" s="194">
        <v>157</v>
      </c>
      <c r="K29" s="194">
        <v>74519.999999999942</v>
      </c>
      <c r="L29" s="194">
        <v>42557.999999999964</v>
      </c>
      <c r="M29" s="194">
        <v>17041.000000000015</v>
      </c>
      <c r="N29" s="194">
        <v>8370.0000000000073</v>
      </c>
      <c r="O29" s="194">
        <v>6550.9999999999982</v>
      </c>
      <c r="P29" s="194">
        <v>76.000000000000028</v>
      </c>
      <c r="Q29" s="194">
        <v>0</v>
      </c>
    </row>
    <row r="30" spans="1:17" ht="15.75" customHeight="1">
      <c r="A30" s="199" t="s">
        <v>28</v>
      </c>
      <c r="B30" s="192">
        <v>82242.999999999985</v>
      </c>
      <c r="C30" s="192">
        <v>38034</v>
      </c>
      <c r="D30" s="192">
        <v>1628</v>
      </c>
      <c r="E30" s="192">
        <v>12225.000000000004</v>
      </c>
      <c r="F30" s="192">
        <v>24181</v>
      </c>
      <c r="G30" s="192">
        <v>22444.999999999996</v>
      </c>
      <c r="H30" s="192">
        <v>14824.000000000005</v>
      </c>
      <c r="I30" s="192">
        <v>7620.9999999999982</v>
      </c>
      <c r="J30" s="192">
        <v>31</v>
      </c>
      <c r="K30" s="192">
        <v>21722.999999999993</v>
      </c>
      <c r="L30" s="192">
        <v>12260.999999999993</v>
      </c>
      <c r="M30" s="192">
        <v>5016.0000000000009</v>
      </c>
      <c r="N30" s="192">
        <v>2390.0000000000009</v>
      </c>
      <c r="O30" s="192">
        <v>2055.9999999999991</v>
      </c>
      <c r="P30" s="192">
        <v>10</v>
      </c>
      <c r="Q30" s="192">
        <v>0</v>
      </c>
    </row>
    <row r="31" spans="1:17" ht="15.75" customHeight="1">
      <c r="A31" s="200" t="s">
        <v>29</v>
      </c>
      <c r="B31" s="192">
        <v>58517.999999999993</v>
      </c>
      <c r="C31" s="192">
        <v>28846.000000000004</v>
      </c>
      <c r="D31" s="192">
        <v>1640.0000000000002</v>
      </c>
      <c r="E31" s="192">
        <v>11684</v>
      </c>
      <c r="F31" s="192">
        <v>15521.999999999998</v>
      </c>
      <c r="G31" s="192">
        <v>14502.999999999995</v>
      </c>
      <c r="H31" s="192">
        <v>9910.9999999999964</v>
      </c>
      <c r="I31" s="192">
        <v>4592.0000000000018</v>
      </c>
      <c r="J31" s="192">
        <v>0</v>
      </c>
      <c r="K31" s="192">
        <v>15169.000000000002</v>
      </c>
      <c r="L31" s="192">
        <v>8414.9999999999982</v>
      </c>
      <c r="M31" s="192">
        <v>3444.0000000000005</v>
      </c>
      <c r="N31" s="192">
        <v>1868</v>
      </c>
      <c r="O31" s="192">
        <v>1442.0000000000002</v>
      </c>
      <c r="P31" s="192">
        <v>0</v>
      </c>
      <c r="Q31" s="192">
        <v>0</v>
      </c>
    </row>
    <row r="32" spans="1:17" ht="15.75" customHeight="1">
      <c r="A32" s="199" t="s">
        <v>30</v>
      </c>
      <c r="B32" s="192">
        <v>36286.000000000015</v>
      </c>
      <c r="C32" s="192">
        <v>17561.000000000004</v>
      </c>
      <c r="D32" s="192">
        <v>638</v>
      </c>
      <c r="E32" s="192">
        <v>6637</v>
      </c>
      <c r="F32" s="192">
        <v>10286.000000000002</v>
      </c>
      <c r="G32" s="192">
        <v>9439.9999999999982</v>
      </c>
      <c r="H32" s="192">
        <v>6423</v>
      </c>
      <c r="I32" s="192">
        <v>3016.9999999999991</v>
      </c>
      <c r="J32" s="192">
        <v>42</v>
      </c>
      <c r="K32" s="192">
        <v>9236.0000000000018</v>
      </c>
      <c r="L32" s="192">
        <v>5215</v>
      </c>
      <c r="M32" s="192">
        <v>2242</v>
      </c>
      <c r="N32" s="192">
        <v>1052.9999999999995</v>
      </c>
      <c r="O32" s="192">
        <v>726</v>
      </c>
      <c r="P32" s="192">
        <v>7.0000000000000018</v>
      </c>
      <c r="Q32" s="192">
        <v>0</v>
      </c>
    </row>
    <row r="33" spans="1:17" ht="15.75" customHeight="1">
      <c r="A33" s="200" t="s">
        <v>31</v>
      </c>
      <c r="B33" s="192">
        <v>34737.999999999993</v>
      </c>
      <c r="C33" s="192">
        <v>16771</v>
      </c>
      <c r="D33" s="192">
        <v>414</v>
      </c>
      <c r="E33" s="192">
        <v>5502</v>
      </c>
      <c r="F33" s="192">
        <v>10855.000000000002</v>
      </c>
      <c r="G33" s="192">
        <v>9193.9999999999982</v>
      </c>
      <c r="H33" s="192">
        <v>6508.9999999999991</v>
      </c>
      <c r="I33" s="192">
        <v>2685</v>
      </c>
      <c r="J33" s="192">
        <v>0</v>
      </c>
      <c r="K33" s="192">
        <v>8773.0000000000018</v>
      </c>
      <c r="L33" s="192">
        <v>5125.0000000000018</v>
      </c>
      <c r="M33" s="192">
        <v>1810.9999999999998</v>
      </c>
      <c r="N33" s="192">
        <v>838.99999999999989</v>
      </c>
      <c r="O33" s="192">
        <v>998</v>
      </c>
      <c r="P33" s="192">
        <v>0</v>
      </c>
      <c r="Q33" s="192">
        <v>0</v>
      </c>
    </row>
    <row r="34" spans="1:17" ht="15.75" customHeight="1">
      <c r="A34" s="199" t="s">
        <v>32</v>
      </c>
      <c r="B34" s="192">
        <v>35861</v>
      </c>
      <c r="C34" s="192">
        <v>18604.000000000004</v>
      </c>
      <c r="D34" s="192">
        <v>681</v>
      </c>
      <c r="E34" s="192">
        <v>9176</v>
      </c>
      <c r="F34" s="192">
        <v>8746.9999999999964</v>
      </c>
      <c r="G34" s="192">
        <v>8649</v>
      </c>
      <c r="H34" s="192">
        <v>5802.0000000000009</v>
      </c>
      <c r="I34" s="192">
        <v>2847</v>
      </c>
      <c r="J34" s="192">
        <v>24</v>
      </c>
      <c r="K34" s="192">
        <v>8575</v>
      </c>
      <c r="L34" s="192">
        <v>5165</v>
      </c>
      <c r="M34" s="192">
        <v>1990.0000000000007</v>
      </c>
      <c r="N34" s="192">
        <v>930.99999999999989</v>
      </c>
      <c r="O34" s="192">
        <v>489.00000000000006</v>
      </c>
      <c r="P34" s="192">
        <v>9.0000000000000018</v>
      </c>
      <c r="Q34" s="192">
        <v>0</v>
      </c>
    </row>
    <row r="35" spans="1:17" s="92" customFormat="1" ht="15.75" customHeight="1">
      <c r="A35" s="200" t="s">
        <v>33</v>
      </c>
      <c r="B35" s="192">
        <v>45712</v>
      </c>
      <c r="C35" s="192">
        <v>22757.999999999996</v>
      </c>
      <c r="D35" s="192">
        <v>1130</v>
      </c>
      <c r="E35" s="192">
        <v>7753.0000000000009</v>
      </c>
      <c r="F35" s="192">
        <v>13875</v>
      </c>
      <c r="G35" s="192">
        <v>11800.000000000004</v>
      </c>
      <c r="H35" s="192">
        <v>8298</v>
      </c>
      <c r="I35" s="192">
        <v>3501.9999999999986</v>
      </c>
      <c r="J35" s="192">
        <v>60</v>
      </c>
      <c r="K35" s="192">
        <v>11044</v>
      </c>
      <c r="L35" s="192">
        <v>6377.0000000000027</v>
      </c>
      <c r="M35" s="192">
        <v>2538.0000000000005</v>
      </c>
      <c r="N35" s="192">
        <v>1289</v>
      </c>
      <c r="O35" s="192">
        <v>840.00000000000034</v>
      </c>
      <c r="P35" s="192">
        <v>50.000000000000007</v>
      </c>
      <c r="Q35" s="192">
        <v>0</v>
      </c>
    </row>
    <row r="36" spans="1:17" ht="15.75" customHeight="1">
      <c r="A36" s="191" t="s">
        <v>49</v>
      </c>
      <c r="B36" s="194">
        <v>5610.9999999999991</v>
      </c>
      <c r="C36" s="194">
        <v>2296</v>
      </c>
      <c r="D36" s="194">
        <v>73</v>
      </c>
      <c r="E36" s="194">
        <v>738</v>
      </c>
      <c r="F36" s="194">
        <v>1485</v>
      </c>
      <c r="G36" s="194">
        <v>1162</v>
      </c>
      <c r="H36" s="194">
        <v>841</v>
      </c>
      <c r="I36" s="194">
        <v>321</v>
      </c>
      <c r="J36" s="194">
        <v>0</v>
      </c>
      <c r="K36" s="194">
        <v>2153</v>
      </c>
      <c r="L36" s="194">
        <v>1144</v>
      </c>
      <c r="M36" s="194">
        <v>592</v>
      </c>
      <c r="N36" s="194">
        <v>291</v>
      </c>
      <c r="O36" s="194">
        <v>126</v>
      </c>
      <c r="P36" s="194">
        <v>0</v>
      </c>
      <c r="Q36" s="194">
        <v>0</v>
      </c>
    </row>
    <row r="37" spans="1:17" s="92" customFormat="1" ht="15.75" customHeight="1">
      <c r="A37" s="200" t="s">
        <v>36</v>
      </c>
      <c r="B37" s="192">
        <v>5610.9999999999991</v>
      </c>
      <c r="C37" s="192">
        <v>2296</v>
      </c>
      <c r="D37" s="192">
        <v>73</v>
      </c>
      <c r="E37" s="192">
        <v>738</v>
      </c>
      <c r="F37" s="192">
        <v>1485</v>
      </c>
      <c r="G37" s="192">
        <v>1162</v>
      </c>
      <c r="H37" s="192">
        <v>841</v>
      </c>
      <c r="I37" s="192">
        <v>321</v>
      </c>
      <c r="J37" s="192">
        <v>0</v>
      </c>
      <c r="K37" s="192">
        <v>2153</v>
      </c>
      <c r="L37" s="192">
        <v>1144</v>
      </c>
      <c r="M37" s="192">
        <v>592</v>
      </c>
      <c r="N37" s="192">
        <v>291</v>
      </c>
      <c r="O37" s="192">
        <v>126</v>
      </c>
      <c r="P37" s="192">
        <v>0</v>
      </c>
      <c r="Q37" s="192">
        <v>0</v>
      </c>
    </row>
    <row r="38" spans="1:17" ht="15.75" customHeight="1">
      <c r="A38" s="203" t="s">
        <v>37</v>
      </c>
      <c r="B38" s="194">
        <v>5814</v>
      </c>
      <c r="C38" s="194">
        <v>2191</v>
      </c>
      <c r="D38" s="194">
        <v>77</v>
      </c>
      <c r="E38" s="194">
        <v>701</v>
      </c>
      <c r="F38" s="194">
        <v>1413</v>
      </c>
      <c r="G38" s="194">
        <v>1446</v>
      </c>
      <c r="H38" s="194">
        <v>1036</v>
      </c>
      <c r="I38" s="194">
        <v>410</v>
      </c>
      <c r="J38" s="194">
        <v>0</v>
      </c>
      <c r="K38" s="194">
        <v>2177</v>
      </c>
      <c r="L38" s="194">
        <v>1137</v>
      </c>
      <c r="M38" s="194">
        <v>500</v>
      </c>
      <c r="N38" s="194">
        <v>331</v>
      </c>
      <c r="O38" s="194">
        <v>209</v>
      </c>
      <c r="P38" s="194">
        <v>0</v>
      </c>
      <c r="Q38" s="194">
        <v>0</v>
      </c>
    </row>
    <row r="39" spans="1:17" ht="15.75" customHeight="1">
      <c r="A39" s="326" t="s">
        <v>414</v>
      </c>
      <c r="B39" s="307">
        <v>5814</v>
      </c>
      <c r="C39" s="307">
        <v>2191</v>
      </c>
      <c r="D39" s="307">
        <v>77</v>
      </c>
      <c r="E39" s="307">
        <v>701</v>
      </c>
      <c r="F39" s="307">
        <v>1413</v>
      </c>
      <c r="G39" s="307">
        <v>1446</v>
      </c>
      <c r="H39" s="307">
        <v>1036</v>
      </c>
      <c r="I39" s="307">
        <v>410</v>
      </c>
      <c r="J39" s="307">
        <v>0</v>
      </c>
      <c r="K39" s="307">
        <v>2177</v>
      </c>
      <c r="L39" s="307">
        <v>1137</v>
      </c>
      <c r="M39" s="307">
        <v>500</v>
      </c>
      <c r="N39" s="176">
        <v>331</v>
      </c>
      <c r="O39" s="176">
        <v>209</v>
      </c>
      <c r="P39" s="176">
        <v>0</v>
      </c>
      <c r="Q39" s="176">
        <v>0</v>
      </c>
    </row>
    <row r="40" spans="1:17" ht="27.75" customHeight="1">
      <c r="A40" s="271"/>
      <c r="B40" s="271"/>
      <c r="C40" s="271"/>
      <c r="D40" s="271"/>
      <c r="E40" s="271"/>
      <c r="F40" s="271"/>
      <c r="G40" s="271"/>
      <c r="H40" s="271"/>
      <c r="I40" s="271"/>
      <c r="J40" s="271"/>
      <c r="K40" s="271"/>
      <c r="L40" s="271"/>
      <c r="M40" s="271"/>
    </row>
    <row r="41" spans="1:17" ht="22.5" customHeight="1">
      <c r="A41" s="826" t="s">
        <v>469</v>
      </c>
      <c r="B41" s="826"/>
      <c r="C41" s="826"/>
      <c r="D41" s="826"/>
      <c r="E41" s="826"/>
      <c r="F41" s="826"/>
      <c r="G41" s="826"/>
      <c r="H41" s="826"/>
      <c r="I41" s="826"/>
      <c r="J41" s="826"/>
      <c r="K41" s="826"/>
      <c r="L41" s="826"/>
      <c r="M41" s="826"/>
      <c r="N41" s="826"/>
    </row>
    <row r="42" spans="1:17">
      <c r="A42" s="754" t="s">
        <v>602</v>
      </c>
      <c r="B42" s="754"/>
      <c r="C42" s="754"/>
      <c r="D42" s="754"/>
      <c r="E42" s="754"/>
      <c r="F42" s="754"/>
    </row>
  </sheetData>
  <mergeCells count="10">
    <mergeCell ref="A42:F42"/>
    <mergeCell ref="A41:N41"/>
    <mergeCell ref="A5:Q5"/>
    <mergeCell ref="A7:A8"/>
    <mergeCell ref="B7:B8"/>
    <mergeCell ref="C7:F7"/>
    <mergeCell ref="G7:I7"/>
    <mergeCell ref="K7:O7"/>
    <mergeCell ref="P7:P8"/>
    <mergeCell ref="Q7:Q8"/>
  </mergeCells>
  <hyperlinks>
    <hyperlink ref="R5" location="INDICE!A60" display="INDICE"/>
  </hyperlinks>
  <printOptions horizontalCentered="1"/>
  <pageMargins left="0.19685039370078741" right="0.19685039370078741" top="1.1023622047244095" bottom="0.51181102362204722" header="0.11811023622047245" footer="0.23622047244094491"/>
  <pageSetup paperSize="9" scale="62" firstPageNumber="115" orientation="landscape" useFirstPageNumber="1" r:id="rId1"/>
  <headerFooter scaleWithDoc="0">
    <oddHeader>&amp;C&amp;G</oddHeader>
    <oddFooter>&amp;C&amp;12 &amp;P</oddFooter>
  </headerFooter>
  <drawing r:id="rId2"/>
  <legacyDrawingHF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7"/>
  <dimension ref="A1:R41"/>
  <sheetViews>
    <sheetView showGridLines="0" zoomScale="90" zoomScaleNormal="90" zoomScalePageLayoutView="90" workbookViewId="0">
      <selection activeCell="A6" sqref="A6:A7"/>
    </sheetView>
  </sheetViews>
  <sheetFormatPr baseColWidth="10" defaultColWidth="9.140625" defaultRowHeight="12.75"/>
  <cols>
    <col min="1" max="1" width="38.5703125" style="93" customWidth="1"/>
    <col min="2" max="2" width="15.5703125" style="93" customWidth="1"/>
    <col min="3" max="3" width="10.5703125" style="93" customWidth="1"/>
    <col min="4" max="10" width="12.42578125" style="93" customWidth="1"/>
    <col min="11" max="11" width="11.85546875" style="93" bestFit="1" customWidth="1"/>
    <col min="12" max="15" width="13.28515625" style="93" customWidth="1"/>
    <col min="16" max="17" width="11.5703125" style="93" customWidth="1"/>
    <col min="18" max="16384" width="9.140625" style="93"/>
  </cols>
  <sheetData>
    <row r="1" spans="1:18" ht="17.25" customHeight="1"/>
    <row r="2" spans="1:18" ht="17.25" customHeight="1"/>
    <row r="3" spans="1:18" ht="17.25" customHeight="1"/>
    <row r="5" spans="1:18" ht="49.5" customHeight="1">
      <c r="A5" s="758" t="s">
        <v>822</v>
      </c>
      <c r="B5" s="758"/>
      <c r="C5" s="758"/>
      <c r="D5" s="758"/>
      <c r="E5" s="758"/>
      <c r="F5" s="758"/>
      <c r="G5" s="758"/>
      <c r="H5" s="758"/>
      <c r="I5" s="758"/>
      <c r="J5" s="758"/>
      <c r="K5" s="758"/>
      <c r="L5" s="758"/>
      <c r="M5" s="758"/>
      <c r="N5" s="758"/>
      <c r="O5" s="758"/>
      <c r="P5" s="758"/>
      <c r="Q5" s="758"/>
      <c r="R5" s="65" t="s">
        <v>225</v>
      </c>
    </row>
    <row r="6" spans="1:18" s="98" customFormat="1" ht="19.5" customHeight="1">
      <c r="A6" s="771" t="s">
        <v>46</v>
      </c>
      <c r="B6" s="827" t="s">
        <v>242</v>
      </c>
      <c r="C6" s="829" t="s">
        <v>142</v>
      </c>
      <c r="D6" s="830"/>
      <c r="E6" s="830"/>
      <c r="F6" s="831"/>
      <c r="G6" s="834" t="s">
        <v>146</v>
      </c>
      <c r="H6" s="835"/>
      <c r="I6" s="836"/>
      <c r="J6" s="437" t="s">
        <v>146</v>
      </c>
      <c r="K6" s="829" t="s">
        <v>145</v>
      </c>
      <c r="L6" s="830"/>
      <c r="M6" s="830"/>
      <c r="N6" s="830"/>
      <c r="O6" s="831"/>
      <c r="P6" s="838" t="s">
        <v>170</v>
      </c>
      <c r="Q6" s="838" t="s">
        <v>176</v>
      </c>
    </row>
    <row r="7" spans="1:18" s="98" customFormat="1" ht="30" customHeight="1">
      <c r="A7" s="772"/>
      <c r="B7" s="828"/>
      <c r="C7" s="561" t="s">
        <v>45</v>
      </c>
      <c r="D7" s="561" t="s">
        <v>136</v>
      </c>
      <c r="E7" s="561" t="s">
        <v>175</v>
      </c>
      <c r="F7" s="561" t="s">
        <v>174</v>
      </c>
      <c r="G7" s="561" t="s">
        <v>45</v>
      </c>
      <c r="H7" s="561" t="s">
        <v>173</v>
      </c>
      <c r="I7" s="561" t="s">
        <v>172</v>
      </c>
      <c r="J7" s="561" t="s">
        <v>171</v>
      </c>
      <c r="K7" s="561" t="s">
        <v>45</v>
      </c>
      <c r="L7" s="561" t="s">
        <v>359</v>
      </c>
      <c r="M7" s="561" t="s">
        <v>360</v>
      </c>
      <c r="N7" s="561" t="s">
        <v>361</v>
      </c>
      <c r="O7" s="561" t="s">
        <v>363</v>
      </c>
      <c r="P7" s="839"/>
      <c r="Q7" s="839"/>
    </row>
    <row r="8" spans="1:18" s="92" customFormat="1" ht="15.75" customHeight="1">
      <c r="A8" s="191" t="s">
        <v>467</v>
      </c>
      <c r="B8" s="194">
        <v>375806.99999999988</v>
      </c>
      <c r="C8" s="194">
        <v>42360.000000000015</v>
      </c>
      <c r="D8" s="194">
        <v>1178.9999999999998</v>
      </c>
      <c r="E8" s="194">
        <v>15451.999999999995</v>
      </c>
      <c r="F8" s="194">
        <v>25729.000000000007</v>
      </c>
      <c r="G8" s="194">
        <v>74925.999999999913</v>
      </c>
      <c r="H8" s="194">
        <v>26720</v>
      </c>
      <c r="I8" s="194">
        <v>48205.999999999985</v>
      </c>
      <c r="J8" s="194">
        <v>24048.999999999989</v>
      </c>
      <c r="K8" s="194">
        <v>146400</v>
      </c>
      <c r="L8" s="194">
        <v>58890.000000000029</v>
      </c>
      <c r="M8" s="194">
        <v>47609.000000000007</v>
      </c>
      <c r="N8" s="194">
        <v>23841.000000000004</v>
      </c>
      <c r="O8" s="194">
        <v>16060.000000000009</v>
      </c>
      <c r="P8" s="194">
        <v>43944</v>
      </c>
      <c r="Q8" s="194">
        <v>44127.999999999964</v>
      </c>
    </row>
    <row r="9" spans="1:18" s="92" customFormat="1" ht="15.75" customHeight="1">
      <c r="A9" s="191" t="s">
        <v>282</v>
      </c>
      <c r="B9" s="194">
        <v>129242.00000000006</v>
      </c>
      <c r="C9" s="194">
        <v>17509.000000000004</v>
      </c>
      <c r="D9" s="194">
        <v>862.00000000000068</v>
      </c>
      <c r="E9" s="194">
        <v>6147.0000000000009</v>
      </c>
      <c r="F9" s="194">
        <v>10499.999999999995</v>
      </c>
      <c r="G9" s="194">
        <v>24377.999999999996</v>
      </c>
      <c r="H9" s="194">
        <v>11007.000000000002</v>
      </c>
      <c r="I9" s="194">
        <v>13371.000000000002</v>
      </c>
      <c r="J9" s="194">
        <v>5785</v>
      </c>
      <c r="K9" s="194">
        <v>43109.000000000015</v>
      </c>
      <c r="L9" s="194">
        <v>19313.000000000004</v>
      </c>
      <c r="M9" s="194">
        <v>13996.000000000002</v>
      </c>
      <c r="N9" s="194">
        <v>7015.0000000000009</v>
      </c>
      <c r="O9" s="194">
        <v>2784.9999999999995</v>
      </c>
      <c r="P9" s="194">
        <v>13394.000000000016</v>
      </c>
      <c r="Q9" s="194">
        <v>25067.000000000007</v>
      </c>
    </row>
    <row r="10" spans="1:18" ht="15.75" customHeight="1">
      <c r="A10" s="200" t="s">
        <v>169</v>
      </c>
      <c r="B10" s="192">
        <v>5618.9999999999973</v>
      </c>
      <c r="C10" s="192">
        <v>770</v>
      </c>
      <c r="D10" s="192">
        <v>0</v>
      </c>
      <c r="E10" s="192">
        <v>221</v>
      </c>
      <c r="F10" s="192">
        <v>549.00000000000011</v>
      </c>
      <c r="G10" s="192">
        <v>1437.0000000000002</v>
      </c>
      <c r="H10" s="192">
        <v>473</v>
      </c>
      <c r="I10" s="192">
        <v>964.00000000000011</v>
      </c>
      <c r="J10" s="192">
        <v>342.99999999999989</v>
      </c>
      <c r="K10" s="192">
        <v>1386.0000000000002</v>
      </c>
      <c r="L10" s="192">
        <v>843.99999999999989</v>
      </c>
      <c r="M10" s="192">
        <v>325</v>
      </c>
      <c r="N10" s="192">
        <v>166</v>
      </c>
      <c r="O10" s="192">
        <v>51.000000000000007</v>
      </c>
      <c r="P10" s="192">
        <v>1616</v>
      </c>
      <c r="Q10" s="192">
        <v>67</v>
      </c>
    </row>
    <row r="11" spans="1:18" ht="15.75" customHeight="1">
      <c r="A11" s="199" t="s">
        <v>168</v>
      </c>
      <c r="B11" s="192">
        <v>9654</v>
      </c>
      <c r="C11" s="192">
        <v>2017</v>
      </c>
      <c r="D11" s="192">
        <v>1</v>
      </c>
      <c r="E11" s="192">
        <v>1557.9999999999998</v>
      </c>
      <c r="F11" s="192">
        <v>458.00000000000006</v>
      </c>
      <c r="G11" s="192">
        <v>2623</v>
      </c>
      <c r="H11" s="192">
        <v>545</v>
      </c>
      <c r="I11" s="192">
        <v>2078</v>
      </c>
      <c r="J11" s="192">
        <v>418</v>
      </c>
      <c r="K11" s="192">
        <v>4279</v>
      </c>
      <c r="L11" s="192">
        <v>2200</v>
      </c>
      <c r="M11" s="192">
        <v>929</v>
      </c>
      <c r="N11" s="192">
        <v>789</v>
      </c>
      <c r="O11" s="192">
        <v>361</v>
      </c>
      <c r="P11" s="192">
        <v>317.00000000000011</v>
      </c>
      <c r="Q11" s="192">
        <v>0</v>
      </c>
    </row>
    <row r="12" spans="1:18" ht="15.75" customHeight="1">
      <c r="A12" s="200" t="s">
        <v>167</v>
      </c>
      <c r="B12" s="192">
        <v>3851</v>
      </c>
      <c r="C12" s="192">
        <v>2618</v>
      </c>
      <c r="D12" s="192">
        <v>0</v>
      </c>
      <c r="E12" s="192">
        <v>304</v>
      </c>
      <c r="F12" s="192">
        <v>2314</v>
      </c>
      <c r="G12" s="192">
        <v>120</v>
      </c>
      <c r="H12" s="192">
        <v>60</v>
      </c>
      <c r="I12" s="192">
        <v>60</v>
      </c>
      <c r="J12" s="192">
        <v>66</v>
      </c>
      <c r="K12" s="192">
        <v>235</v>
      </c>
      <c r="L12" s="192">
        <v>58</v>
      </c>
      <c r="M12" s="192">
        <v>78</v>
      </c>
      <c r="N12" s="192">
        <v>95</v>
      </c>
      <c r="O12" s="192">
        <v>4</v>
      </c>
      <c r="P12" s="192">
        <v>812.00000000000034</v>
      </c>
      <c r="Q12" s="192">
        <v>0</v>
      </c>
    </row>
    <row r="13" spans="1:18" ht="15.75" customHeight="1">
      <c r="A13" s="199" t="s">
        <v>166</v>
      </c>
      <c r="B13" s="192">
        <v>636.00000000000023</v>
      </c>
      <c r="C13" s="192">
        <v>95</v>
      </c>
      <c r="D13" s="192">
        <v>0</v>
      </c>
      <c r="E13" s="192">
        <v>30</v>
      </c>
      <c r="F13" s="192">
        <v>65</v>
      </c>
      <c r="G13" s="192">
        <v>153</v>
      </c>
      <c r="H13" s="192">
        <v>105</v>
      </c>
      <c r="I13" s="192">
        <v>48</v>
      </c>
      <c r="J13" s="192">
        <v>20</v>
      </c>
      <c r="K13" s="192">
        <v>45</v>
      </c>
      <c r="L13" s="192">
        <v>22</v>
      </c>
      <c r="M13" s="192">
        <v>12</v>
      </c>
      <c r="N13" s="192">
        <v>9</v>
      </c>
      <c r="O13" s="192">
        <v>2</v>
      </c>
      <c r="P13" s="192">
        <v>323</v>
      </c>
      <c r="Q13" s="192">
        <v>0</v>
      </c>
    </row>
    <row r="14" spans="1:18" ht="15.75" customHeight="1">
      <c r="A14" s="200" t="s">
        <v>165</v>
      </c>
      <c r="B14" s="192">
        <v>3422.9999999999995</v>
      </c>
      <c r="C14" s="192">
        <v>629</v>
      </c>
      <c r="D14" s="192">
        <v>606</v>
      </c>
      <c r="E14" s="192">
        <v>4</v>
      </c>
      <c r="F14" s="192">
        <v>19</v>
      </c>
      <c r="G14" s="192">
        <v>2018.0000000000002</v>
      </c>
      <c r="H14" s="192">
        <v>868.00000000000011</v>
      </c>
      <c r="I14" s="192">
        <v>1150</v>
      </c>
      <c r="J14" s="192">
        <v>0</v>
      </c>
      <c r="K14" s="192">
        <v>123</v>
      </c>
      <c r="L14" s="192">
        <v>52</v>
      </c>
      <c r="M14" s="192">
        <v>59</v>
      </c>
      <c r="N14" s="192">
        <v>10</v>
      </c>
      <c r="O14" s="192">
        <v>2</v>
      </c>
      <c r="P14" s="192">
        <v>652.99999999999977</v>
      </c>
      <c r="Q14" s="192">
        <v>0</v>
      </c>
    </row>
    <row r="15" spans="1:18" ht="15.75" customHeight="1">
      <c r="A15" s="199" t="s">
        <v>164</v>
      </c>
      <c r="B15" s="192">
        <v>3513.9999999999986</v>
      </c>
      <c r="C15" s="192">
        <v>63</v>
      </c>
      <c r="D15" s="192">
        <v>0</v>
      </c>
      <c r="E15" s="192">
        <v>2</v>
      </c>
      <c r="F15" s="192">
        <v>61</v>
      </c>
      <c r="G15" s="192">
        <v>576</v>
      </c>
      <c r="H15" s="192">
        <v>263</v>
      </c>
      <c r="I15" s="192">
        <v>313</v>
      </c>
      <c r="J15" s="192">
        <v>77.000000000000028</v>
      </c>
      <c r="K15" s="192">
        <v>184</v>
      </c>
      <c r="L15" s="192">
        <v>70</v>
      </c>
      <c r="M15" s="192">
        <v>76</v>
      </c>
      <c r="N15" s="192">
        <v>32</v>
      </c>
      <c r="O15" s="192">
        <v>6</v>
      </c>
      <c r="P15" s="192">
        <v>1954.9999999999982</v>
      </c>
      <c r="Q15" s="192">
        <v>659</v>
      </c>
    </row>
    <row r="16" spans="1:18" ht="15.75" customHeight="1">
      <c r="A16" s="200" t="s">
        <v>163</v>
      </c>
      <c r="B16" s="192">
        <v>2005.9999999999991</v>
      </c>
      <c r="C16" s="192">
        <v>159</v>
      </c>
      <c r="D16" s="192">
        <v>0</v>
      </c>
      <c r="E16" s="192">
        <v>64</v>
      </c>
      <c r="F16" s="192">
        <v>95</v>
      </c>
      <c r="G16" s="192">
        <v>135</v>
      </c>
      <c r="H16" s="192">
        <v>82</v>
      </c>
      <c r="I16" s="192">
        <v>53</v>
      </c>
      <c r="J16" s="192">
        <v>62</v>
      </c>
      <c r="K16" s="192">
        <v>782</v>
      </c>
      <c r="L16" s="192">
        <v>290</v>
      </c>
      <c r="M16" s="192">
        <v>287</v>
      </c>
      <c r="N16" s="192">
        <v>168</v>
      </c>
      <c r="O16" s="192">
        <v>37</v>
      </c>
      <c r="P16" s="192">
        <v>868</v>
      </c>
      <c r="Q16" s="192">
        <v>0</v>
      </c>
    </row>
    <row r="17" spans="1:17" ht="15.75" customHeight="1">
      <c r="A17" s="199" t="s">
        <v>162</v>
      </c>
      <c r="B17" s="192">
        <v>7915.9999999999982</v>
      </c>
      <c r="C17" s="192">
        <v>367</v>
      </c>
      <c r="D17" s="192">
        <v>151</v>
      </c>
      <c r="E17" s="192">
        <v>92</v>
      </c>
      <c r="F17" s="192">
        <v>124</v>
      </c>
      <c r="G17" s="192">
        <v>389</v>
      </c>
      <c r="H17" s="192">
        <v>112</v>
      </c>
      <c r="I17" s="192">
        <v>277</v>
      </c>
      <c r="J17" s="192">
        <v>125</v>
      </c>
      <c r="K17" s="192">
        <v>1343</v>
      </c>
      <c r="L17" s="192">
        <v>643</v>
      </c>
      <c r="M17" s="192">
        <v>273.00000000000006</v>
      </c>
      <c r="N17" s="192">
        <v>121.00000000000001</v>
      </c>
      <c r="O17" s="192">
        <v>306</v>
      </c>
      <c r="P17" s="192">
        <v>739</v>
      </c>
      <c r="Q17" s="192">
        <v>4953</v>
      </c>
    </row>
    <row r="18" spans="1:17" ht="15.75" customHeight="1">
      <c r="A18" s="200" t="s">
        <v>161</v>
      </c>
      <c r="B18" s="192">
        <v>84049.999999999956</v>
      </c>
      <c r="C18" s="192">
        <v>10565</v>
      </c>
      <c r="D18" s="192">
        <v>99</v>
      </c>
      <c r="E18" s="192">
        <v>3773.0000000000009</v>
      </c>
      <c r="F18" s="192">
        <v>6693.0000000000009</v>
      </c>
      <c r="G18" s="192">
        <v>15321.999999999996</v>
      </c>
      <c r="H18" s="192">
        <v>8426</v>
      </c>
      <c r="I18" s="192">
        <v>6896.0000000000018</v>
      </c>
      <c r="J18" s="192">
        <v>4119</v>
      </c>
      <c r="K18" s="192">
        <v>30130.000000000004</v>
      </c>
      <c r="L18" s="192">
        <v>12031.999999999998</v>
      </c>
      <c r="M18" s="192">
        <v>11060.999999999998</v>
      </c>
      <c r="N18" s="192">
        <v>5258</v>
      </c>
      <c r="O18" s="192">
        <v>1779.0000000000009</v>
      </c>
      <c r="P18" s="192">
        <v>4771.9999999999964</v>
      </c>
      <c r="Q18" s="192">
        <v>19141.999999999996</v>
      </c>
    </row>
    <row r="19" spans="1:17" ht="15.75" customHeight="1">
      <c r="A19" s="199" t="s">
        <v>160</v>
      </c>
      <c r="B19" s="192">
        <v>6763.0000000000009</v>
      </c>
      <c r="C19" s="192">
        <v>93</v>
      </c>
      <c r="D19" s="192">
        <v>2</v>
      </c>
      <c r="E19" s="192">
        <v>59</v>
      </c>
      <c r="F19" s="192">
        <v>32</v>
      </c>
      <c r="G19" s="192">
        <v>1520</v>
      </c>
      <c r="H19" s="192">
        <v>22</v>
      </c>
      <c r="I19" s="192">
        <v>1498</v>
      </c>
      <c r="J19" s="192">
        <v>486.00000000000006</v>
      </c>
      <c r="K19" s="192">
        <v>4182</v>
      </c>
      <c r="L19" s="192">
        <v>2825</v>
      </c>
      <c r="M19" s="192">
        <v>855</v>
      </c>
      <c r="N19" s="192">
        <v>291</v>
      </c>
      <c r="O19" s="192">
        <v>211</v>
      </c>
      <c r="P19" s="192">
        <v>482.00000000000006</v>
      </c>
      <c r="Q19" s="192">
        <v>0</v>
      </c>
    </row>
    <row r="20" spans="1:17" ht="15.75" customHeight="1">
      <c r="A20" s="200" t="s">
        <v>159</v>
      </c>
      <c r="B20" s="192">
        <v>1809.9999999999993</v>
      </c>
      <c r="C20" s="192">
        <v>133</v>
      </c>
      <c r="D20" s="192">
        <v>3</v>
      </c>
      <c r="E20" s="192">
        <v>40</v>
      </c>
      <c r="F20" s="192">
        <v>90</v>
      </c>
      <c r="G20" s="192">
        <v>85</v>
      </c>
      <c r="H20" s="192">
        <v>51</v>
      </c>
      <c r="I20" s="192">
        <v>34</v>
      </c>
      <c r="J20" s="192">
        <v>69</v>
      </c>
      <c r="K20" s="192">
        <v>420</v>
      </c>
      <c r="L20" s="192">
        <v>277</v>
      </c>
      <c r="M20" s="192">
        <v>41</v>
      </c>
      <c r="N20" s="192">
        <v>76</v>
      </c>
      <c r="O20" s="192">
        <v>26</v>
      </c>
      <c r="P20" s="192">
        <v>856.99999999999989</v>
      </c>
      <c r="Q20" s="192">
        <v>245.99999999999989</v>
      </c>
    </row>
    <row r="21" spans="1:17" s="92" customFormat="1" ht="15.75" customHeight="1">
      <c r="A21" s="191" t="s">
        <v>283</v>
      </c>
      <c r="B21" s="194">
        <v>240509</v>
      </c>
      <c r="C21" s="194">
        <v>24676</v>
      </c>
      <c r="D21" s="194">
        <v>314.00000000000006</v>
      </c>
      <c r="E21" s="194">
        <v>9253.9999999999982</v>
      </c>
      <c r="F21" s="194">
        <v>15108.000000000005</v>
      </c>
      <c r="G21" s="194">
        <v>50064.999999999978</v>
      </c>
      <c r="H21" s="194">
        <v>15569</v>
      </c>
      <c r="I21" s="194">
        <v>34495.999999999985</v>
      </c>
      <c r="J21" s="194">
        <v>18188.000000000007</v>
      </c>
      <c r="K21" s="194">
        <v>102043.99999999997</v>
      </c>
      <c r="L21" s="194">
        <v>38841.000000000015</v>
      </c>
      <c r="M21" s="194">
        <v>33241.000000000007</v>
      </c>
      <c r="N21" s="194">
        <v>16700.000000000004</v>
      </c>
      <c r="O21" s="194">
        <v>13261.999999999995</v>
      </c>
      <c r="P21" s="194">
        <v>26475.000000000018</v>
      </c>
      <c r="Q21" s="194">
        <v>19061</v>
      </c>
    </row>
    <row r="22" spans="1:17" ht="15.75" customHeight="1">
      <c r="A22" s="200" t="s">
        <v>51</v>
      </c>
      <c r="B22" s="192">
        <v>11181.000000000005</v>
      </c>
      <c r="C22" s="192">
        <v>424</v>
      </c>
      <c r="D22" s="192">
        <v>0</v>
      </c>
      <c r="E22" s="192">
        <v>117</v>
      </c>
      <c r="F22" s="192">
        <v>307</v>
      </c>
      <c r="G22" s="192">
        <v>954</v>
      </c>
      <c r="H22" s="192">
        <v>347</v>
      </c>
      <c r="I22" s="192">
        <v>607</v>
      </c>
      <c r="J22" s="192">
        <v>324.00000000000011</v>
      </c>
      <c r="K22" s="192">
        <v>2220.9999999999995</v>
      </c>
      <c r="L22" s="192">
        <v>1306</v>
      </c>
      <c r="M22" s="192">
        <v>477</v>
      </c>
      <c r="N22" s="192">
        <v>255</v>
      </c>
      <c r="O22" s="192">
        <v>183</v>
      </c>
      <c r="P22" s="192">
        <v>5756.0000000000009</v>
      </c>
      <c r="Q22" s="192">
        <v>1502</v>
      </c>
    </row>
    <row r="23" spans="1:17" ht="15.75" customHeight="1">
      <c r="A23" s="199" t="s">
        <v>158</v>
      </c>
      <c r="B23" s="192">
        <v>6265.0000000000018</v>
      </c>
      <c r="C23" s="192">
        <v>50</v>
      </c>
      <c r="D23" s="192">
        <v>0</v>
      </c>
      <c r="E23" s="192">
        <v>15</v>
      </c>
      <c r="F23" s="192">
        <v>35</v>
      </c>
      <c r="G23" s="192">
        <v>361</v>
      </c>
      <c r="H23" s="192">
        <v>49</v>
      </c>
      <c r="I23" s="192">
        <v>312</v>
      </c>
      <c r="J23" s="192">
        <v>274.99999999999989</v>
      </c>
      <c r="K23" s="192">
        <v>922</v>
      </c>
      <c r="L23" s="192">
        <v>410.00000000000006</v>
      </c>
      <c r="M23" s="192">
        <v>283</v>
      </c>
      <c r="N23" s="192">
        <v>170</v>
      </c>
      <c r="O23" s="192">
        <v>59</v>
      </c>
      <c r="P23" s="192">
        <v>4107.0000000000027</v>
      </c>
      <c r="Q23" s="192">
        <v>549.99999999999989</v>
      </c>
    </row>
    <row r="24" spans="1:17" ht="15.75" customHeight="1">
      <c r="A24" s="200" t="s">
        <v>157</v>
      </c>
      <c r="B24" s="192">
        <v>199797.0000000002</v>
      </c>
      <c r="C24" s="192">
        <v>23592.999999999989</v>
      </c>
      <c r="D24" s="192">
        <v>314</v>
      </c>
      <c r="E24" s="192">
        <v>9057</v>
      </c>
      <c r="F24" s="192">
        <v>14222.000000000004</v>
      </c>
      <c r="G24" s="192">
        <v>45247.000000000015</v>
      </c>
      <c r="H24" s="192">
        <v>14339</v>
      </c>
      <c r="I24" s="192">
        <v>30908.000000000004</v>
      </c>
      <c r="J24" s="192">
        <v>17097.999999999993</v>
      </c>
      <c r="K24" s="192">
        <v>91462.000000000044</v>
      </c>
      <c r="L24" s="192">
        <v>33108.999999999993</v>
      </c>
      <c r="M24" s="192">
        <v>30284.999999999989</v>
      </c>
      <c r="N24" s="192">
        <v>15562.999999999991</v>
      </c>
      <c r="O24" s="192">
        <v>12505.000000000002</v>
      </c>
      <c r="P24" s="192">
        <v>7648.9999999999918</v>
      </c>
      <c r="Q24" s="192">
        <v>14747.999999999989</v>
      </c>
    </row>
    <row r="25" spans="1:17" ht="15.75" customHeight="1">
      <c r="A25" s="199" t="s">
        <v>156</v>
      </c>
      <c r="B25" s="192">
        <v>8921.0000000000055</v>
      </c>
      <c r="C25" s="192">
        <v>120</v>
      </c>
      <c r="D25" s="192">
        <v>0</v>
      </c>
      <c r="E25" s="192">
        <v>22</v>
      </c>
      <c r="F25" s="192">
        <v>98</v>
      </c>
      <c r="G25" s="192">
        <v>853</v>
      </c>
      <c r="H25" s="192">
        <v>167</v>
      </c>
      <c r="I25" s="192">
        <v>686</v>
      </c>
      <c r="J25" s="192">
        <v>67</v>
      </c>
      <c r="K25" s="192">
        <v>1549.0000000000002</v>
      </c>
      <c r="L25" s="192">
        <v>835.99999999999989</v>
      </c>
      <c r="M25" s="192">
        <v>414</v>
      </c>
      <c r="N25" s="192">
        <v>121.00000000000001</v>
      </c>
      <c r="O25" s="192">
        <v>178</v>
      </c>
      <c r="P25" s="192">
        <v>4999.0000000000045</v>
      </c>
      <c r="Q25" s="192">
        <v>1332.9999999999998</v>
      </c>
    </row>
    <row r="26" spans="1:17" ht="15.75" customHeight="1">
      <c r="A26" s="200" t="s">
        <v>155</v>
      </c>
      <c r="B26" s="192">
        <v>10279.000000000002</v>
      </c>
      <c r="C26" s="192">
        <v>92</v>
      </c>
      <c r="D26" s="192">
        <v>0</v>
      </c>
      <c r="E26" s="192">
        <v>25</v>
      </c>
      <c r="F26" s="192">
        <v>67</v>
      </c>
      <c r="G26" s="192">
        <v>1602.9999999999998</v>
      </c>
      <c r="H26" s="192">
        <v>298.00000000000006</v>
      </c>
      <c r="I26" s="192">
        <v>1305</v>
      </c>
      <c r="J26" s="192">
        <v>104</v>
      </c>
      <c r="K26" s="192">
        <v>4330.0000000000009</v>
      </c>
      <c r="L26" s="192">
        <v>2190</v>
      </c>
      <c r="M26" s="192">
        <v>1353</v>
      </c>
      <c r="N26" s="192">
        <v>454</v>
      </c>
      <c r="O26" s="192">
        <v>333</v>
      </c>
      <c r="P26" s="192">
        <v>3222.0000000000009</v>
      </c>
      <c r="Q26" s="192">
        <v>928.00000000000023</v>
      </c>
    </row>
    <row r="27" spans="1:17" ht="15.75" customHeight="1">
      <c r="A27" s="199" t="s">
        <v>26</v>
      </c>
      <c r="B27" s="192">
        <v>4065.9999999999986</v>
      </c>
      <c r="C27" s="192">
        <v>397</v>
      </c>
      <c r="D27" s="192">
        <v>0</v>
      </c>
      <c r="E27" s="192">
        <v>18</v>
      </c>
      <c r="F27" s="192">
        <v>379</v>
      </c>
      <c r="G27" s="192">
        <v>1047</v>
      </c>
      <c r="H27" s="192">
        <v>369</v>
      </c>
      <c r="I27" s="192">
        <v>678</v>
      </c>
      <c r="J27" s="192">
        <v>320</v>
      </c>
      <c r="K27" s="192">
        <v>1560</v>
      </c>
      <c r="L27" s="192">
        <v>989.99999999999989</v>
      </c>
      <c r="M27" s="192">
        <v>429.00000000000006</v>
      </c>
      <c r="N27" s="192">
        <v>137</v>
      </c>
      <c r="O27" s="192">
        <v>4.0000000000000009</v>
      </c>
      <c r="P27" s="192">
        <v>742.00000000000011</v>
      </c>
      <c r="Q27" s="192">
        <v>0</v>
      </c>
    </row>
    <row r="28" spans="1:17" s="92" customFormat="1" ht="15.75" customHeight="1">
      <c r="A28" s="191" t="s">
        <v>50</v>
      </c>
      <c r="B28" s="194">
        <v>5932.0000000000009</v>
      </c>
      <c r="C28" s="194">
        <v>175</v>
      </c>
      <c r="D28" s="194">
        <v>3.0000000000000009</v>
      </c>
      <c r="E28" s="194">
        <v>51</v>
      </c>
      <c r="F28" s="194">
        <v>121</v>
      </c>
      <c r="G28" s="194">
        <v>483</v>
      </c>
      <c r="H28" s="194">
        <v>144</v>
      </c>
      <c r="I28" s="194">
        <v>339</v>
      </c>
      <c r="J28" s="194">
        <v>76.000000000000028</v>
      </c>
      <c r="K28" s="194">
        <v>1247.0000000000002</v>
      </c>
      <c r="L28" s="194">
        <v>736</v>
      </c>
      <c r="M28" s="194">
        <v>372</v>
      </c>
      <c r="N28" s="194">
        <v>126</v>
      </c>
      <c r="O28" s="194">
        <v>13</v>
      </c>
      <c r="P28" s="194">
        <v>3951.0000000000005</v>
      </c>
      <c r="Q28" s="194">
        <v>0</v>
      </c>
    </row>
    <row r="29" spans="1:17" ht="15.75" customHeight="1">
      <c r="A29" s="199" t="s">
        <v>28</v>
      </c>
      <c r="B29" s="192">
        <v>2615.9999999999995</v>
      </c>
      <c r="C29" s="192">
        <v>72</v>
      </c>
      <c r="D29" s="192">
        <v>0</v>
      </c>
      <c r="E29" s="192">
        <v>10</v>
      </c>
      <c r="F29" s="192">
        <v>62</v>
      </c>
      <c r="G29" s="192">
        <v>269</v>
      </c>
      <c r="H29" s="192">
        <v>80</v>
      </c>
      <c r="I29" s="192">
        <v>189</v>
      </c>
      <c r="J29" s="192">
        <v>24</v>
      </c>
      <c r="K29" s="192">
        <v>654</v>
      </c>
      <c r="L29" s="192">
        <v>392</v>
      </c>
      <c r="M29" s="192">
        <v>211</v>
      </c>
      <c r="N29" s="192">
        <v>46</v>
      </c>
      <c r="O29" s="192">
        <v>5</v>
      </c>
      <c r="P29" s="192">
        <v>1596.9999999999991</v>
      </c>
      <c r="Q29" s="192">
        <v>0</v>
      </c>
    </row>
    <row r="30" spans="1:17" ht="15.75" customHeight="1">
      <c r="A30" s="200" t="s">
        <v>29</v>
      </c>
      <c r="B30" s="192">
        <v>413.99999999999989</v>
      </c>
      <c r="C30" s="192">
        <v>0</v>
      </c>
      <c r="D30" s="192">
        <v>0</v>
      </c>
      <c r="E30" s="192">
        <v>0</v>
      </c>
      <c r="F30" s="192">
        <v>0</v>
      </c>
      <c r="G30" s="192">
        <v>0</v>
      </c>
      <c r="H30" s="192">
        <v>0</v>
      </c>
      <c r="I30" s="192">
        <v>0</v>
      </c>
      <c r="J30" s="192">
        <v>0</v>
      </c>
      <c r="K30" s="192">
        <v>0</v>
      </c>
      <c r="L30" s="192">
        <v>0</v>
      </c>
      <c r="M30" s="192">
        <v>0</v>
      </c>
      <c r="N30" s="192">
        <v>0</v>
      </c>
      <c r="O30" s="192">
        <v>0</v>
      </c>
      <c r="P30" s="192">
        <v>413.99999999999989</v>
      </c>
      <c r="Q30" s="192">
        <v>0</v>
      </c>
    </row>
    <row r="31" spans="1:17" ht="15.75" customHeight="1">
      <c r="A31" s="199" t="s">
        <v>30</v>
      </c>
      <c r="B31" s="192">
        <v>354</v>
      </c>
      <c r="C31" s="192">
        <v>0</v>
      </c>
      <c r="D31" s="192">
        <v>0</v>
      </c>
      <c r="E31" s="192">
        <v>0</v>
      </c>
      <c r="F31" s="192">
        <v>0</v>
      </c>
      <c r="G31" s="192">
        <v>0</v>
      </c>
      <c r="H31" s="192">
        <v>0</v>
      </c>
      <c r="I31" s="192">
        <v>0</v>
      </c>
      <c r="J31" s="192">
        <v>0</v>
      </c>
      <c r="K31" s="192">
        <v>12</v>
      </c>
      <c r="L31" s="192">
        <v>7</v>
      </c>
      <c r="M31" s="192">
        <v>4</v>
      </c>
      <c r="N31" s="192">
        <v>1</v>
      </c>
      <c r="O31" s="192">
        <v>0</v>
      </c>
      <c r="P31" s="192">
        <v>342</v>
      </c>
      <c r="Q31" s="192">
        <v>0</v>
      </c>
    </row>
    <row r="32" spans="1:17" ht="15.75" customHeight="1">
      <c r="A32" s="200" t="s">
        <v>31</v>
      </c>
      <c r="B32" s="192">
        <v>499</v>
      </c>
      <c r="C32" s="192">
        <v>8</v>
      </c>
      <c r="D32" s="192">
        <v>2</v>
      </c>
      <c r="E32" s="192">
        <v>0</v>
      </c>
      <c r="F32" s="192">
        <v>6</v>
      </c>
      <c r="G32" s="192">
        <v>4</v>
      </c>
      <c r="H32" s="192">
        <v>4</v>
      </c>
      <c r="I32" s="192">
        <v>0</v>
      </c>
      <c r="J32" s="192">
        <v>0</v>
      </c>
      <c r="K32" s="192">
        <v>11</v>
      </c>
      <c r="L32" s="192">
        <v>8</v>
      </c>
      <c r="M32" s="192">
        <v>3</v>
      </c>
      <c r="N32" s="192">
        <v>0</v>
      </c>
      <c r="O32" s="192">
        <v>0</v>
      </c>
      <c r="P32" s="192">
        <v>476.00000000000006</v>
      </c>
      <c r="Q32" s="192">
        <v>0</v>
      </c>
    </row>
    <row r="33" spans="1:17" ht="15.75" customHeight="1">
      <c r="A33" s="199" t="s">
        <v>32</v>
      </c>
      <c r="B33" s="192">
        <v>536</v>
      </c>
      <c r="C33" s="192">
        <v>15</v>
      </c>
      <c r="D33" s="192">
        <v>0</v>
      </c>
      <c r="E33" s="192">
        <v>13</v>
      </c>
      <c r="F33" s="192">
        <v>2</v>
      </c>
      <c r="G33" s="192">
        <v>6</v>
      </c>
      <c r="H33" s="192">
        <v>0</v>
      </c>
      <c r="I33" s="192">
        <v>6</v>
      </c>
      <c r="J33" s="192">
        <v>1</v>
      </c>
      <c r="K33" s="192">
        <v>35</v>
      </c>
      <c r="L33" s="192">
        <v>7</v>
      </c>
      <c r="M33" s="192">
        <v>22</v>
      </c>
      <c r="N33" s="192">
        <v>5</v>
      </c>
      <c r="O33" s="192">
        <v>1</v>
      </c>
      <c r="P33" s="192">
        <v>479.00000000000011</v>
      </c>
      <c r="Q33" s="192">
        <v>0</v>
      </c>
    </row>
    <row r="34" spans="1:17" ht="15.75" customHeight="1">
      <c r="A34" s="200" t="s">
        <v>33</v>
      </c>
      <c r="B34" s="192">
        <v>1513.0000000000002</v>
      </c>
      <c r="C34" s="192">
        <v>80</v>
      </c>
      <c r="D34" s="192">
        <v>1</v>
      </c>
      <c r="E34" s="192">
        <v>28</v>
      </c>
      <c r="F34" s="192">
        <v>51</v>
      </c>
      <c r="G34" s="192">
        <v>204</v>
      </c>
      <c r="H34" s="192">
        <v>60</v>
      </c>
      <c r="I34" s="192">
        <v>144</v>
      </c>
      <c r="J34" s="192">
        <v>51.000000000000007</v>
      </c>
      <c r="K34" s="192">
        <v>535</v>
      </c>
      <c r="L34" s="192">
        <v>322</v>
      </c>
      <c r="M34" s="192">
        <v>132</v>
      </c>
      <c r="N34" s="192">
        <v>74</v>
      </c>
      <c r="O34" s="192">
        <v>7</v>
      </c>
      <c r="P34" s="192">
        <v>642.99999999999989</v>
      </c>
      <c r="Q34" s="192">
        <v>0</v>
      </c>
    </row>
    <row r="35" spans="1:17" s="92" customFormat="1" ht="15.75" customHeight="1">
      <c r="A35" s="191" t="s">
        <v>49</v>
      </c>
      <c r="B35" s="194">
        <v>81.000000000000014</v>
      </c>
      <c r="C35" s="194">
        <v>0</v>
      </c>
      <c r="D35" s="194">
        <v>0</v>
      </c>
      <c r="E35" s="194">
        <v>0</v>
      </c>
      <c r="F35" s="194">
        <v>0</v>
      </c>
      <c r="G35" s="194">
        <v>0</v>
      </c>
      <c r="H35" s="194">
        <v>0</v>
      </c>
      <c r="I35" s="194">
        <v>0</v>
      </c>
      <c r="J35" s="194">
        <v>0</v>
      </c>
      <c r="K35" s="194">
        <v>0</v>
      </c>
      <c r="L35" s="194">
        <v>0</v>
      </c>
      <c r="M35" s="194">
        <v>0</v>
      </c>
      <c r="N35" s="194">
        <v>0</v>
      </c>
      <c r="O35" s="194">
        <v>0</v>
      </c>
      <c r="P35" s="194">
        <v>81.000000000000014</v>
      </c>
      <c r="Q35" s="194">
        <v>0</v>
      </c>
    </row>
    <row r="36" spans="1:17" ht="15.75" customHeight="1">
      <c r="A36" s="200" t="s">
        <v>36</v>
      </c>
      <c r="B36" s="192">
        <v>81.000000000000014</v>
      </c>
      <c r="C36" s="192">
        <v>0</v>
      </c>
      <c r="D36" s="192">
        <v>0</v>
      </c>
      <c r="E36" s="192">
        <v>0</v>
      </c>
      <c r="F36" s="192">
        <v>0</v>
      </c>
      <c r="G36" s="192">
        <v>0</v>
      </c>
      <c r="H36" s="192">
        <v>0</v>
      </c>
      <c r="I36" s="192">
        <v>0</v>
      </c>
      <c r="J36" s="192">
        <v>0</v>
      </c>
      <c r="K36" s="192">
        <v>0</v>
      </c>
      <c r="L36" s="192">
        <v>0</v>
      </c>
      <c r="M36" s="192">
        <v>0</v>
      </c>
      <c r="N36" s="192">
        <v>0</v>
      </c>
      <c r="O36" s="192">
        <v>0</v>
      </c>
      <c r="P36" s="192">
        <v>81.000000000000014</v>
      </c>
      <c r="Q36" s="192">
        <v>0</v>
      </c>
    </row>
    <row r="37" spans="1:17" s="92" customFormat="1" ht="15.75" customHeight="1">
      <c r="A37" s="203" t="s">
        <v>37</v>
      </c>
      <c r="B37" s="194">
        <v>43</v>
      </c>
      <c r="C37" s="194">
        <v>0</v>
      </c>
      <c r="D37" s="194">
        <v>0</v>
      </c>
      <c r="E37" s="194">
        <v>0</v>
      </c>
      <c r="F37" s="194">
        <v>0</v>
      </c>
      <c r="G37" s="194">
        <v>0</v>
      </c>
      <c r="H37" s="194">
        <v>0</v>
      </c>
      <c r="I37" s="194">
        <v>0</v>
      </c>
      <c r="J37" s="194">
        <v>0</v>
      </c>
      <c r="K37" s="194">
        <v>0</v>
      </c>
      <c r="L37" s="194">
        <v>0</v>
      </c>
      <c r="M37" s="194">
        <v>0</v>
      </c>
      <c r="N37" s="194">
        <v>0</v>
      </c>
      <c r="O37" s="194">
        <v>0</v>
      </c>
      <c r="P37" s="194">
        <v>43</v>
      </c>
      <c r="Q37" s="194">
        <v>0</v>
      </c>
    </row>
    <row r="38" spans="1:17" ht="15.75" customHeight="1">
      <c r="A38" s="325" t="s">
        <v>414</v>
      </c>
      <c r="B38" s="192">
        <v>43</v>
      </c>
      <c r="C38" s="194">
        <v>0</v>
      </c>
      <c r="D38" s="194">
        <v>0</v>
      </c>
      <c r="E38" s="194">
        <v>0</v>
      </c>
      <c r="F38" s="194">
        <v>0</v>
      </c>
      <c r="G38" s="194">
        <v>0</v>
      </c>
      <c r="H38" s="194">
        <v>0</v>
      </c>
      <c r="I38" s="194">
        <v>0</v>
      </c>
      <c r="J38" s="194">
        <v>0</v>
      </c>
      <c r="K38" s="194">
        <v>0</v>
      </c>
      <c r="L38" s="194">
        <v>0</v>
      </c>
      <c r="M38" s="194">
        <v>0</v>
      </c>
      <c r="N38" s="194">
        <v>0</v>
      </c>
      <c r="O38" s="194">
        <v>0</v>
      </c>
      <c r="P38" s="192">
        <v>43</v>
      </c>
      <c r="Q38" s="194">
        <v>0</v>
      </c>
    </row>
    <row r="39" spans="1:17" ht="12.75" customHeight="1">
      <c r="A39" s="271"/>
      <c r="B39" s="271"/>
      <c r="C39" s="271"/>
      <c r="D39" s="271"/>
      <c r="E39" s="271"/>
      <c r="F39" s="271"/>
      <c r="G39" s="271"/>
      <c r="H39" s="271"/>
      <c r="I39" s="271"/>
      <c r="J39" s="271"/>
      <c r="K39" s="271"/>
      <c r="L39" s="271"/>
      <c r="M39" s="271"/>
    </row>
    <row r="40" spans="1:17" ht="27" customHeight="1">
      <c r="A40" s="840" t="s">
        <v>470</v>
      </c>
      <c r="B40" s="840"/>
      <c r="C40" s="840"/>
      <c r="D40" s="840"/>
      <c r="E40" s="840"/>
      <c r="F40" s="840"/>
      <c r="G40" s="840"/>
      <c r="H40" s="840"/>
      <c r="I40" s="840"/>
      <c r="J40" s="840"/>
      <c r="K40" s="840"/>
      <c r="L40" s="840"/>
      <c r="M40" s="840"/>
      <c r="N40" s="840"/>
    </row>
    <row r="41" spans="1:17">
      <c r="A41" s="754" t="s">
        <v>602</v>
      </c>
      <c r="B41" s="754"/>
      <c r="C41" s="754"/>
      <c r="D41" s="754"/>
      <c r="E41" s="754"/>
      <c r="F41" s="754"/>
    </row>
  </sheetData>
  <mergeCells count="10">
    <mergeCell ref="A41:F41"/>
    <mergeCell ref="A40:N40"/>
    <mergeCell ref="B6:B7"/>
    <mergeCell ref="A6:A7"/>
    <mergeCell ref="A5:Q5"/>
    <mergeCell ref="Q6:Q7"/>
    <mergeCell ref="P6:P7"/>
    <mergeCell ref="K6:O6"/>
    <mergeCell ref="G6:I6"/>
    <mergeCell ref="C6:F6"/>
  </mergeCells>
  <hyperlinks>
    <hyperlink ref="R5" location="INDICE!A61" display="INDICE"/>
  </hyperlinks>
  <printOptions horizontalCentered="1"/>
  <pageMargins left="0.19685039370078741" right="0.19685039370078741" top="1.1023622047244095" bottom="0.51181102362204722" header="0.11811023622047245" footer="0.23622047244094491"/>
  <pageSetup paperSize="9" scale="62" firstPageNumber="116" orientation="landscape" useFirstPageNumber="1" r:id="rId1"/>
  <headerFooter scaleWithDoc="0">
    <oddHeader>&amp;C&amp;G</oddHeader>
    <oddFooter>&amp;C&amp;12 &amp;P</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4:T32"/>
  <sheetViews>
    <sheetView showGridLines="0" zoomScale="95" zoomScaleNormal="95" workbookViewId="0">
      <selection activeCell="A7" sqref="A7:A8"/>
    </sheetView>
  </sheetViews>
  <sheetFormatPr baseColWidth="10" defaultColWidth="11.42578125" defaultRowHeight="15"/>
  <cols>
    <col min="1" max="1" width="8.5703125" style="82" customWidth="1"/>
    <col min="2" max="2" width="12" style="82" bestFit="1" customWidth="1"/>
    <col min="3" max="14" width="15.140625" style="82" customWidth="1"/>
    <col min="15" max="16384" width="11.42578125" style="82"/>
  </cols>
  <sheetData>
    <row r="4" spans="1:15" ht="13.5" customHeight="1"/>
    <row r="5" spans="1:15" ht="15.75">
      <c r="A5" s="693" t="s">
        <v>719</v>
      </c>
      <c r="B5" s="693"/>
      <c r="C5" s="693"/>
      <c r="D5" s="693"/>
      <c r="E5" s="693"/>
      <c r="F5" s="693"/>
      <c r="G5" s="693"/>
      <c r="H5" s="693"/>
      <c r="I5" s="693"/>
      <c r="J5" s="693"/>
      <c r="K5" s="693"/>
      <c r="L5" s="693"/>
      <c r="M5" s="693"/>
      <c r="N5" s="693"/>
    </row>
    <row r="6" spans="1:15" ht="36" customHeight="1">
      <c r="A6" s="695" t="s">
        <v>720</v>
      </c>
      <c r="B6" s="695"/>
      <c r="C6" s="695"/>
      <c r="D6" s="695"/>
      <c r="E6" s="695"/>
      <c r="F6" s="695"/>
      <c r="G6" s="695"/>
      <c r="H6" s="695"/>
      <c r="I6" s="695"/>
      <c r="J6" s="695"/>
      <c r="K6" s="695"/>
      <c r="L6" s="695"/>
      <c r="M6" s="695"/>
      <c r="N6" s="695"/>
      <c r="O6" s="134" t="s">
        <v>225</v>
      </c>
    </row>
    <row r="7" spans="1:15" s="83" customFormat="1" ht="23.25" customHeight="1">
      <c r="A7" s="697" t="s">
        <v>213</v>
      </c>
      <c r="B7" s="698" t="s">
        <v>463</v>
      </c>
      <c r="C7" s="697" t="s">
        <v>266</v>
      </c>
      <c r="D7" s="697"/>
      <c r="E7" s="697"/>
      <c r="F7" s="697"/>
      <c r="G7" s="697"/>
      <c r="H7" s="697"/>
      <c r="I7" s="697" t="s">
        <v>267</v>
      </c>
      <c r="J7" s="697"/>
      <c r="K7" s="697"/>
      <c r="L7" s="697"/>
      <c r="M7" s="697"/>
      <c r="N7" s="697"/>
    </row>
    <row r="8" spans="1:15" ht="33" customHeight="1">
      <c r="A8" s="697"/>
      <c r="B8" s="698"/>
      <c r="C8" s="432" t="s">
        <v>223</v>
      </c>
      <c r="D8" s="432" t="s">
        <v>2</v>
      </c>
      <c r="E8" s="432" t="s">
        <v>566</v>
      </c>
      <c r="F8" s="432" t="s">
        <v>4</v>
      </c>
      <c r="G8" s="432" t="s">
        <v>5</v>
      </c>
      <c r="H8" s="310" t="s">
        <v>619</v>
      </c>
      <c r="I8" s="432" t="s">
        <v>223</v>
      </c>
      <c r="J8" s="432" t="s">
        <v>2</v>
      </c>
      <c r="K8" s="432" t="s">
        <v>566</v>
      </c>
      <c r="L8" s="432" t="s">
        <v>4</v>
      </c>
      <c r="M8" s="432" t="s">
        <v>5</v>
      </c>
      <c r="N8" s="310" t="s">
        <v>619</v>
      </c>
    </row>
    <row r="9" spans="1:15" ht="15.75" customHeight="1">
      <c r="A9" s="311">
        <v>2000</v>
      </c>
      <c r="B9" s="312">
        <v>12531210</v>
      </c>
      <c r="C9" s="313">
        <v>10304.250000000004</v>
      </c>
      <c r="D9" s="313">
        <v>2062</v>
      </c>
      <c r="E9" s="313" t="s">
        <v>35</v>
      </c>
      <c r="F9" s="313">
        <v>6320</v>
      </c>
      <c r="G9" s="313">
        <v>1037</v>
      </c>
      <c r="H9" s="313">
        <v>13229</v>
      </c>
      <c r="I9" s="314">
        <f>(C9/B9)*10000</f>
        <v>8.2228691403304257</v>
      </c>
      <c r="J9" s="314">
        <f>(D9/B9)*10000</f>
        <v>1.6454915367310898</v>
      </c>
      <c r="K9" s="314" t="s">
        <v>35</v>
      </c>
      <c r="L9" s="314">
        <f>(F9/B9)*10000</f>
        <v>5.0434076198547464</v>
      </c>
      <c r="M9" s="314">
        <f>(G9/B9)*10000</f>
        <v>0.82753381357426781</v>
      </c>
      <c r="N9" s="314">
        <f>(H9/B9)*10000</f>
        <v>10.55684167769912</v>
      </c>
    </row>
    <row r="10" spans="1:15" ht="15.75" customHeight="1">
      <c r="A10" s="311">
        <v>2001</v>
      </c>
      <c r="B10" s="315">
        <v>12814503</v>
      </c>
      <c r="C10" s="313">
        <v>10988.97</v>
      </c>
      <c r="D10" s="313">
        <v>2118</v>
      </c>
      <c r="E10" s="313" t="s">
        <v>35</v>
      </c>
      <c r="F10" s="313">
        <v>6406</v>
      </c>
      <c r="G10" s="313">
        <v>1057</v>
      </c>
      <c r="H10" s="313">
        <v>12984</v>
      </c>
      <c r="I10" s="314">
        <f t="shared" ref="I10:I22" si="0">(C10/B10)*10000</f>
        <v>8.57541646367401</v>
      </c>
      <c r="J10" s="314">
        <f t="shared" ref="J10:J23" si="1">(D10/B10)*10000</f>
        <v>1.6528147833747435</v>
      </c>
      <c r="K10" s="314" t="s">
        <v>35</v>
      </c>
      <c r="L10" s="314">
        <f t="shared" ref="L10:L22" si="2">(F10/B10)*10000</f>
        <v>4.9990233721900879</v>
      </c>
      <c r="M10" s="314">
        <f t="shared" ref="M10:M22" si="3">(G10/B10)*10000</f>
        <v>0.82484666006945417</v>
      </c>
      <c r="N10" s="314">
        <f t="shared" ref="N10:N22" si="4">(H10/B10)*10000</f>
        <v>10.132269663521091</v>
      </c>
    </row>
    <row r="11" spans="1:15" ht="15.75" customHeight="1">
      <c r="A11" s="311">
        <v>2002</v>
      </c>
      <c r="B11" s="315">
        <v>13093527</v>
      </c>
      <c r="C11" s="313">
        <v>11148.910000000009</v>
      </c>
      <c r="D11" s="313">
        <v>2230</v>
      </c>
      <c r="E11" s="313" t="s">
        <v>35</v>
      </c>
      <c r="F11" s="313">
        <v>6875</v>
      </c>
      <c r="G11" s="313">
        <v>1090</v>
      </c>
      <c r="H11" s="313">
        <v>13424</v>
      </c>
      <c r="I11" s="314">
        <f t="shared" si="0"/>
        <v>8.5148256844775361</v>
      </c>
      <c r="J11" s="314">
        <f t="shared" si="1"/>
        <v>1.7031316313778557</v>
      </c>
      <c r="K11" s="314" t="s">
        <v>35</v>
      </c>
      <c r="L11" s="314">
        <f t="shared" si="2"/>
        <v>5.2506860832837479</v>
      </c>
      <c r="M11" s="314">
        <f t="shared" si="3"/>
        <v>0.8324724117497142</v>
      </c>
      <c r="N11" s="314">
        <f t="shared" si="4"/>
        <v>10.252394179200151</v>
      </c>
    </row>
    <row r="12" spans="1:15" ht="15.75" customHeight="1">
      <c r="A12" s="311">
        <v>2003</v>
      </c>
      <c r="B12" s="315">
        <v>13319575</v>
      </c>
      <c r="C12" s="313">
        <v>10807.73</v>
      </c>
      <c r="D12" s="313">
        <v>2213</v>
      </c>
      <c r="E12" s="313" t="s">
        <v>35</v>
      </c>
      <c r="F12" s="313">
        <v>6767</v>
      </c>
      <c r="G12" s="313">
        <v>1024</v>
      </c>
      <c r="H12" s="313">
        <v>12581</v>
      </c>
      <c r="I12" s="314">
        <f t="shared" si="0"/>
        <v>8.1141703094881024</v>
      </c>
      <c r="J12" s="314">
        <f t="shared" si="1"/>
        <v>1.6614644236021043</v>
      </c>
      <c r="K12" s="314" t="s">
        <v>35</v>
      </c>
      <c r="L12" s="314">
        <f t="shared" si="2"/>
        <v>5.0804924331294359</v>
      </c>
      <c r="M12" s="314">
        <f t="shared" si="3"/>
        <v>0.76879329858497747</v>
      </c>
      <c r="N12" s="314">
        <f t="shared" si="4"/>
        <v>9.445496571775001</v>
      </c>
    </row>
    <row r="13" spans="1:15" ht="15.75" customHeight="1">
      <c r="A13" s="311">
        <v>2004</v>
      </c>
      <c r="B13" s="315">
        <v>13551875</v>
      </c>
      <c r="C13" s="313">
        <v>12026.559999999996</v>
      </c>
      <c r="D13" s="313">
        <v>2281</v>
      </c>
      <c r="E13" s="313" t="s">
        <v>35</v>
      </c>
      <c r="F13" s="313">
        <v>7176</v>
      </c>
      <c r="G13" s="313">
        <v>1059</v>
      </c>
      <c r="H13" s="313">
        <v>13623</v>
      </c>
      <c r="I13" s="314">
        <f t="shared" si="0"/>
        <v>8.8744620209380596</v>
      </c>
      <c r="J13" s="314">
        <f t="shared" si="1"/>
        <v>1.6831619240879951</v>
      </c>
      <c r="K13" s="314" t="s">
        <v>35</v>
      </c>
      <c r="L13" s="314">
        <f t="shared" si="2"/>
        <v>5.2952082276437755</v>
      </c>
      <c r="M13" s="314">
        <f t="shared" si="3"/>
        <v>0.78144168242401879</v>
      </c>
      <c r="N13" s="314">
        <f t="shared" si="4"/>
        <v>10.052483512429092</v>
      </c>
    </row>
    <row r="14" spans="1:15" ht="15.75" customHeight="1">
      <c r="A14" s="311">
        <v>2005</v>
      </c>
      <c r="B14" s="315">
        <v>13721297</v>
      </c>
      <c r="C14" s="313">
        <v>12492.299999999979</v>
      </c>
      <c r="D14" s="313">
        <v>2377</v>
      </c>
      <c r="E14" s="313" t="s">
        <v>35</v>
      </c>
      <c r="F14" s="313">
        <v>7714</v>
      </c>
      <c r="G14" s="313">
        <v>1237</v>
      </c>
      <c r="H14" s="313">
        <v>14785</v>
      </c>
      <c r="I14" s="314">
        <f t="shared" si="0"/>
        <v>9.1043142641690356</v>
      </c>
      <c r="J14" s="314">
        <f t="shared" si="1"/>
        <v>1.7323435240852232</v>
      </c>
      <c r="K14" s="314" t="s">
        <v>35</v>
      </c>
      <c r="L14" s="314">
        <f t="shared" si="2"/>
        <v>5.6219175198962601</v>
      </c>
      <c r="M14" s="314">
        <f t="shared" si="3"/>
        <v>0.90151827483947033</v>
      </c>
      <c r="N14" s="314">
        <f t="shared" si="4"/>
        <v>10.775220447454783</v>
      </c>
    </row>
    <row r="15" spans="1:15" ht="15.75" customHeight="1">
      <c r="A15" s="311">
        <v>2006</v>
      </c>
      <c r="B15" s="315">
        <v>13964606</v>
      </c>
      <c r="C15" s="313">
        <v>12606.049999999965</v>
      </c>
      <c r="D15" s="313">
        <v>2636</v>
      </c>
      <c r="E15" s="313">
        <v>374</v>
      </c>
      <c r="F15" s="313">
        <v>7499</v>
      </c>
      <c r="G15" s="313">
        <v>1487</v>
      </c>
      <c r="H15" s="313">
        <v>13923</v>
      </c>
      <c r="I15" s="314">
        <f t="shared" si="0"/>
        <v>9.0271433365180265</v>
      </c>
      <c r="J15" s="314">
        <f t="shared" si="1"/>
        <v>1.8876293394887045</v>
      </c>
      <c r="K15" s="314">
        <f t="shared" ref="K15:K22" si="5">(E15/B15)*10000</f>
        <v>0.26781994422184197</v>
      </c>
      <c r="L15" s="314">
        <f t="shared" si="2"/>
        <v>5.3700047104801953</v>
      </c>
      <c r="M15" s="314">
        <f t="shared" si="3"/>
        <v>1.0648349119194627</v>
      </c>
      <c r="N15" s="314">
        <f t="shared" si="4"/>
        <v>9.9702061053494813</v>
      </c>
    </row>
    <row r="16" spans="1:15" ht="15.75" customHeight="1">
      <c r="A16" s="311">
        <v>2007</v>
      </c>
      <c r="B16" s="315">
        <v>14214982</v>
      </c>
      <c r="C16" s="313">
        <v>14007.169999999987</v>
      </c>
      <c r="D16" s="313">
        <v>3009</v>
      </c>
      <c r="E16" s="313">
        <v>397</v>
      </c>
      <c r="F16" s="313">
        <v>8816</v>
      </c>
      <c r="G16" s="313">
        <v>1415</v>
      </c>
      <c r="H16" s="313">
        <v>14235</v>
      </c>
      <c r="I16" s="314">
        <f t="shared" si="0"/>
        <v>9.8538077642307158</v>
      </c>
      <c r="J16" s="314">
        <f t="shared" si="1"/>
        <v>2.1167807317659637</v>
      </c>
      <c r="K16" s="314">
        <f t="shared" si="5"/>
        <v>0.27928280176506731</v>
      </c>
      <c r="L16" s="314">
        <f t="shared" si="2"/>
        <v>6.2019072553169607</v>
      </c>
      <c r="M16" s="314">
        <f t="shared" si="3"/>
        <v>0.99542862593846415</v>
      </c>
      <c r="N16" s="314">
        <f t="shared" si="4"/>
        <v>10.014082325253735</v>
      </c>
    </row>
    <row r="17" spans="1:20" ht="15.75" customHeight="1">
      <c r="A17" s="311">
        <v>2008</v>
      </c>
      <c r="B17" s="315">
        <v>14472881</v>
      </c>
      <c r="C17" s="313">
        <v>15968</v>
      </c>
      <c r="D17" s="313">
        <v>3145</v>
      </c>
      <c r="E17" s="313">
        <v>494</v>
      </c>
      <c r="F17" s="313">
        <v>9037</v>
      </c>
      <c r="G17" s="313">
        <v>1586</v>
      </c>
      <c r="H17" s="313">
        <v>14891</v>
      </c>
      <c r="I17" s="314">
        <f t="shared" si="0"/>
        <v>11.033048637655487</v>
      </c>
      <c r="J17" s="314">
        <f t="shared" si="1"/>
        <v>2.173029682203564</v>
      </c>
      <c r="K17" s="314">
        <f t="shared" si="5"/>
        <v>0.34132803275311946</v>
      </c>
      <c r="L17" s="314">
        <f t="shared" si="2"/>
        <v>6.2440919675909718</v>
      </c>
      <c r="M17" s="314">
        <f t="shared" si="3"/>
        <v>1.0958426314705414</v>
      </c>
      <c r="N17" s="314">
        <f t="shared" si="4"/>
        <v>10.28889825045891</v>
      </c>
    </row>
    <row r="18" spans="1:20" ht="15.75" customHeight="1">
      <c r="A18" s="311">
        <v>2009</v>
      </c>
      <c r="B18" s="315">
        <v>14738472</v>
      </c>
      <c r="C18" s="313">
        <v>18024</v>
      </c>
      <c r="D18" s="313">
        <v>3363</v>
      </c>
      <c r="E18" s="313">
        <v>528</v>
      </c>
      <c r="F18" s="313">
        <v>10757</v>
      </c>
      <c r="G18" s="313">
        <v>1556</v>
      </c>
      <c r="H18" s="313">
        <v>15451</v>
      </c>
      <c r="I18" s="314">
        <f t="shared" si="0"/>
        <v>12.229218876963635</v>
      </c>
      <c r="J18" s="314">
        <f t="shared" si="1"/>
        <v>2.2817833490473096</v>
      </c>
      <c r="K18" s="314">
        <f t="shared" si="5"/>
        <v>0.35824609226790943</v>
      </c>
      <c r="L18" s="314">
        <f t="shared" si="2"/>
        <v>7.2985856335717836</v>
      </c>
      <c r="M18" s="314">
        <f t="shared" si="3"/>
        <v>1.0557403779713392</v>
      </c>
      <c r="N18" s="314">
        <f t="shared" si="4"/>
        <v>10.483447673544449</v>
      </c>
    </row>
    <row r="19" spans="1:20" ht="15.75" customHeight="1">
      <c r="A19" s="311">
        <v>2010</v>
      </c>
      <c r="B19" s="315">
        <v>15012228</v>
      </c>
      <c r="C19" s="313">
        <v>19344</v>
      </c>
      <c r="D19" s="313">
        <v>3534</v>
      </c>
      <c r="E19" s="313">
        <v>523</v>
      </c>
      <c r="F19" s="313">
        <v>11634</v>
      </c>
      <c r="G19" s="313">
        <v>1861</v>
      </c>
      <c r="H19" s="313">
        <v>16270</v>
      </c>
      <c r="I19" s="314">
        <f t="shared" si="0"/>
        <v>12.885495743869598</v>
      </c>
      <c r="J19" s="314">
        <f t="shared" si="1"/>
        <v>2.354080953206946</v>
      </c>
      <c r="K19" s="314">
        <f t="shared" si="5"/>
        <v>0.34838266511806243</v>
      </c>
      <c r="L19" s="314">
        <f t="shared" si="2"/>
        <v>7.7496824588595379</v>
      </c>
      <c r="M19" s="314">
        <f t="shared" si="3"/>
        <v>1.23965609901475</v>
      </c>
      <c r="N19" s="314">
        <f t="shared" si="4"/>
        <v>10.837831666292304</v>
      </c>
    </row>
    <row r="20" spans="1:20" ht="15.75" customHeight="1">
      <c r="A20" s="311">
        <v>2011</v>
      </c>
      <c r="B20" s="316">
        <v>15266431</v>
      </c>
      <c r="C20" s="313">
        <v>21174</v>
      </c>
      <c r="D20" s="313">
        <v>4183</v>
      </c>
      <c r="E20" s="313">
        <v>561</v>
      </c>
      <c r="F20" s="313">
        <v>12668</v>
      </c>
      <c r="G20" s="313">
        <v>2098</v>
      </c>
      <c r="H20" s="313">
        <v>16869</v>
      </c>
      <c r="I20" s="314">
        <f t="shared" si="0"/>
        <v>13.869646415720872</v>
      </c>
      <c r="J20" s="314">
        <f t="shared" si="1"/>
        <v>2.7399986283631055</v>
      </c>
      <c r="K20" s="314">
        <f t="shared" si="5"/>
        <v>0.36747292147064364</v>
      </c>
      <c r="L20" s="314">
        <f t="shared" si="2"/>
        <v>8.297944686613393</v>
      </c>
      <c r="M20" s="314">
        <f t="shared" si="3"/>
        <v>1.3742570218278261</v>
      </c>
      <c r="N20" s="314">
        <f t="shared" si="4"/>
        <v>11.049733889996949</v>
      </c>
    </row>
    <row r="21" spans="1:20" ht="15.75" customHeight="1">
      <c r="A21" s="311">
        <v>2012</v>
      </c>
      <c r="B21" s="317">
        <v>15520973</v>
      </c>
      <c r="C21" s="313">
        <v>24302</v>
      </c>
      <c r="D21" s="318">
        <v>3870.0000000000009</v>
      </c>
      <c r="E21" s="318">
        <v>739.00000000000011</v>
      </c>
      <c r="F21" s="318">
        <v>14071.000000000009</v>
      </c>
      <c r="G21" s="318">
        <v>2239.0000000000009</v>
      </c>
      <c r="H21" s="318">
        <v>17648</v>
      </c>
      <c r="I21" s="314">
        <f t="shared" si="0"/>
        <v>15.657523532835217</v>
      </c>
      <c r="J21" s="314">
        <f t="shared" si="1"/>
        <v>2.4934003815353591</v>
      </c>
      <c r="K21" s="314">
        <f t="shared" si="5"/>
        <v>0.4761299436575272</v>
      </c>
      <c r="L21" s="314">
        <f t="shared" si="2"/>
        <v>9.0657976146212018</v>
      </c>
      <c r="M21" s="314">
        <f t="shared" si="3"/>
        <v>1.4425642000665815</v>
      </c>
      <c r="N21" s="314">
        <f t="shared" si="4"/>
        <v>11.370421171404653</v>
      </c>
    </row>
    <row r="22" spans="1:20">
      <c r="A22" s="311">
        <v>2013</v>
      </c>
      <c r="B22" s="317">
        <v>15774749</v>
      </c>
      <c r="C22" s="313">
        <v>25999.800000000032</v>
      </c>
      <c r="D22" s="318">
        <v>4162.0000000000082</v>
      </c>
      <c r="E22" s="318">
        <v>980.99999999999602</v>
      </c>
      <c r="F22" s="318">
        <v>15775.999999999985</v>
      </c>
      <c r="G22" s="318">
        <v>2119.9999999999964</v>
      </c>
      <c r="H22" s="318">
        <v>18466.000000000058</v>
      </c>
      <c r="I22" s="314">
        <f t="shared" si="0"/>
        <v>16.481910425325964</v>
      </c>
      <c r="J22" s="314">
        <f t="shared" si="1"/>
        <v>2.6383938026525859</v>
      </c>
      <c r="K22" s="314">
        <f t="shared" si="5"/>
        <v>0.62187994243204514</v>
      </c>
      <c r="L22" s="314">
        <f t="shared" si="2"/>
        <v>10.000793039559605</v>
      </c>
      <c r="M22" s="314">
        <f t="shared" si="3"/>
        <v>1.3439199571416296</v>
      </c>
      <c r="N22" s="314">
        <f t="shared" si="4"/>
        <v>11.706049966310118</v>
      </c>
    </row>
    <row r="23" spans="1:20" ht="15.75" customHeight="1">
      <c r="A23" s="319">
        <v>2014</v>
      </c>
      <c r="B23" s="315">
        <v>16027466</v>
      </c>
      <c r="C23" s="315">
        <v>27007</v>
      </c>
      <c r="D23" s="315">
        <v>4477.0000000000118</v>
      </c>
      <c r="E23" s="315">
        <v>1082</v>
      </c>
      <c r="F23" s="315">
        <v>16250</v>
      </c>
      <c r="G23" s="315">
        <v>2207.0000000000005</v>
      </c>
      <c r="H23" s="315">
        <v>18103.999999999993</v>
      </c>
      <c r="I23" s="314">
        <f>(C23/B23)*10000</f>
        <v>16.85044909781746</v>
      </c>
      <c r="J23" s="314">
        <f t="shared" si="1"/>
        <v>2.793329900060316</v>
      </c>
      <c r="K23" s="314">
        <f>(E23/B23)*10000</f>
        <v>0.67509112170320618</v>
      </c>
      <c r="L23" s="314">
        <f>(F23/B23)*10000</f>
        <v>10.138845404507487</v>
      </c>
      <c r="M23" s="314">
        <f>(G23/B23)*10000</f>
        <v>1.3770111881691096</v>
      </c>
      <c r="N23" s="314">
        <f>(H23/B23)*10000</f>
        <v>11.295609674043291</v>
      </c>
    </row>
    <row r="24" spans="1:20" ht="15.75" customHeight="1">
      <c r="A24" s="319">
        <v>2015</v>
      </c>
      <c r="B24" s="315">
        <v>16278844</v>
      </c>
      <c r="C24" s="315">
        <v>29374</v>
      </c>
      <c r="D24" s="315">
        <v>4686</v>
      </c>
      <c r="E24" s="315">
        <v>1237</v>
      </c>
      <c r="F24" s="315">
        <v>16931</v>
      </c>
      <c r="G24" s="315">
        <v>2148</v>
      </c>
      <c r="H24" s="315">
        <v>18256</v>
      </c>
      <c r="I24" s="314">
        <f>(C24/B24)*10000</f>
        <v>18.044278819798262</v>
      </c>
      <c r="J24" s="314">
        <f>(D24/B24)*10000</f>
        <v>2.8785827789737404</v>
      </c>
      <c r="K24" s="314">
        <f>(E24/B24)*10000</f>
        <v>0.75988196704876576</v>
      </c>
      <c r="L24" s="314">
        <f>(F24/B24)*10000</f>
        <v>10.400615670252751</v>
      </c>
      <c r="M24" s="314">
        <f>(G24/B24)*10000</f>
        <v>1.3195040139213816</v>
      </c>
      <c r="N24" s="314">
        <f>(H24/B24)*10000</f>
        <v>11.214555529864407</v>
      </c>
    </row>
    <row r="25" spans="1:20" ht="15.75" customHeight="1">
      <c r="A25" s="319">
        <v>2016</v>
      </c>
      <c r="B25" s="315">
        <v>16528730</v>
      </c>
      <c r="C25" s="315">
        <v>33924.799999999996</v>
      </c>
      <c r="D25" s="315">
        <v>5280.0000000000055</v>
      </c>
      <c r="E25" s="315">
        <v>1499.9999999999989</v>
      </c>
      <c r="F25" s="315">
        <v>19890.000000000004</v>
      </c>
      <c r="G25" s="315">
        <v>2232.9999999999977</v>
      </c>
      <c r="H25" s="315">
        <v>18910.999999999967</v>
      </c>
      <c r="I25" s="314">
        <f>(C25/B25)*10000</f>
        <v>20.52474691037968</v>
      </c>
      <c r="J25" s="314">
        <f>(D25/B25)*10000</f>
        <v>3.1944378061714391</v>
      </c>
      <c r="K25" s="314">
        <f>(E25/B25)*10000</f>
        <v>0.90751074038961188</v>
      </c>
      <c r="L25" s="314">
        <f>(F25/B25)*10000</f>
        <v>12.033592417566265</v>
      </c>
      <c r="M25" s="314">
        <f>(G25/B25)*10000</f>
        <v>1.350980988860002</v>
      </c>
      <c r="N25" s="314">
        <f>(H25/B25)*10000</f>
        <v>11.441290407671953</v>
      </c>
      <c r="O25" s="563"/>
      <c r="P25" s="563"/>
      <c r="Q25" s="563"/>
      <c r="R25" s="563"/>
      <c r="S25" s="563"/>
      <c r="T25" s="563"/>
    </row>
    <row r="26" spans="1:20" ht="6.75" customHeight="1">
      <c r="B26" s="83" t="s">
        <v>222</v>
      </c>
      <c r="C26" s="83"/>
      <c r="D26" s="83"/>
      <c r="E26" s="83"/>
      <c r="F26" s="83"/>
      <c r="G26" s="83"/>
      <c r="H26" s="83"/>
    </row>
    <row r="27" spans="1:20" ht="27.75" customHeight="1">
      <c r="A27" s="694" t="s">
        <v>810</v>
      </c>
      <c r="B27" s="694"/>
      <c r="C27" s="694"/>
      <c r="D27" s="694"/>
      <c r="E27" s="694"/>
      <c r="F27" s="694"/>
      <c r="G27" s="694"/>
      <c r="H27" s="694"/>
      <c r="I27" s="694"/>
      <c r="J27" s="694"/>
      <c r="K27" s="694"/>
      <c r="L27" s="509"/>
      <c r="M27" s="509"/>
      <c r="N27" s="509"/>
    </row>
    <row r="28" spans="1:20" s="626" customFormat="1" ht="14.25" customHeight="1">
      <c r="A28" s="694" t="s">
        <v>811</v>
      </c>
      <c r="B28" s="694"/>
      <c r="C28" s="694"/>
      <c r="D28" s="694"/>
      <c r="E28" s="694"/>
      <c r="F28" s="694"/>
      <c r="G28" s="694"/>
      <c r="H28" s="694"/>
      <c r="I28" s="694"/>
      <c r="J28" s="694"/>
      <c r="K28" s="694"/>
      <c r="L28" s="694"/>
      <c r="M28" s="694"/>
      <c r="N28" s="694"/>
    </row>
    <row r="29" spans="1:20">
      <c r="A29" s="679" t="s">
        <v>600</v>
      </c>
      <c r="B29" s="679"/>
      <c r="C29" s="679"/>
      <c r="D29" s="679"/>
      <c r="E29" s="679"/>
      <c r="F29" s="679"/>
      <c r="G29" s="679"/>
      <c r="H29" s="679"/>
      <c r="I29" s="679"/>
      <c r="J29" s="679"/>
      <c r="K29" s="679"/>
      <c r="L29" s="679"/>
      <c r="M29" s="679"/>
      <c r="N29" s="679"/>
    </row>
    <row r="30" spans="1:20">
      <c r="A30" s="696" t="s">
        <v>268</v>
      </c>
      <c r="B30" s="696"/>
      <c r="C30" s="696"/>
      <c r="D30" s="696"/>
      <c r="E30" s="696"/>
      <c r="F30" s="696"/>
      <c r="G30" s="696"/>
      <c r="H30" s="696"/>
      <c r="I30" s="696"/>
      <c r="J30" s="696"/>
      <c r="K30" s="696"/>
      <c r="L30" s="696"/>
      <c r="M30" s="696"/>
      <c r="N30" s="696"/>
    </row>
    <row r="31" spans="1:20">
      <c r="A31" s="696" t="s">
        <v>269</v>
      </c>
      <c r="B31" s="696"/>
      <c r="C31" s="696"/>
      <c r="D31" s="696"/>
      <c r="E31" s="696"/>
      <c r="F31" s="696"/>
      <c r="G31" s="696"/>
      <c r="H31" s="696"/>
      <c r="I31" s="696"/>
      <c r="J31" s="696"/>
      <c r="K31" s="696"/>
      <c r="L31" s="696"/>
      <c r="M31" s="696"/>
      <c r="N31" s="696"/>
    </row>
    <row r="32" spans="1:20">
      <c r="A32" s="391" t="s">
        <v>601</v>
      </c>
    </row>
  </sheetData>
  <mergeCells count="11">
    <mergeCell ref="A31:N31"/>
    <mergeCell ref="A7:A8"/>
    <mergeCell ref="B7:B8"/>
    <mergeCell ref="C7:H7"/>
    <mergeCell ref="I7:N7"/>
    <mergeCell ref="A27:K27"/>
    <mergeCell ref="A5:N5"/>
    <mergeCell ref="A28:N28"/>
    <mergeCell ref="A6:N6"/>
    <mergeCell ref="A29:N29"/>
    <mergeCell ref="A30:N30"/>
  </mergeCells>
  <hyperlinks>
    <hyperlink ref="O6" location="INDICE!A12" display="INDICE"/>
  </hyperlinks>
  <printOptions horizontalCentered="1"/>
  <pageMargins left="0.19685039370078741" right="0.19685039370078741" top="1.1023622047244095" bottom="0.51181102362204722" header="0.11811023622047245" footer="0.23622047244094491"/>
  <pageSetup paperSize="9" scale="61" firstPageNumber="19" orientation="landscape" useFirstPageNumber="1" r:id="rId1"/>
  <headerFooter scaleWithDoc="0">
    <oddHeader>&amp;C&amp;G</oddHeader>
    <oddFooter>&amp;C&amp;12 19</oddFooter>
  </headerFooter>
  <drawing r:id="rId2"/>
  <legacyDrawingHF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8"/>
  <dimension ref="A1:N41"/>
  <sheetViews>
    <sheetView showGridLines="0" zoomScale="90" zoomScaleNormal="90" workbookViewId="0">
      <selection activeCell="A6" sqref="A6:A7"/>
    </sheetView>
  </sheetViews>
  <sheetFormatPr baseColWidth="10" defaultColWidth="20.28515625" defaultRowHeight="12.75"/>
  <cols>
    <col min="1" max="1" width="31.28515625" style="93" customWidth="1"/>
    <col min="2" max="2" width="10.5703125" style="93" customWidth="1"/>
    <col min="3" max="11" width="14.28515625" style="93" customWidth="1"/>
    <col min="12" max="13" width="14" style="93" customWidth="1"/>
    <col min="14" max="14" width="12.7109375" style="93" customWidth="1"/>
    <col min="15" max="16384" width="20.28515625" style="93"/>
  </cols>
  <sheetData>
    <row r="1" spans="1:14" ht="17.25" customHeight="1"/>
    <row r="2" spans="1:14" ht="17.25" customHeight="1"/>
    <row r="3" spans="1:14" ht="17.25" customHeight="1"/>
    <row r="5" spans="1:14" ht="50.25" customHeight="1">
      <c r="A5" s="758" t="s">
        <v>887</v>
      </c>
      <c r="B5" s="758"/>
      <c r="C5" s="758"/>
      <c r="D5" s="758"/>
      <c r="E5" s="758"/>
      <c r="F5" s="758"/>
      <c r="G5" s="758"/>
      <c r="H5" s="758"/>
      <c r="I5" s="758"/>
      <c r="J5" s="758"/>
      <c r="K5" s="758"/>
      <c r="L5" s="758"/>
      <c r="M5" s="758"/>
      <c r="N5" s="65" t="s">
        <v>225</v>
      </c>
    </row>
    <row r="6" spans="1:14" s="98" customFormat="1" ht="21" customHeight="1">
      <c r="A6" s="771" t="s">
        <v>46</v>
      </c>
      <c r="B6" s="777" t="s">
        <v>244</v>
      </c>
      <c r="C6" s="778"/>
      <c r="D6" s="778"/>
      <c r="E6" s="778"/>
      <c r="F6" s="778"/>
      <c r="G6" s="778"/>
      <c r="H6" s="779"/>
      <c r="I6" s="777" t="s">
        <v>245</v>
      </c>
      <c r="J6" s="778"/>
      <c r="K6" s="779"/>
      <c r="L6" s="771" t="s">
        <v>246</v>
      </c>
      <c r="M6" s="771" t="s">
        <v>247</v>
      </c>
    </row>
    <row r="7" spans="1:14" s="98" customFormat="1" ht="25.5">
      <c r="A7" s="772"/>
      <c r="B7" s="321" t="s">
        <v>182</v>
      </c>
      <c r="C7" s="321" t="s">
        <v>181</v>
      </c>
      <c r="D7" s="321" t="s">
        <v>180</v>
      </c>
      <c r="E7" s="321" t="s">
        <v>179</v>
      </c>
      <c r="F7" s="321" t="s">
        <v>178</v>
      </c>
      <c r="G7" s="321" t="s">
        <v>379</v>
      </c>
      <c r="H7" s="321" t="s">
        <v>380</v>
      </c>
      <c r="I7" s="321" t="s">
        <v>177</v>
      </c>
      <c r="J7" s="321" t="s">
        <v>381</v>
      </c>
      <c r="K7" s="321" t="s">
        <v>186</v>
      </c>
      <c r="L7" s="772"/>
      <c r="M7" s="772"/>
    </row>
    <row r="8" spans="1:14" s="92" customFormat="1" ht="15.75" customHeight="1">
      <c r="A8" s="191" t="s">
        <v>467</v>
      </c>
      <c r="B8" s="194">
        <v>1056315.0000000007</v>
      </c>
      <c r="C8" s="194">
        <v>3726035.9999999981</v>
      </c>
      <c r="D8" s="194">
        <v>108792.00000000006</v>
      </c>
      <c r="E8" s="194">
        <v>708583.9999999993</v>
      </c>
      <c r="F8" s="194">
        <v>98485.999999999985</v>
      </c>
      <c r="G8" s="194">
        <v>26437.999999999975</v>
      </c>
      <c r="H8" s="194">
        <v>63649.999999999993</v>
      </c>
      <c r="I8" s="194">
        <v>3023753.9999999939</v>
      </c>
      <c r="J8" s="194">
        <v>2002923.0000000042</v>
      </c>
      <c r="K8" s="194">
        <v>858954.99999999988</v>
      </c>
      <c r="L8" s="194">
        <v>67322.999999999913</v>
      </c>
      <c r="M8" s="194">
        <v>64003.999999999913</v>
      </c>
    </row>
    <row r="9" spans="1:14" s="92" customFormat="1" ht="15.75" customHeight="1">
      <c r="A9" s="191" t="s">
        <v>282</v>
      </c>
      <c r="B9" s="194">
        <v>614362.00000000058</v>
      </c>
      <c r="C9" s="194">
        <v>2050424.0000000023</v>
      </c>
      <c r="D9" s="194">
        <v>80208.000000000044</v>
      </c>
      <c r="E9" s="194">
        <v>303032.00000000047</v>
      </c>
      <c r="F9" s="194">
        <v>43160.000000000007</v>
      </c>
      <c r="G9" s="194">
        <v>17753.000000000007</v>
      </c>
      <c r="H9" s="194">
        <v>43291.999999999985</v>
      </c>
      <c r="I9" s="194">
        <v>1214695.0000000016</v>
      </c>
      <c r="J9" s="194">
        <v>779664.99999999907</v>
      </c>
      <c r="K9" s="194">
        <v>550835.99999999988</v>
      </c>
      <c r="L9" s="194">
        <v>31331.000000000022</v>
      </c>
      <c r="M9" s="194">
        <v>37484.999999999978</v>
      </c>
    </row>
    <row r="10" spans="1:14" ht="15.75" customHeight="1">
      <c r="A10" s="200" t="s">
        <v>169</v>
      </c>
      <c r="B10" s="192">
        <v>34910.000000000007</v>
      </c>
      <c r="C10" s="192">
        <v>253749.9999999998</v>
      </c>
      <c r="D10" s="192">
        <v>3093.9999999999973</v>
      </c>
      <c r="E10" s="192">
        <v>30399.999999999989</v>
      </c>
      <c r="F10" s="192">
        <v>2303.9999999999995</v>
      </c>
      <c r="G10" s="192">
        <v>865</v>
      </c>
      <c r="H10" s="192">
        <v>160.00000000000006</v>
      </c>
      <c r="I10" s="192">
        <v>180079.00000000009</v>
      </c>
      <c r="J10" s="192">
        <v>145256.00000000009</v>
      </c>
      <c r="K10" s="192">
        <v>97880.000000000015</v>
      </c>
      <c r="L10" s="192">
        <v>4444.9999999999982</v>
      </c>
      <c r="M10" s="192">
        <v>1249</v>
      </c>
    </row>
    <row r="11" spans="1:14" ht="15.75" customHeight="1">
      <c r="A11" s="199" t="s">
        <v>168</v>
      </c>
      <c r="B11" s="192">
        <v>34464.999999999993</v>
      </c>
      <c r="C11" s="192">
        <v>103585</v>
      </c>
      <c r="D11" s="192">
        <v>10916.000000000002</v>
      </c>
      <c r="E11" s="192">
        <v>24106</v>
      </c>
      <c r="F11" s="192">
        <v>777.99999999999989</v>
      </c>
      <c r="G11" s="192">
        <v>100</v>
      </c>
      <c r="H11" s="192">
        <v>22.000000000000007</v>
      </c>
      <c r="I11" s="192">
        <v>56261.000000000015</v>
      </c>
      <c r="J11" s="192">
        <v>34239</v>
      </c>
      <c r="K11" s="192">
        <v>33627</v>
      </c>
      <c r="L11" s="192">
        <v>149.00000000000006</v>
      </c>
      <c r="M11" s="192">
        <v>1754.9999999999998</v>
      </c>
    </row>
    <row r="12" spans="1:14" ht="15.75" customHeight="1">
      <c r="A12" s="200" t="s">
        <v>167</v>
      </c>
      <c r="B12" s="192">
        <v>18375.999999999996</v>
      </c>
      <c r="C12" s="192">
        <v>109024.00000000003</v>
      </c>
      <c r="D12" s="192">
        <v>299.00000000000006</v>
      </c>
      <c r="E12" s="192">
        <v>15152.999999999998</v>
      </c>
      <c r="F12" s="192">
        <v>20983.000000000004</v>
      </c>
      <c r="G12" s="192">
        <v>494.00000000000011</v>
      </c>
      <c r="H12" s="192">
        <v>59.000000000000007</v>
      </c>
      <c r="I12" s="192">
        <v>80647.999999999971</v>
      </c>
      <c r="J12" s="192">
        <v>64216.000000000007</v>
      </c>
      <c r="K12" s="192">
        <v>28577.000000000004</v>
      </c>
      <c r="L12" s="192">
        <v>1642.0000000000002</v>
      </c>
      <c r="M12" s="192">
        <v>34</v>
      </c>
    </row>
    <row r="13" spans="1:14" ht="15.75" customHeight="1">
      <c r="A13" s="199" t="s">
        <v>166</v>
      </c>
      <c r="B13" s="192">
        <v>21046.000000000004</v>
      </c>
      <c r="C13" s="192">
        <v>54829.999999999985</v>
      </c>
      <c r="D13" s="192">
        <v>2270.9999999999995</v>
      </c>
      <c r="E13" s="192">
        <v>11444.000000000002</v>
      </c>
      <c r="F13" s="192">
        <v>74.000000000000014</v>
      </c>
      <c r="G13" s="192">
        <v>760.00000000000011</v>
      </c>
      <c r="H13" s="192">
        <v>9.0000000000000036</v>
      </c>
      <c r="I13" s="192">
        <v>48923.999999999993</v>
      </c>
      <c r="J13" s="192">
        <v>29964.000000000007</v>
      </c>
      <c r="K13" s="192">
        <v>20609</v>
      </c>
      <c r="L13" s="192">
        <v>185.00000000000006</v>
      </c>
      <c r="M13" s="192">
        <v>351.00000000000011</v>
      </c>
    </row>
    <row r="14" spans="1:14" ht="15.75" customHeight="1">
      <c r="A14" s="200" t="s">
        <v>165</v>
      </c>
      <c r="B14" s="192">
        <v>56794.999999999978</v>
      </c>
      <c r="C14" s="192">
        <v>140131.99999999997</v>
      </c>
      <c r="D14" s="192">
        <v>4300.0000000000009</v>
      </c>
      <c r="E14" s="192">
        <v>25930</v>
      </c>
      <c r="F14" s="192">
        <v>509.99999999999994</v>
      </c>
      <c r="G14" s="192">
        <v>553</v>
      </c>
      <c r="H14" s="192">
        <v>103</v>
      </c>
      <c r="I14" s="192">
        <v>69255</v>
      </c>
      <c r="J14" s="192">
        <v>12988</v>
      </c>
      <c r="K14" s="192">
        <v>24027.000000000004</v>
      </c>
      <c r="L14" s="192">
        <v>347.99999999999989</v>
      </c>
      <c r="M14" s="192">
        <v>3048</v>
      </c>
    </row>
    <row r="15" spans="1:14" ht="15.75" customHeight="1">
      <c r="A15" s="199" t="s">
        <v>164</v>
      </c>
      <c r="B15" s="192">
        <v>70413.999999999985</v>
      </c>
      <c r="C15" s="192">
        <v>148459.99999999997</v>
      </c>
      <c r="D15" s="192">
        <v>4316.0000000000009</v>
      </c>
      <c r="E15" s="192">
        <v>29336.000000000011</v>
      </c>
      <c r="F15" s="192">
        <v>1029.0000000000002</v>
      </c>
      <c r="G15" s="192">
        <v>668</v>
      </c>
      <c r="H15" s="192">
        <v>683</v>
      </c>
      <c r="I15" s="192">
        <v>114083.99999999999</v>
      </c>
      <c r="J15" s="192">
        <v>41023.999999999993</v>
      </c>
      <c r="K15" s="192">
        <v>49913</v>
      </c>
      <c r="L15" s="192">
        <v>1500</v>
      </c>
      <c r="M15" s="192">
        <v>11037.999999999996</v>
      </c>
    </row>
    <row r="16" spans="1:14" ht="15.75" customHeight="1">
      <c r="A16" s="200" t="s">
        <v>163</v>
      </c>
      <c r="B16" s="192">
        <v>30240.000000000004</v>
      </c>
      <c r="C16" s="192">
        <v>108444.00000000004</v>
      </c>
      <c r="D16" s="192">
        <v>1923.0000000000005</v>
      </c>
      <c r="E16" s="192">
        <v>19957.999999999993</v>
      </c>
      <c r="F16" s="192">
        <v>139</v>
      </c>
      <c r="G16" s="192">
        <v>660.00000000000011</v>
      </c>
      <c r="H16" s="192">
        <v>74.000000000000028</v>
      </c>
      <c r="I16" s="192">
        <v>102825.00000000001</v>
      </c>
      <c r="J16" s="192">
        <v>66440</v>
      </c>
      <c r="K16" s="192">
        <v>42575.999999999985</v>
      </c>
      <c r="L16" s="192">
        <v>6.0000000000000018</v>
      </c>
      <c r="M16" s="192">
        <v>88</v>
      </c>
    </row>
    <row r="17" spans="1:13" ht="15.75" customHeight="1">
      <c r="A17" s="199" t="s">
        <v>162</v>
      </c>
      <c r="B17" s="192">
        <v>26839</v>
      </c>
      <c r="C17" s="192">
        <v>115638</v>
      </c>
      <c r="D17" s="192">
        <v>2698</v>
      </c>
      <c r="E17" s="192">
        <v>20451.000000000004</v>
      </c>
      <c r="F17" s="192">
        <v>623.00000000000011</v>
      </c>
      <c r="G17" s="192">
        <v>307.00000000000006</v>
      </c>
      <c r="H17" s="192">
        <v>93.000000000000014</v>
      </c>
      <c r="I17" s="192">
        <v>75670.999999999971</v>
      </c>
      <c r="J17" s="192">
        <v>78416.999999999956</v>
      </c>
      <c r="K17" s="192">
        <v>20715.999999999996</v>
      </c>
      <c r="L17" s="192">
        <v>1586.0000000000002</v>
      </c>
      <c r="M17" s="192">
        <v>792.99999999999955</v>
      </c>
    </row>
    <row r="18" spans="1:13" ht="15.75" customHeight="1">
      <c r="A18" s="200" t="s">
        <v>161</v>
      </c>
      <c r="B18" s="192">
        <v>218087.00000000006</v>
      </c>
      <c r="C18" s="192">
        <v>747325.99999999977</v>
      </c>
      <c r="D18" s="192">
        <v>46390</v>
      </c>
      <c r="E18" s="192">
        <v>83842.000000000029</v>
      </c>
      <c r="F18" s="192">
        <v>14843.999999999998</v>
      </c>
      <c r="G18" s="192">
        <v>12104.999999999995</v>
      </c>
      <c r="H18" s="192">
        <v>42024.999999999949</v>
      </c>
      <c r="I18" s="192">
        <v>298239.99999999994</v>
      </c>
      <c r="J18" s="192">
        <v>176102.00000000006</v>
      </c>
      <c r="K18" s="192">
        <v>176414.99999999994</v>
      </c>
      <c r="L18" s="192">
        <v>20891</v>
      </c>
      <c r="M18" s="192">
        <v>12685.999999999998</v>
      </c>
    </row>
    <row r="19" spans="1:13" ht="15.75" customHeight="1">
      <c r="A19" s="199" t="s">
        <v>160</v>
      </c>
      <c r="B19" s="192">
        <v>86345.000000000015</v>
      </c>
      <c r="C19" s="192">
        <v>199095.00000000015</v>
      </c>
      <c r="D19" s="192">
        <v>3429.9999999999991</v>
      </c>
      <c r="E19" s="192">
        <v>26208.999999999996</v>
      </c>
      <c r="F19" s="192">
        <v>944</v>
      </c>
      <c r="G19" s="192">
        <v>680.00000000000034</v>
      </c>
      <c r="H19" s="192">
        <v>25</v>
      </c>
      <c r="I19" s="192">
        <v>83913.999999999985</v>
      </c>
      <c r="J19" s="192">
        <v>44552</v>
      </c>
      <c r="K19" s="192">
        <v>50298.000000000007</v>
      </c>
      <c r="L19" s="192">
        <v>568.99999999999989</v>
      </c>
      <c r="M19" s="192">
        <v>5498</v>
      </c>
    </row>
    <row r="20" spans="1:13" ht="15.75" customHeight="1">
      <c r="A20" s="200" t="s">
        <v>159</v>
      </c>
      <c r="B20" s="192">
        <v>16845.000000000007</v>
      </c>
      <c r="C20" s="192">
        <v>70140.000000000015</v>
      </c>
      <c r="D20" s="192">
        <v>571.00000000000011</v>
      </c>
      <c r="E20" s="192">
        <v>16203.000000000002</v>
      </c>
      <c r="F20" s="192">
        <v>932.00000000000011</v>
      </c>
      <c r="G20" s="192">
        <v>561</v>
      </c>
      <c r="H20" s="192">
        <v>39</v>
      </c>
      <c r="I20" s="192">
        <v>104794.00000000001</v>
      </c>
      <c r="J20" s="192">
        <v>86467.000000000029</v>
      </c>
      <c r="K20" s="192">
        <v>6198.0000000000018</v>
      </c>
      <c r="L20" s="192">
        <v>10</v>
      </c>
      <c r="M20" s="192">
        <v>945</v>
      </c>
    </row>
    <row r="21" spans="1:13" s="92" customFormat="1" ht="15.75" customHeight="1">
      <c r="A21" s="191" t="s">
        <v>283</v>
      </c>
      <c r="B21" s="194">
        <v>327424.99999999977</v>
      </c>
      <c r="C21" s="194">
        <v>1180969</v>
      </c>
      <c r="D21" s="194">
        <v>21527.999999999989</v>
      </c>
      <c r="E21" s="194">
        <v>335915</v>
      </c>
      <c r="F21" s="194">
        <v>45782.999999999985</v>
      </c>
      <c r="G21" s="194">
        <v>6657.0000000000055</v>
      </c>
      <c r="H21" s="194">
        <v>17437.999999999982</v>
      </c>
      <c r="I21" s="194">
        <v>1391727.0000000021</v>
      </c>
      <c r="J21" s="194">
        <v>956641.0000000007</v>
      </c>
      <c r="K21" s="194">
        <v>215544.0000000002</v>
      </c>
      <c r="L21" s="194">
        <v>32092.00000000008</v>
      </c>
      <c r="M21" s="194">
        <v>23134.999999999985</v>
      </c>
    </row>
    <row r="22" spans="1:13" ht="15.75" customHeight="1">
      <c r="A22" s="200" t="s">
        <v>51</v>
      </c>
      <c r="B22" s="192">
        <v>33252.000000000007</v>
      </c>
      <c r="C22" s="192">
        <v>146908.00000000009</v>
      </c>
      <c r="D22" s="192">
        <v>1982</v>
      </c>
      <c r="E22" s="192">
        <v>24928.000000000011</v>
      </c>
      <c r="F22" s="192">
        <v>215</v>
      </c>
      <c r="G22" s="192">
        <v>458</v>
      </c>
      <c r="H22" s="192">
        <v>312</v>
      </c>
      <c r="I22" s="192">
        <v>141925.99999999997</v>
      </c>
      <c r="J22" s="192">
        <v>86501</v>
      </c>
      <c r="K22" s="192">
        <v>25676.999999999993</v>
      </c>
      <c r="L22" s="192">
        <v>848.99999999999943</v>
      </c>
      <c r="M22" s="192">
        <v>2417.0000000000005</v>
      </c>
    </row>
    <row r="23" spans="1:13" ht="15.75" customHeight="1">
      <c r="A23" s="199" t="s">
        <v>158</v>
      </c>
      <c r="B23" s="192">
        <v>14341</v>
      </c>
      <c r="C23" s="192">
        <v>60251.999999999978</v>
      </c>
      <c r="D23" s="192">
        <v>600.00000000000023</v>
      </c>
      <c r="E23" s="192">
        <v>26932.000000000007</v>
      </c>
      <c r="F23" s="192">
        <v>1006</v>
      </c>
      <c r="G23" s="192">
        <v>156.00000000000006</v>
      </c>
      <c r="H23" s="192">
        <v>741</v>
      </c>
      <c r="I23" s="192">
        <v>155992.99999999997</v>
      </c>
      <c r="J23" s="192">
        <v>85568</v>
      </c>
      <c r="K23" s="192">
        <v>36444.000000000022</v>
      </c>
      <c r="L23" s="192">
        <v>104.00000000000004</v>
      </c>
      <c r="M23" s="192">
        <v>151</v>
      </c>
    </row>
    <row r="24" spans="1:13" ht="15.75" customHeight="1">
      <c r="A24" s="200" t="s">
        <v>157</v>
      </c>
      <c r="B24" s="192">
        <v>188345.00000000003</v>
      </c>
      <c r="C24" s="192">
        <v>554135.99999999977</v>
      </c>
      <c r="D24" s="192">
        <v>14012</v>
      </c>
      <c r="E24" s="192">
        <v>140387.99999999994</v>
      </c>
      <c r="F24" s="192">
        <v>37045.999999999985</v>
      </c>
      <c r="G24" s="192">
        <v>4769.0000000000018</v>
      </c>
      <c r="H24" s="192">
        <v>14561.000000000002</v>
      </c>
      <c r="I24" s="192">
        <v>500666.99999999965</v>
      </c>
      <c r="J24" s="192">
        <v>336716</v>
      </c>
      <c r="K24" s="192">
        <v>74010.999999999927</v>
      </c>
      <c r="L24" s="192">
        <v>26736.999999999975</v>
      </c>
      <c r="M24" s="192">
        <v>7591.0000000000045</v>
      </c>
    </row>
    <row r="25" spans="1:13" ht="15.75" customHeight="1">
      <c r="A25" s="199" t="s">
        <v>156</v>
      </c>
      <c r="B25" s="192">
        <v>21775.000000000007</v>
      </c>
      <c r="C25" s="192">
        <v>102335.99999999996</v>
      </c>
      <c r="D25" s="192">
        <v>402</v>
      </c>
      <c r="E25" s="192">
        <v>39452.000000000022</v>
      </c>
      <c r="F25" s="192">
        <v>3083</v>
      </c>
      <c r="G25" s="192">
        <v>249.00000000000003</v>
      </c>
      <c r="H25" s="192">
        <v>1198.9999999999998</v>
      </c>
      <c r="I25" s="192">
        <v>182996.99999999997</v>
      </c>
      <c r="J25" s="192">
        <v>120760.00000000006</v>
      </c>
      <c r="K25" s="192">
        <v>23527.000000000004</v>
      </c>
      <c r="L25" s="192">
        <v>734.00000000000045</v>
      </c>
      <c r="M25" s="192">
        <v>4794.0000000000045</v>
      </c>
    </row>
    <row r="26" spans="1:13" ht="15.75" customHeight="1">
      <c r="A26" s="200" t="s">
        <v>155</v>
      </c>
      <c r="B26" s="192">
        <v>58694.999999999993</v>
      </c>
      <c r="C26" s="192">
        <v>262178.00000000012</v>
      </c>
      <c r="D26" s="192">
        <v>2576</v>
      </c>
      <c r="E26" s="192">
        <v>87794.999999999971</v>
      </c>
      <c r="F26" s="192">
        <v>2863.0000000000009</v>
      </c>
      <c r="G26" s="192">
        <v>920.00000000000011</v>
      </c>
      <c r="H26" s="192">
        <v>618</v>
      </c>
      <c r="I26" s="192">
        <v>347414.99999999983</v>
      </c>
      <c r="J26" s="192">
        <v>284398.00000000017</v>
      </c>
      <c r="K26" s="192">
        <v>45993</v>
      </c>
      <c r="L26" s="192">
        <v>1850.0000000000007</v>
      </c>
      <c r="M26" s="192">
        <v>4907.9999999999964</v>
      </c>
    </row>
    <row r="27" spans="1:13" ht="15.75" customHeight="1">
      <c r="A27" s="199" t="s">
        <v>26</v>
      </c>
      <c r="B27" s="192">
        <v>11017</v>
      </c>
      <c r="C27" s="192">
        <v>55158.999999999985</v>
      </c>
      <c r="D27" s="192">
        <v>1956.0000000000002</v>
      </c>
      <c r="E27" s="192">
        <v>16420.000000000004</v>
      </c>
      <c r="F27" s="192">
        <v>1570.0000000000002</v>
      </c>
      <c r="G27" s="192">
        <v>105</v>
      </c>
      <c r="H27" s="192">
        <v>7</v>
      </c>
      <c r="I27" s="192">
        <v>62729.000000000007</v>
      </c>
      <c r="J27" s="192">
        <v>42698</v>
      </c>
      <c r="K27" s="192">
        <v>9892</v>
      </c>
      <c r="L27" s="192">
        <v>1818.0000000000005</v>
      </c>
      <c r="M27" s="192">
        <v>3274</v>
      </c>
    </row>
    <row r="28" spans="1:13" s="92" customFormat="1" ht="15.75" customHeight="1">
      <c r="A28" s="191" t="s">
        <v>50</v>
      </c>
      <c r="B28" s="194">
        <v>107719.00000000007</v>
      </c>
      <c r="C28" s="194">
        <v>467477</v>
      </c>
      <c r="D28" s="194">
        <v>6912.9999999999982</v>
      </c>
      <c r="E28" s="194">
        <v>67323.000000000015</v>
      </c>
      <c r="F28" s="194">
        <v>3427.9999999999986</v>
      </c>
      <c r="G28" s="194">
        <v>1989.0000000000011</v>
      </c>
      <c r="H28" s="194">
        <v>2511.9999999999986</v>
      </c>
      <c r="I28" s="194">
        <v>388619.99999999994</v>
      </c>
      <c r="J28" s="194">
        <v>258682.99999999985</v>
      </c>
      <c r="K28" s="194">
        <v>88121.000000000015</v>
      </c>
      <c r="L28" s="194">
        <v>3625.0000000000014</v>
      </c>
      <c r="M28" s="194">
        <v>3263.9999999999995</v>
      </c>
    </row>
    <row r="29" spans="1:13" ht="15.75" customHeight="1">
      <c r="A29" s="199" t="s">
        <v>28</v>
      </c>
      <c r="B29" s="192">
        <v>25491</v>
      </c>
      <c r="C29" s="192">
        <v>111016.99999999999</v>
      </c>
      <c r="D29" s="192">
        <v>1349</v>
      </c>
      <c r="E29" s="192">
        <v>13803.999999999989</v>
      </c>
      <c r="F29" s="192">
        <v>891.00000000000011</v>
      </c>
      <c r="G29" s="192">
        <v>820.00000000000023</v>
      </c>
      <c r="H29" s="192">
        <v>2466.0000000000009</v>
      </c>
      <c r="I29" s="192">
        <v>108176.99999999999</v>
      </c>
      <c r="J29" s="192">
        <v>80173</v>
      </c>
      <c r="K29" s="192">
        <v>28750.000000000004</v>
      </c>
      <c r="L29" s="192">
        <v>1948.9999999999993</v>
      </c>
      <c r="M29" s="192">
        <v>506.00000000000011</v>
      </c>
    </row>
    <row r="30" spans="1:13" ht="15.75" customHeight="1">
      <c r="A30" s="200" t="s">
        <v>29</v>
      </c>
      <c r="B30" s="192">
        <v>21352.000000000007</v>
      </c>
      <c r="C30" s="192">
        <v>91662.000000000015</v>
      </c>
      <c r="D30" s="192">
        <v>2659</v>
      </c>
      <c r="E30" s="192">
        <v>10539.000000000004</v>
      </c>
      <c r="F30" s="192">
        <v>119</v>
      </c>
      <c r="G30" s="192">
        <v>145.00000000000003</v>
      </c>
      <c r="H30" s="192">
        <v>8</v>
      </c>
      <c r="I30" s="192">
        <v>62770.999999999993</v>
      </c>
      <c r="J30" s="192">
        <v>49463</v>
      </c>
      <c r="K30" s="192">
        <v>15056.999999999998</v>
      </c>
      <c r="L30" s="192">
        <v>148</v>
      </c>
      <c r="M30" s="192">
        <v>808.99999999999966</v>
      </c>
    </row>
    <row r="31" spans="1:13" ht="15.75" customHeight="1">
      <c r="A31" s="199" t="s">
        <v>30</v>
      </c>
      <c r="B31" s="192">
        <v>24098.999999999996</v>
      </c>
      <c r="C31" s="192">
        <v>74472</v>
      </c>
      <c r="D31" s="192">
        <v>1345.9999999999998</v>
      </c>
      <c r="E31" s="192">
        <v>8556.0000000000036</v>
      </c>
      <c r="F31" s="192">
        <v>266.99999999999989</v>
      </c>
      <c r="G31" s="192">
        <v>320</v>
      </c>
      <c r="H31" s="192">
        <v>8</v>
      </c>
      <c r="I31" s="192">
        <v>37423</v>
      </c>
      <c r="J31" s="192">
        <v>29432</v>
      </c>
      <c r="K31" s="192">
        <v>18252</v>
      </c>
      <c r="L31" s="192">
        <v>490</v>
      </c>
      <c r="M31" s="192">
        <v>630</v>
      </c>
    </row>
    <row r="32" spans="1:13" ht="15.75" customHeight="1">
      <c r="A32" s="200" t="s">
        <v>31</v>
      </c>
      <c r="B32" s="192">
        <v>13109.999999999998</v>
      </c>
      <c r="C32" s="192">
        <v>63775.000000000029</v>
      </c>
      <c r="D32" s="192">
        <v>302</v>
      </c>
      <c r="E32" s="192">
        <v>8048</v>
      </c>
      <c r="F32" s="192">
        <v>1736</v>
      </c>
      <c r="G32" s="192">
        <v>118.00000000000001</v>
      </c>
      <c r="H32" s="192">
        <v>2.0000000000000004</v>
      </c>
      <c r="I32" s="192">
        <v>43641.000000000015</v>
      </c>
      <c r="J32" s="192">
        <v>31698.000000000015</v>
      </c>
      <c r="K32" s="192">
        <v>8800</v>
      </c>
      <c r="L32" s="192">
        <v>294</v>
      </c>
      <c r="M32" s="192">
        <v>101</v>
      </c>
    </row>
    <row r="33" spans="1:13" ht="15.75" customHeight="1">
      <c r="A33" s="199" t="s">
        <v>32</v>
      </c>
      <c r="B33" s="192">
        <v>8808</v>
      </c>
      <c r="C33" s="192">
        <v>40407.999999999993</v>
      </c>
      <c r="D33" s="192">
        <v>298</v>
      </c>
      <c r="E33" s="192">
        <v>9300.9999999999982</v>
      </c>
      <c r="F33" s="192">
        <v>178.00000000000003</v>
      </c>
      <c r="G33" s="192">
        <v>51</v>
      </c>
      <c r="H33" s="192">
        <v>6</v>
      </c>
      <c r="I33" s="192">
        <v>43574.000000000007</v>
      </c>
      <c r="J33" s="192">
        <v>31967.999999999993</v>
      </c>
      <c r="K33" s="192">
        <v>3895</v>
      </c>
      <c r="L33" s="192">
        <v>0</v>
      </c>
      <c r="M33" s="192">
        <v>16.000000000000004</v>
      </c>
    </row>
    <row r="34" spans="1:13" ht="15.75" customHeight="1">
      <c r="A34" s="200" t="s">
        <v>33</v>
      </c>
      <c r="B34" s="192">
        <v>14859.000000000002</v>
      </c>
      <c r="C34" s="192">
        <v>86142.999999999985</v>
      </c>
      <c r="D34" s="192">
        <v>959</v>
      </c>
      <c r="E34" s="192">
        <v>17075.000000000004</v>
      </c>
      <c r="F34" s="192">
        <v>237.00000000000003</v>
      </c>
      <c r="G34" s="192">
        <v>535</v>
      </c>
      <c r="H34" s="192">
        <v>22</v>
      </c>
      <c r="I34" s="192">
        <v>93034</v>
      </c>
      <c r="J34" s="192">
        <v>35949</v>
      </c>
      <c r="K34" s="192">
        <v>13367.000000000004</v>
      </c>
      <c r="L34" s="192">
        <v>744.00000000000011</v>
      </c>
      <c r="M34" s="192">
        <v>1202.0000000000002</v>
      </c>
    </row>
    <row r="35" spans="1:13" s="92" customFormat="1" ht="15.75" customHeight="1">
      <c r="A35" s="191" t="s">
        <v>49</v>
      </c>
      <c r="B35" s="194">
        <v>5900</v>
      </c>
      <c r="C35" s="194">
        <v>21672</v>
      </c>
      <c r="D35" s="194">
        <v>143.00000000000003</v>
      </c>
      <c r="E35" s="194">
        <v>1194</v>
      </c>
      <c r="F35" s="194">
        <v>104</v>
      </c>
      <c r="G35" s="194">
        <v>38</v>
      </c>
      <c r="H35" s="194">
        <v>408</v>
      </c>
      <c r="I35" s="194">
        <v>24317</v>
      </c>
      <c r="J35" s="194">
        <v>4698</v>
      </c>
      <c r="K35" s="194">
        <v>2729</v>
      </c>
      <c r="L35" s="194">
        <v>275</v>
      </c>
      <c r="M35" s="194">
        <v>120</v>
      </c>
    </row>
    <row r="36" spans="1:13" ht="15.75" customHeight="1">
      <c r="A36" s="200" t="s">
        <v>36</v>
      </c>
      <c r="B36" s="192">
        <v>5900</v>
      </c>
      <c r="C36" s="192">
        <v>21672</v>
      </c>
      <c r="D36" s="192">
        <v>143.00000000000003</v>
      </c>
      <c r="E36" s="192">
        <v>1194</v>
      </c>
      <c r="F36" s="192">
        <v>104</v>
      </c>
      <c r="G36" s="192">
        <v>38</v>
      </c>
      <c r="H36" s="192">
        <v>408</v>
      </c>
      <c r="I36" s="192">
        <v>24317</v>
      </c>
      <c r="J36" s="192">
        <v>4698</v>
      </c>
      <c r="K36" s="192">
        <v>2729</v>
      </c>
      <c r="L36" s="192">
        <v>275</v>
      </c>
      <c r="M36" s="192">
        <v>120</v>
      </c>
    </row>
    <row r="37" spans="1:13" s="92" customFormat="1" ht="15.75" customHeight="1">
      <c r="A37" s="203" t="s">
        <v>37</v>
      </c>
      <c r="B37" s="194">
        <v>909</v>
      </c>
      <c r="C37" s="194">
        <v>5494</v>
      </c>
      <c r="D37" s="194">
        <v>0</v>
      </c>
      <c r="E37" s="194">
        <v>1120</v>
      </c>
      <c r="F37" s="194">
        <v>6011</v>
      </c>
      <c r="G37" s="194">
        <v>1</v>
      </c>
      <c r="H37" s="194">
        <v>0</v>
      </c>
      <c r="I37" s="194">
        <v>4395</v>
      </c>
      <c r="J37" s="194">
        <v>3236</v>
      </c>
      <c r="K37" s="194">
        <v>1725</v>
      </c>
      <c r="L37" s="194">
        <v>0</v>
      </c>
      <c r="M37" s="194">
        <v>0</v>
      </c>
    </row>
    <row r="38" spans="1:13" ht="15.75" customHeight="1">
      <c r="A38" s="326" t="s">
        <v>414</v>
      </c>
      <c r="B38" s="192">
        <v>909</v>
      </c>
      <c r="C38" s="192">
        <v>5494</v>
      </c>
      <c r="D38" s="192">
        <v>0</v>
      </c>
      <c r="E38" s="192">
        <v>1120</v>
      </c>
      <c r="F38" s="192">
        <v>6011</v>
      </c>
      <c r="G38" s="192">
        <v>1</v>
      </c>
      <c r="H38" s="192">
        <v>0</v>
      </c>
      <c r="I38" s="192">
        <v>4395</v>
      </c>
      <c r="J38" s="192">
        <v>3236</v>
      </c>
      <c r="K38" s="192">
        <v>1725</v>
      </c>
      <c r="L38" s="192">
        <v>0</v>
      </c>
      <c r="M38" s="192">
        <v>0</v>
      </c>
    </row>
    <row r="39" spans="1:13" ht="12.75" customHeight="1">
      <c r="B39" s="271"/>
      <c r="C39" s="271"/>
      <c r="D39" s="271"/>
      <c r="E39" s="271"/>
      <c r="F39" s="271"/>
      <c r="G39" s="271"/>
      <c r="H39" s="271"/>
      <c r="I39" s="271"/>
      <c r="J39" s="271"/>
      <c r="K39" s="271"/>
      <c r="L39" s="271"/>
      <c r="M39" s="271"/>
    </row>
    <row r="40" spans="1:13" ht="19.149999999999999" customHeight="1">
      <c r="A40" s="841" t="s">
        <v>471</v>
      </c>
      <c r="B40" s="841"/>
      <c r="C40" s="841"/>
      <c r="D40" s="841"/>
      <c r="E40" s="841"/>
      <c r="F40" s="841"/>
      <c r="G40" s="841"/>
      <c r="H40" s="841"/>
      <c r="I40" s="841"/>
      <c r="J40" s="841"/>
    </row>
    <row r="41" spans="1:13">
      <c r="A41" s="754" t="s">
        <v>602</v>
      </c>
      <c r="B41" s="754"/>
      <c r="C41" s="754"/>
      <c r="D41" s="754"/>
      <c r="E41" s="754"/>
      <c r="F41" s="754"/>
    </row>
  </sheetData>
  <mergeCells count="8">
    <mergeCell ref="A41:F41"/>
    <mergeCell ref="A40:J40"/>
    <mergeCell ref="A5:M5"/>
    <mergeCell ref="A6:A7"/>
    <mergeCell ref="B6:H6"/>
    <mergeCell ref="I6:K6"/>
    <mergeCell ref="L6:L7"/>
    <mergeCell ref="M6:M7"/>
  </mergeCells>
  <hyperlinks>
    <hyperlink ref="N5" location="INDICE!A64" display="INDICE"/>
  </hyperlinks>
  <printOptions horizontalCentered="1"/>
  <pageMargins left="0.19685039370078741" right="0.19685039370078741" top="1.1023622047244095" bottom="0.51181102362204722" header="0.11811023622047245" footer="0.23622047244094491"/>
  <pageSetup paperSize="9" scale="85" firstPageNumber="117" orientation="landscape" useFirstPageNumber="1" r:id="rId1"/>
  <headerFooter scaleWithDoc="0">
    <oddHeader>&amp;C&amp;G</oddHeader>
    <oddFooter>&amp;C&amp;12 &amp;P</oddFooter>
  </headerFooter>
  <drawing r:id="rId2"/>
  <legacyDrawingHF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9"/>
  <dimension ref="A1:N28"/>
  <sheetViews>
    <sheetView showGridLines="0" zoomScale="90" zoomScaleNormal="90" zoomScalePageLayoutView="90" workbookViewId="0">
      <selection activeCell="N10" sqref="N10"/>
    </sheetView>
  </sheetViews>
  <sheetFormatPr baseColWidth="10" defaultColWidth="9.140625" defaultRowHeight="12.75"/>
  <cols>
    <col min="1" max="1" width="49" style="91" customWidth="1"/>
    <col min="2" max="2" width="12" style="91" customWidth="1"/>
    <col min="3" max="3" width="11.42578125" style="91" bestFit="1" customWidth="1"/>
    <col min="4" max="4" width="11.140625" style="91" bestFit="1" customWidth="1"/>
    <col min="5" max="5" width="11.7109375" style="91" customWidth="1"/>
    <col min="6" max="6" width="11.28515625" style="91" bestFit="1" customWidth="1"/>
    <col min="7" max="7" width="11.28515625" style="91" customWidth="1"/>
    <col min="8" max="8" width="12.85546875" style="91" customWidth="1"/>
    <col min="9" max="9" width="10.5703125" style="91" customWidth="1"/>
    <col min="10" max="12" width="11.5703125" style="91" customWidth="1"/>
    <col min="13" max="13" width="12.28515625" style="91" customWidth="1"/>
    <col min="14" max="16384" width="9.140625" style="93"/>
  </cols>
  <sheetData>
    <row r="1" spans="1:14" ht="17.25" customHeight="1"/>
    <row r="2" spans="1:14" ht="17.25" customHeight="1"/>
    <row r="3" spans="1:14" ht="17.25" customHeight="1"/>
    <row r="5" spans="1:14" ht="48" customHeight="1">
      <c r="A5" s="758" t="s">
        <v>823</v>
      </c>
      <c r="B5" s="758"/>
      <c r="C5" s="758"/>
      <c r="D5" s="758"/>
      <c r="E5" s="758"/>
      <c r="F5" s="758"/>
      <c r="G5" s="758"/>
      <c r="H5" s="758"/>
      <c r="I5" s="758"/>
      <c r="J5" s="758"/>
      <c r="K5" s="758"/>
      <c r="L5" s="758"/>
      <c r="M5" s="758"/>
      <c r="N5" s="65" t="s">
        <v>225</v>
      </c>
    </row>
    <row r="6" spans="1:14" s="91" customFormat="1" ht="5.25" customHeight="1">
      <c r="A6" s="125"/>
      <c r="B6" s="125"/>
      <c r="C6" s="125"/>
      <c r="D6" s="125"/>
      <c r="E6" s="125"/>
      <c r="F6" s="125"/>
      <c r="G6" s="125"/>
      <c r="H6" s="125"/>
      <c r="I6" s="125"/>
      <c r="J6" s="125"/>
      <c r="K6" s="125"/>
      <c r="L6" s="94"/>
      <c r="M6" s="94"/>
    </row>
    <row r="7" spans="1:14" s="98" customFormat="1" ht="13.5" customHeight="1">
      <c r="A7" s="771" t="s">
        <v>384</v>
      </c>
      <c r="B7" s="796" t="s">
        <v>244</v>
      </c>
      <c r="C7" s="843"/>
      <c r="D7" s="843"/>
      <c r="E7" s="843"/>
      <c r="F7" s="843"/>
      <c r="G7" s="843"/>
      <c r="H7" s="844"/>
      <c r="I7" s="796" t="s">
        <v>245</v>
      </c>
      <c r="J7" s="843"/>
      <c r="K7" s="844"/>
      <c r="L7" s="771" t="s">
        <v>246</v>
      </c>
      <c r="M7" s="771" t="s">
        <v>247</v>
      </c>
    </row>
    <row r="8" spans="1:14" s="98" customFormat="1" ht="10.5" customHeight="1">
      <c r="A8" s="842"/>
      <c r="B8" s="774"/>
      <c r="C8" s="775"/>
      <c r="D8" s="775"/>
      <c r="E8" s="775"/>
      <c r="F8" s="775"/>
      <c r="G8" s="775"/>
      <c r="H8" s="795"/>
      <c r="I8" s="774"/>
      <c r="J8" s="775"/>
      <c r="K8" s="795"/>
      <c r="L8" s="842"/>
      <c r="M8" s="842"/>
    </row>
    <row r="9" spans="1:14" s="98" customFormat="1" ht="38.25" customHeight="1">
      <c r="A9" s="772"/>
      <c r="B9" s="321" t="s">
        <v>182</v>
      </c>
      <c r="C9" s="321" t="s">
        <v>181</v>
      </c>
      <c r="D9" s="321" t="s">
        <v>180</v>
      </c>
      <c r="E9" s="321" t="s">
        <v>179</v>
      </c>
      <c r="F9" s="321" t="s">
        <v>178</v>
      </c>
      <c r="G9" s="321" t="s">
        <v>379</v>
      </c>
      <c r="H9" s="321" t="s">
        <v>380</v>
      </c>
      <c r="I9" s="321" t="s">
        <v>177</v>
      </c>
      <c r="J9" s="321" t="s">
        <v>381</v>
      </c>
      <c r="K9" s="321" t="s">
        <v>186</v>
      </c>
      <c r="L9" s="772"/>
      <c r="M9" s="772"/>
    </row>
    <row r="10" spans="1:14" s="92" customFormat="1" ht="15.75" customHeight="1">
      <c r="A10" s="203" t="s">
        <v>467</v>
      </c>
      <c r="B10" s="194">
        <v>1056315.0000000007</v>
      </c>
      <c r="C10" s="194">
        <v>3726035.9999999981</v>
      </c>
      <c r="D10" s="194">
        <v>108792.00000000006</v>
      </c>
      <c r="E10" s="194">
        <v>708583.9999999993</v>
      </c>
      <c r="F10" s="194">
        <v>98485.999999999985</v>
      </c>
      <c r="G10" s="194">
        <v>26437.999999999975</v>
      </c>
      <c r="H10" s="194">
        <v>63649.999999999993</v>
      </c>
      <c r="I10" s="194">
        <v>3023753.9999999939</v>
      </c>
      <c r="J10" s="194">
        <v>2002923.0000000042</v>
      </c>
      <c r="K10" s="194">
        <v>858954.99999999988</v>
      </c>
      <c r="L10" s="194">
        <v>67322.999999999913</v>
      </c>
      <c r="M10" s="194">
        <v>64003.999999999913</v>
      </c>
    </row>
    <row r="11" spans="1:14" s="92" customFormat="1" ht="15.75" customHeight="1">
      <c r="A11" s="202" t="s">
        <v>279</v>
      </c>
      <c r="B11" s="194">
        <v>996059.99999999965</v>
      </c>
      <c r="C11" s="194">
        <v>3591959.0000000033</v>
      </c>
      <c r="D11" s="194">
        <v>96788.000000000058</v>
      </c>
      <c r="E11" s="194">
        <v>677155.00000000058</v>
      </c>
      <c r="F11" s="194">
        <v>84634</v>
      </c>
      <c r="G11" s="194">
        <v>20742.000000000015</v>
      </c>
      <c r="H11" s="194">
        <v>54599.000000000095</v>
      </c>
      <c r="I11" s="194">
        <v>2939043.0000000014</v>
      </c>
      <c r="J11" s="194">
        <v>1959037.9999999998</v>
      </c>
      <c r="K11" s="194">
        <v>820159.9999999986</v>
      </c>
      <c r="L11" s="194">
        <v>46387.999999999971</v>
      </c>
      <c r="M11" s="194">
        <v>55024.999999999935</v>
      </c>
    </row>
    <row r="12" spans="1:14" ht="15.75" customHeight="1">
      <c r="A12" s="200" t="s">
        <v>455</v>
      </c>
      <c r="B12" s="192">
        <v>813713.00000000128</v>
      </c>
      <c r="C12" s="192">
        <v>3380355.9999999981</v>
      </c>
      <c r="D12" s="192">
        <v>71477.000000000146</v>
      </c>
      <c r="E12" s="192">
        <v>625355.00000000012</v>
      </c>
      <c r="F12" s="192">
        <v>43716.000000000065</v>
      </c>
      <c r="G12" s="192">
        <v>16507.999999999982</v>
      </c>
      <c r="H12" s="192">
        <v>44258.999999999985</v>
      </c>
      <c r="I12" s="192">
        <v>2805262.9999999995</v>
      </c>
      <c r="J12" s="192">
        <v>1879723.0000000007</v>
      </c>
      <c r="K12" s="192">
        <v>795975.99999999977</v>
      </c>
      <c r="L12" s="192">
        <v>35621.000000000007</v>
      </c>
      <c r="M12" s="192">
        <v>41353.999999999985</v>
      </c>
    </row>
    <row r="13" spans="1:14" ht="15.75" customHeight="1">
      <c r="A13" s="199" t="s">
        <v>584</v>
      </c>
      <c r="B13" s="192">
        <v>20397</v>
      </c>
      <c r="C13" s="192">
        <v>36601</v>
      </c>
      <c r="D13" s="192">
        <v>3574.9999999999982</v>
      </c>
      <c r="E13" s="192">
        <v>4071</v>
      </c>
      <c r="F13" s="192">
        <v>740</v>
      </c>
      <c r="G13" s="192">
        <v>317.00000000000006</v>
      </c>
      <c r="H13" s="192">
        <v>4484.0000000000009</v>
      </c>
      <c r="I13" s="192">
        <v>14828</v>
      </c>
      <c r="J13" s="192">
        <v>7480</v>
      </c>
      <c r="K13" s="192">
        <v>6188.0000000000009</v>
      </c>
      <c r="L13" s="192">
        <v>1405.9999999999998</v>
      </c>
      <c r="M13" s="192">
        <v>879.99999999999977</v>
      </c>
    </row>
    <row r="14" spans="1:14" ht="15.75" customHeight="1">
      <c r="A14" s="200" t="s">
        <v>456</v>
      </c>
      <c r="B14" s="192">
        <v>11054.000000000002</v>
      </c>
      <c r="C14" s="192">
        <v>38773</v>
      </c>
      <c r="D14" s="192">
        <v>3129</v>
      </c>
      <c r="E14" s="192">
        <v>4387</v>
      </c>
      <c r="F14" s="192">
        <v>2380.9999999999991</v>
      </c>
      <c r="G14" s="192">
        <v>2608</v>
      </c>
      <c r="H14" s="192">
        <v>4865</v>
      </c>
      <c r="I14" s="192">
        <v>13838.000000000004</v>
      </c>
      <c r="J14" s="192">
        <v>2822.0000000000005</v>
      </c>
      <c r="K14" s="192">
        <v>3899.0000000000014</v>
      </c>
      <c r="L14" s="192">
        <v>3809.9999999999986</v>
      </c>
      <c r="M14" s="192">
        <v>3775</v>
      </c>
    </row>
    <row r="15" spans="1:14" ht="15.75" customHeight="1">
      <c r="A15" s="199" t="s">
        <v>457</v>
      </c>
      <c r="B15" s="192">
        <v>10773.000000000004</v>
      </c>
      <c r="C15" s="192">
        <v>19695.999999999996</v>
      </c>
      <c r="D15" s="192">
        <v>1180</v>
      </c>
      <c r="E15" s="192">
        <v>4586.9999999999991</v>
      </c>
      <c r="F15" s="192">
        <v>3572.9999999999982</v>
      </c>
      <c r="G15" s="192">
        <v>408.00000000000006</v>
      </c>
      <c r="H15" s="192">
        <v>123</v>
      </c>
      <c r="I15" s="192">
        <v>24236.000000000007</v>
      </c>
      <c r="J15" s="192">
        <v>17201</v>
      </c>
      <c r="K15" s="192">
        <v>7324.0000000000009</v>
      </c>
      <c r="L15" s="192">
        <v>588.99999999999989</v>
      </c>
      <c r="M15" s="192">
        <v>1800.9999999999986</v>
      </c>
    </row>
    <row r="16" spans="1:14" ht="15.75" customHeight="1">
      <c r="A16" s="286" t="s">
        <v>585</v>
      </c>
      <c r="B16" s="192">
        <v>3017</v>
      </c>
      <c r="C16" s="192">
        <v>2633</v>
      </c>
      <c r="D16" s="192">
        <v>42</v>
      </c>
      <c r="E16" s="192">
        <v>81</v>
      </c>
      <c r="F16" s="192">
        <v>1032</v>
      </c>
      <c r="G16" s="192">
        <v>4</v>
      </c>
      <c r="H16" s="192">
        <v>4.0000000000000009</v>
      </c>
      <c r="I16" s="192">
        <v>2827.0000000000005</v>
      </c>
      <c r="J16" s="192">
        <v>1779</v>
      </c>
      <c r="K16" s="192">
        <v>697.00000000000011</v>
      </c>
      <c r="L16" s="192">
        <v>4.0000000000000009</v>
      </c>
      <c r="M16" s="192">
        <v>104.00000000000003</v>
      </c>
    </row>
    <row r="17" spans="1:13" ht="15.75" customHeight="1">
      <c r="A17" s="286" t="s">
        <v>586</v>
      </c>
      <c r="B17" s="192">
        <v>105</v>
      </c>
      <c r="C17" s="192">
        <v>723</v>
      </c>
      <c r="D17" s="192">
        <v>49</v>
      </c>
      <c r="E17" s="192">
        <v>22</v>
      </c>
      <c r="F17" s="192">
        <v>127</v>
      </c>
      <c r="G17" s="192">
        <v>0</v>
      </c>
      <c r="H17" s="192">
        <v>25</v>
      </c>
      <c r="I17" s="192">
        <v>8419</v>
      </c>
      <c r="J17" s="192">
        <v>7278</v>
      </c>
      <c r="K17" s="192">
        <v>102</v>
      </c>
      <c r="L17" s="192">
        <v>732</v>
      </c>
      <c r="M17" s="192">
        <v>15</v>
      </c>
    </row>
    <row r="18" spans="1:13" ht="15.75" customHeight="1">
      <c r="A18" s="286" t="s">
        <v>382</v>
      </c>
      <c r="B18" s="192">
        <v>5648</v>
      </c>
      <c r="C18" s="192">
        <v>4656.0000000000009</v>
      </c>
      <c r="D18" s="192">
        <v>218</v>
      </c>
      <c r="E18" s="192">
        <v>2220</v>
      </c>
      <c r="F18" s="192">
        <v>929.00000000000023</v>
      </c>
      <c r="G18" s="192">
        <v>95.000000000000028</v>
      </c>
      <c r="H18" s="192">
        <v>0</v>
      </c>
      <c r="I18" s="192">
        <v>7416.0000000000009</v>
      </c>
      <c r="J18" s="192">
        <v>4087</v>
      </c>
      <c r="K18" s="192">
        <v>304</v>
      </c>
      <c r="L18" s="192">
        <v>45</v>
      </c>
      <c r="M18" s="192">
        <v>312</v>
      </c>
    </row>
    <row r="19" spans="1:13" ht="15.75" customHeight="1">
      <c r="A19" s="199" t="s">
        <v>458</v>
      </c>
      <c r="B19" s="192">
        <v>126067.99999999997</v>
      </c>
      <c r="C19" s="192">
        <v>100312.00000000003</v>
      </c>
      <c r="D19" s="192">
        <v>16886</v>
      </c>
      <c r="E19" s="192">
        <v>36031.999999999993</v>
      </c>
      <c r="F19" s="192">
        <v>31346.999999999993</v>
      </c>
      <c r="G19" s="192">
        <v>741.99999999999989</v>
      </c>
      <c r="H19" s="192">
        <v>839.00000000000011</v>
      </c>
      <c r="I19" s="192">
        <v>56495</v>
      </c>
      <c r="J19" s="192">
        <v>37413.000000000015</v>
      </c>
      <c r="K19" s="192">
        <v>5017</v>
      </c>
      <c r="L19" s="192">
        <v>3818.9999999999986</v>
      </c>
      <c r="M19" s="192">
        <v>2915.9999999999986</v>
      </c>
    </row>
    <row r="20" spans="1:13" ht="15.75" customHeight="1">
      <c r="A20" s="286" t="s">
        <v>383</v>
      </c>
      <c r="B20" s="192">
        <v>5285</v>
      </c>
      <c r="C20" s="192">
        <v>8209</v>
      </c>
      <c r="D20" s="192">
        <v>232</v>
      </c>
      <c r="E20" s="192">
        <v>400</v>
      </c>
      <c r="F20" s="192">
        <v>789</v>
      </c>
      <c r="G20" s="192">
        <v>60</v>
      </c>
      <c r="H20" s="192">
        <v>0</v>
      </c>
      <c r="I20" s="192">
        <v>5721</v>
      </c>
      <c r="J20" s="192">
        <v>1255</v>
      </c>
      <c r="K20" s="192">
        <v>653</v>
      </c>
      <c r="L20" s="192">
        <v>361.99999999999983</v>
      </c>
      <c r="M20" s="192">
        <v>3868.0000000000009</v>
      </c>
    </row>
    <row r="21" spans="1:13" ht="15.75" customHeight="1">
      <c r="A21" s="199" t="s">
        <v>459</v>
      </c>
      <c r="B21" s="192">
        <v>0</v>
      </c>
      <c r="C21" s="192">
        <v>0</v>
      </c>
      <c r="D21" s="192">
        <v>0</v>
      </c>
      <c r="E21" s="192">
        <v>0</v>
      </c>
      <c r="F21" s="192">
        <v>0</v>
      </c>
      <c r="G21" s="192">
        <v>0</v>
      </c>
      <c r="H21" s="192">
        <v>0</v>
      </c>
      <c r="I21" s="192">
        <v>0</v>
      </c>
      <c r="J21" s="192">
        <v>0</v>
      </c>
      <c r="K21" s="192">
        <v>0</v>
      </c>
      <c r="L21" s="192">
        <v>0</v>
      </c>
      <c r="M21" s="192">
        <v>0</v>
      </c>
    </row>
    <row r="22" spans="1:13" s="92" customFormat="1" ht="15.75" customHeight="1">
      <c r="A22" s="203" t="s">
        <v>280</v>
      </c>
      <c r="B22" s="194">
        <v>60255.000000000007</v>
      </c>
      <c r="C22" s="194">
        <v>134076.99999999997</v>
      </c>
      <c r="D22" s="194">
        <v>12004.000000000002</v>
      </c>
      <c r="E22" s="194">
        <v>31429</v>
      </c>
      <c r="F22" s="194">
        <v>13852.000000000002</v>
      </c>
      <c r="G22" s="194">
        <v>5696.0000000000009</v>
      </c>
      <c r="H22" s="194">
        <v>9050.9999999999982</v>
      </c>
      <c r="I22" s="194">
        <v>84710.999999999956</v>
      </c>
      <c r="J22" s="194">
        <v>43885</v>
      </c>
      <c r="K22" s="194">
        <v>38794.999999999978</v>
      </c>
      <c r="L22" s="194">
        <v>20935.000000000007</v>
      </c>
      <c r="M22" s="194">
        <v>8978.9999999999982</v>
      </c>
    </row>
    <row r="23" spans="1:13" ht="15.75" customHeight="1">
      <c r="A23" s="199" t="s">
        <v>587</v>
      </c>
      <c r="B23" s="192">
        <v>38045</v>
      </c>
      <c r="C23" s="192">
        <v>43361</v>
      </c>
      <c r="D23" s="192">
        <v>4241.0000000000027</v>
      </c>
      <c r="E23" s="192">
        <v>16631.000000000004</v>
      </c>
      <c r="F23" s="192">
        <v>4240</v>
      </c>
      <c r="G23" s="192">
        <v>1054.0000000000002</v>
      </c>
      <c r="H23" s="192">
        <v>7509.0000000000009</v>
      </c>
      <c r="I23" s="192">
        <v>32386.000000000007</v>
      </c>
      <c r="J23" s="192">
        <v>19938.999999999996</v>
      </c>
      <c r="K23" s="192">
        <v>12507</v>
      </c>
      <c r="L23" s="192">
        <v>7657.9999999999982</v>
      </c>
      <c r="M23" s="192">
        <v>3147.0000000000005</v>
      </c>
    </row>
    <row r="24" spans="1:13" ht="15.75" customHeight="1">
      <c r="A24" s="200" t="s">
        <v>588</v>
      </c>
      <c r="B24" s="192">
        <v>22209.999999999993</v>
      </c>
      <c r="C24" s="192">
        <v>90715.999999999956</v>
      </c>
      <c r="D24" s="192">
        <v>7762.9999999999991</v>
      </c>
      <c r="E24" s="192">
        <v>14798</v>
      </c>
      <c r="F24" s="192">
        <v>9612</v>
      </c>
      <c r="G24" s="192">
        <v>4642</v>
      </c>
      <c r="H24" s="192">
        <v>1541.9999999999993</v>
      </c>
      <c r="I24" s="192">
        <v>52324.999999999978</v>
      </c>
      <c r="J24" s="192">
        <v>23946.000000000007</v>
      </c>
      <c r="K24" s="192">
        <v>26287.999999999978</v>
      </c>
      <c r="L24" s="192">
        <v>13277.000000000013</v>
      </c>
      <c r="M24" s="192">
        <v>5831.9999999999964</v>
      </c>
    </row>
    <row r="25" spans="1:13" ht="9" customHeight="1">
      <c r="A25" s="276"/>
      <c r="B25" s="285"/>
      <c r="C25" s="285"/>
      <c r="D25" s="285"/>
      <c r="E25" s="285"/>
      <c r="F25" s="285"/>
      <c r="G25" s="285"/>
      <c r="H25" s="285"/>
      <c r="I25" s="285"/>
      <c r="J25" s="285"/>
      <c r="K25" s="285"/>
      <c r="L25" s="285"/>
      <c r="M25" s="285"/>
    </row>
    <row r="26" spans="1:13" ht="11.25" customHeight="1">
      <c r="A26" s="785" t="s">
        <v>589</v>
      </c>
      <c r="B26" s="785"/>
      <c r="C26" s="785"/>
      <c r="D26" s="785"/>
      <c r="E26" s="785"/>
      <c r="F26" s="785"/>
      <c r="G26" s="785"/>
      <c r="H26" s="785"/>
      <c r="I26" s="785"/>
      <c r="J26" s="785"/>
      <c r="K26" s="272"/>
      <c r="L26" s="272"/>
      <c r="M26" s="272"/>
    </row>
    <row r="27" spans="1:13" s="81" customFormat="1" ht="6" customHeight="1">
      <c r="A27" s="785"/>
      <c r="B27" s="785"/>
      <c r="C27" s="785"/>
      <c r="D27" s="785"/>
      <c r="E27" s="785"/>
      <c r="F27" s="785"/>
      <c r="G27" s="785"/>
      <c r="H27" s="785"/>
      <c r="I27" s="785"/>
      <c r="J27" s="785"/>
    </row>
    <row r="28" spans="1:13" ht="19.5" customHeight="1">
      <c r="A28" s="776" t="s">
        <v>602</v>
      </c>
      <c r="B28" s="776"/>
      <c r="C28" s="776"/>
      <c r="D28" s="776"/>
      <c r="E28" s="776"/>
      <c r="F28" s="400"/>
      <c r="G28" s="400"/>
      <c r="H28" s="400"/>
      <c r="I28" s="400"/>
      <c r="J28" s="400"/>
    </row>
  </sheetData>
  <mergeCells count="8">
    <mergeCell ref="A28:E28"/>
    <mergeCell ref="A26:J27"/>
    <mergeCell ref="A5:M5"/>
    <mergeCell ref="A7:A9"/>
    <mergeCell ref="B7:H8"/>
    <mergeCell ref="I7:K8"/>
    <mergeCell ref="L7:L9"/>
    <mergeCell ref="M7:M9"/>
  </mergeCells>
  <hyperlinks>
    <hyperlink ref="N5" location="INDICE!A65" display="INDICE"/>
  </hyperlinks>
  <printOptions horizontalCentered="1"/>
  <pageMargins left="0.19685039370078741" right="0.19685039370078741" top="1.1023622047244095" bottom="0.51181102362204722" header="0.11811023622047245" footer="0.23622047244094491"/>
  <pageSetup paperSize="9" scale="76" firstPageNumber="118" orientation="landscape" useFirstPageNumber="1" r:id="rId1"/>
  <headerFooter scaleWithDoc="0">
    <oddHeader>&amp;C&amp;G</oddHeader>
    <oddFooter>&amp;C&amp;12 &amp;P</oddFooter>
  </headerFooter>
  <drawing r:id="rId2"/>
  <legacyDrawingHF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zoomScale="90" zoomScaleNormal="90" zoomScalePageLayoutView="70" workbookViewId="0">
      <selection activeCell="G9" sqref="G9"/>
    </sheetView>
  </sheetViews>
  <sheetFormatPr baseColWidth="10" defaultColWidth="9.140625" defaultRowHeight="12.75"/>
  <cols>
    <col min="1" max="1" width="28.7109375" style="127" customWidth="1"/>
    <col min="2" max="3" width="11" style="127" customWidth="1"/>
    <col min="4" max="6" width="17.42578125" style="127" customWidth="1"/>
    <col min="7" max="7" width="11" style="127" customWidth="1"/>
    <col min="8" max="13" width="15.28515625" style="127" customWidth="1"/>
    <col min="14" max="16384" width="9.140625" style="127"/>
  </cols>
  <sheetData>
    <row r="1" spans="1:14" ht="18" customHeight="1"/>
    <row r="2" spans="1:14" ht="18" customHeight="1"/>
    <row r="3" spans="1:14" ht="12.75" customHeight="1"/>
    <row r="5" spans="1:14" ht="59.25" customHeight="1">
      <c r="A5" s="846" t="s">
        <v>886</v>
      </c>
      <c r="B5" s="846"/>
      <c r="C5" s="846"/>
      <c r="D5" s="846"/>
      <c r="E5" s="846"/>
      <c r="F5" s="846"/>
      <c r="G5" s="846"/>
      <c r="H5" s="846"/>
      <c r="I5" s="846"/>
      <c r="J5" s="846"/>
      <c r="K5" s="846"/>
      <c r="L5" s="846"/>
      <c r="M5" s="846"/>
      <c r="N5" s="65" t="s">
        <v>225</v>
      </c>
    </row>
    <row r="6" spans="1:14" ht="29.25" customHeight="1">
      <c r="A6" s="847" t="s">
        <v>183</v>
      </c>
      <c r="B6" s="850" t="s">
        <v>639</v>
      </c>
      <c r="C6" s="851" t="s">
        <v>131</v>
      </c>
      <c r="D6" s="851"/>
      <c r="E6" s="851"/>
      <c r="F6" s="851"/>
      <c r="G6" s="852" t="s">
        <v>187</v>
      </c>
      <c r="H6" s="851"/>
      <c r="I6" s="851"/>
      <c r="J6" s="851"/>
      <c r="K6" s="851"/>
      <c r="L6" s="851"/>
      <c r="M6" s="851"/>
      <c r="N6" s="128"/>
    </row>
    <row r="7" spans="1:14" s="287" customFormat="1" ht="30" customHeight="1">
      <c r="A7" s="848"/>
      <c r="B7" s="850"/>
      <c r="C7" s="853" t="s">
        <v>638</v>
      </c>
      <c r="D7" s="845" t="s">
        <v>622</v>
      </c>
      <c r="E7" s="845" t="s">
        <v>623</v>
      </c>
      <c r="F7" s="845" t="s">
        <v>624</v>
      </c>
      <c r="G7" s="847" t="s">
        <v>637</v>
      </c>
      <c r="H7" s="845" t="s">
        <v>622</v>
      </c>
      <c r="I7" s="845"/>
      <c r="J7" s="845" t="s">
        <v>623</v>
      </c>
      <c r="K7" s="845"/>
      <c r="L7" s="845" t="s">
        <v>624</v>
      </c>
      <c r="M7" s="845"/>
      <c r="N7" s="288"/>
    </row>
    <row r="8" spans="1:14" s="287" customFormat="1" ht="21.75" customHeight="1">
      <c r="A8" s="849"/>
      <c r="B8" s="850"/>
      <c r="C8" s="853"/>
      <c r="D8" s="845"/>
      <c r="E8" s="845"/>
      <c r="F8" s="845"/>
      <c r="G8" s="849"/>
      <c r="H8" s="248" t="s">
        <v>154</v>
      </c>
      <c r="I8" s="248" t="s">
        <v>153</v>
      </c>
      <c r="J8" s="248" t="s">
        <v>154</v>
      </c>
      <c r="K8" s="248" t="s">
        <v>153</v>
      </c>
      <c r="L8" s="248" t="s">
        <v>154</v>
      </c>
      <c r="M8" s="559" t="s">
        <v>153</v>
      </c>
    </row>
    <row r="9" spans="1:14" s="290" customFormat="1" ht="15.75" customHeight="1">
      <c r="A9" s="158" t="s">
        <v>467</v>
      </c>
      <c r="B9" s="589">
        <v>2256349.9999999991</v>
      </c>
      <c r="C9" s="589">
        <v>1400481.0000000005</v>
      </c>
      <c r="D9" s="589">
        <v>650633</v>
      </c>
      <c r="E9" s="589">
        <v>62165.999999999971</v>
      </c>
      <c r="F9" s="589">
        <v>687681.99999999977</v>
      </c>
      <c r="G9" s="589">
        <v>855868.99999999988</v>
      </c>
      <c r="H9" s="589">
        <v>285124.99999999988</v>
      </c>
      <c r="I9" s="589">
        <v>217838.00000000003</v>
      </c>
      <c r="J9" s="589">
        <v>22780</v>
      </c>
      <c r="K9" s="589">
        <v>30212</v>
      </c>
      <c r="L9" s="589">
        <v>299285</v>
      </c>
      <c r="M9" s="589">
        <v>629</v>
      </c>
      <c r="N9" s="288"/>
    </row>
    <row r="10" spans="1:14" s="290" customFormat="1" ht="15.75" customHeight="1">
      <c r="A10" s="158" t="s">
        <v>8</v>
      </c>
      <c r="B10" s="589">
        <v>1179729.0000000016</v>
      </c>
      <c r="C10" s="589">
        <v>729354.00000000023</v>
      </c>
      <c r="D10" s="589">
        <v>352885.00000000006</v>
      </c>
      <c r="E10" s="589">
        <v>58953.999999999993</v>
      </c>
      <c r="F10" s="589">
        <v>317515.00000000023</v>
      </c>
      <c r="G10" s="589">
        <v>450374.99999999988</v>
      </c>
      <c r="H10" s="589">
        <v>151720</v>
      </c>
      <c r="I10" s="589">
        <v>116373</v>
      </c>
      <c r="J10" s="589">
        <v>20915.000000000004</v>
      </c>
      <c r="K10" s="589">
        <v>28093.000000000004</v>
      </c>
      <c r="L10" s="589">
        <v>133101.99999999988</v>
      </c>
      <c r="M10" s="589">
        <v>172.00000000000009</v>
      </c>
      <c r="N10" s="289"/>
    </row>
    <row r="11" spans="1:14" s="290" customFormat="1" ht="15.75" customHeight="1">
      <c r="A11" s="159" t="s">
        <v>169</v>
      </c>
      <c r="B11" s="592">
        <v>83448.999999999971</v>
      </c>
      <c r="C11" s="592">
        <v>50101.000000000007</v>
      </c>
      <c r="D11" s="592">
        <v>9499</v>
      </c>
      <c r="E11" s="592">
        <v>3448.9999999999995</v>
      </c>
      <c r="F11" s="592">
        <v>37153.000000000007</v>
      </c>
      <c r="G11" s="592">
        <v>33347.999999999993</v>
      </c>
      <c r="H11" s="592">
        <v>7377</v>
      </c>
      <c r="I11" s="592">
        <v>6307</v>
      </c>
      <c r="J11" s="592">
        <v>1269</v>
      </c>
      <c r="K11" s="592">
        <v>2724</v>
      </c>
      <c r="L11" s="592">
        <v>15637.999999999993</v>
      </c>
      <c r="M11" s="592">
        <v>33.000000000000007</v>
      </c>
      <c r="N11" s="289"/>
    </row>
    <row r="12" spans="1:14" s="290" customFormat="1" ht="15.75" customHeight="1">
      <c r="A12" s="159" t="s">
        <v>168</v>
      </c>
      <c r="B12" s="592">
        <v>42269.999999999993</v>
      </c>
      <c r="C12" s="592">
        <v>25465.000000000004</v>
      </c>
      <c r="D12" s="592">
        <v>10062</v>
      </c>
      <c r="E12" s="592"/>
      <c r="F12" s="592">
        <v>15403</v>
      </c>
      <c r="G12" s="592">
        <v>16805</v>
      </c>
      <c r="H12" s="592">
        <v>6647</v>
      </c>
      <c r="I12" s="592">
        <v>3435</v>
      </c>
      <c r="J12" s="592"/>
      <c r="K12" s="592"/>
      <c r="L12" s="592">
        <v>6716</v>
      </c>
      <c r="M12" s="592">
        <v>7.0000000000000009</v>
      </c>
      <c r="N12" s="289"/>
    </row>
    <row r="13" spans="1:14" s="290" customFormat="1" ht="15.75" customHeight="1">
      <c r="A13" s="159" t="s">
        <v>167</v>
      </c>
      <c r="B13" s="592">
        <v>30165.000000000004</v>
      </c>
      <c r="C13" s="592">
        <v>19052.999999999993</v>
      </c>
      <c r="D13" s="592">
        <v>2322</v>
      </c>
      <c r="E13" s="592">
        <v>571</v>
      </c>
      <c r="F13" s="592">
        <v>16159.999999999996</v>
      </c>
      <c r="G13" s="592">
        <v>11112.000000000002</v>
      </c>
      <c r="H13" s="592">
        <v>1646</v>
      </c>
      <c r="I13" s="592">
        <v>427</v>
      </c>
      <c r="J13" s="592">
        <v>571</v>
      </c>
      <c r="K13" s="592">
        <v>456</v>
      </c>
      <c r="L13" s="592">
        <v>7992.0000000000018</v>
      </c>
      <c r="M13" s="592">
        <v>20.000000000000007</v>
      </c>
      <c r="N13" s="289"/>
    </row>
    <row r="14" spans="1:14" s="290" customFormat="1" ht="15.75" customHeight="1">
      <c r="A14" s="159" t="s">
        <v>166</v>
      </c>
      <c r="B14" s="592">
        <v>41114</v>
      </c>
      <c r="C14" s="522">
        <v>23736.000000000004</v>
      </c>
      <c r="D14" s="592">
        <v>12727</v>
      </c>
      <c r="E14" s="592"/>
      <c r="F14" s="592">
        <v>11008.999999999998</v>
      </c>
      <c r="G14" s="592">
        <v>17378</v>
      </c>
      <c r="H14" s="592">
        <v>8583</v>
      </c>
      <c r="I14" s="592">
        <v>3685.0000000000005</v>
      </c>
      <c r="J14" s="592"/>
      <c r="K14" s="592"/>
      <c r="L14" s="592">
        <v>5101.9999999999991</v>
      </c>
      <c r="M14" s="592">
        <v>8</v>
      </c>
      <c r="N14" s="289"/>
    </row>
    <row r="15" spans="1:14" s="290" customFormat="1" ht="15.75" customHeight="1">
      <c r="A15" s="159" t="s">
        <v>165</v>
      </c>
      <c r="B15" s="592">
        <v>71866.999999999985</v>
      </c>
      <c r="C15" s="592">
        <v>40158.999999999985</v>
      </c>
      <c r="D15" s="592">
        <v>14743</v>
      </c>
      <c r="E15" s="592">
        <v>2098</v>
      </c>
      <c r="F15" s="592">
        <v>23317.999999999996</v>
      </c>
      <c r="G15" s="592">
        <v>31708</v>
      </c>
      <c r="H15" s="592">
        <v>5861</v>
      </c>
      <c r="I15" s="592">
        <v>8882</v>
      </c>
      <c r="J15" s="592">
        <v>1332</v>
      </c>
      <c r="K15" s="592">
        <v>1059</v>
      </c>
      <c r="L15" s="592">
        <v>14572.999999999998</v>
      </c>
      <c r="M15" s="592">
        <v>1</v>
      </c>
      <c r="N15" s="289"/>
    </row>
    <row r="16" spans="1:14" s="290" customFormat="1" ht="15.75" customHeight="1">
      <c r="A16" s="159" t="s">
        <v>164</v>
      </c>
      <c r="B16" s="592">
        <v>139352.00000000003</v>
      </c>
      <c r="C16" s="592">
        <v>95419</v>
      </c>
      <c r="D16" s="592">
        <v>21570</v>
      </c>
      <c r="E16" s="592">
        <v>14094</v>
      </c>
      <c r="F16" s="592">
        <v>59755.000000000015</v>
      </c>
      <c r="G16" s="592">
        <v>43932.999999999993</v>
      </c>
      <c r="H16" s="592">
        <v>857</v>
      </c>
      <c r="I16" s="592">
        <v>13739</v>
      </c>
      <c r="J16" s="592">
        <v>1459</v>
      </c>
      <c r="K16" s="592">
        <v>3419</v>
      </c>
      <c r="L16" s="592">
        <v>24455.999999999993</v>
      </c>
      <c r="M16" s="592">
        <v>3</v>
      </c>
      <c r="N16" s="289"/>
    </row>
    <row r="17" spans="1:14" s="290" customFormat="1" ht="15.75" customHeight="1">
      <c r="A17" s="159" t="s">
        <v>163</v>
      </c>
      <c r="B17" s="592">
        <v>89679</v>
      </c>
      <c r="C17" s="592">
        <v>59037.999999999985</v>
      </c>
      <c r="D17" s="592">
        <v>34327</v>
      </c>
      <c r="E17" s="592">
        <v>2905</v>
      </c>
      <c r="F17" s="592">
        <v>21806</v>
      </c>
      <c r="G17" s="592">
        <v>30641</v>
      </c>
      <c r="H17" s="592">
        <v>17686</v>
      </c>
      <c r="I17" s="592">
        <v>3405</v>
      </c>
      <c r="J17" s="592">
        <v>1585</v>
      </c>
      <c r="K17" s="592">
        <v>1513</v>
      </c>
      <c r="L17" s="592">
        <v>6448.9999999999982</v>
      </c>
      <c r="M17" s="592">
        <v>3.0000000000000009</v>
      </c>
      <c r="N17" s="289"/>
    </row>
    <row r="18" spans="1:14" s="290" customFormat="1" ht="15.75" customHeight="1">
      <c r="A18" s="159" t="s">
        <v>162</v>
      </c>
      <c r="B18" s="592">
        <v>165042.99999999997</v>
      </c>
      <c r="C18" s="592">
        <v>106256.99999999999</v>
      </c>
      <c r="D18" s="592">
        <v>33805</v>
      </c>
      <c r="E18" s="592">
        <v>810</v>
      </c>
      <c r="F18" s="592">
        <v>71641.999999999985</v>
      </c>
      <c r="G18" s="592">
        <v>58785.999999999993</v>
      </c>
      <c r="H18" s="592">
        <v>12723</v>
      </c>
      <c r="I18" s="592">
        <v>10330</v>
      </c>
      <c r="J18" s="592">
        <v>630</v>
      </c>
      <c r="K18" s="592">
        <v>282</v>
      </c>
      <c r="L18" s="592">
        <v>34760.999999999993</v>
      </c>
      <c r="M18" s="592">
        <v>60</v>
      </c>
      <c r="N18" s="289"/>
    </row>
    <row r="19" spans="1:14" s="290" customFormat="1" ht="15.75" customHeight="1">
      <c r="A19" s="159" t="s">
        <v>161</v>
      </c>
      <c r="B19" s="592">
        <v>418368</v>
      </c>
      <c r="C19" s="592">
        <v>233512.99999999994</v>
      </c>
      <c r="D19" s="592">
        <v>180643</v>
      </c>
      <c r="E19" s="592">
        <v>33362.999999999993</v>
      </c>
      <c r="F19" s="592">
        <v>19507</v>
      </c>
      <c r="G19" s="592">
        <v>184855</v>
      </c>
      <c r="H19" s="592">
        <v>85053</v>
      </c>
      <c r="I19" s="592">
        <v>63397.999999999985</v>
      </c>
      <c r="J19" s="592">
        <v>12820.000000000002</v>
      </c>
      <c r="K19" s="592">
        <v>17265.999999999996</v>
      </c>
      <c r="L19" s="592">
        <v>6303.9999999999991</v>
      </c>
      <c r="M19" s="592">
        <v>14.000000000000004</v>
      </c>
      <c r="N19" s="289"/>
    </row>
    <row r="20" spans="1:14" s="292" customFormat="1" ht="15.75" customHeight="1">
      <c r="A20" s="159" t="s">
        <v>160</v>
      </c>
      <c r="B20" s="592">
        <v>47970.999999999993</v>
      </c>
      <c r="C20" s="592">
        <v>41901</v>
      </c>
      <c r="D20" s="592">
        <v>21572</v>
      </c>
      <c r="E20" s="592">
        <v>705</v>
      </c>
      <c r="F20" s="592">
        <v>19624</v>
      </c>
      <c r="G20" s="592">
        <v>6070</v>
      </c>
      <c r="H20" s="592">
        <v>0</v>
      </c>
      <c r="I20" s="592">
        <v>0</v>
      </c>
      <c r="J20" s="592">
        <v>290</v>
      </c>
      <c r="K20" s="592">
        <v>415</v>
      </c>
      <c r="L20" s="592">
        <v>5350</v>
      </c>
      <c r="M20" s="592">
        <v>15</v>
      </c>
      <c r="N20" s="291"/>
    </row>
    <row r="21" spans="1:14" s="290" customFormat="1" ht="15.75" customHeight="1">
      <c r="A21" s="159" t="s">
        <v>159</v>
      </c>
      <c r="B21" s="592">
        <v>50451</v>
      </c>
      <c r="C21" s="592">
        <v>34712</v>
      </c>
      <c r="D21" s="592">
        <v>11615</v>
      </c>
      <c r="E21" s="592">
        <v>959</v>
      </c>
      <c r="F21" s="592">
        <v>22138</v>
      </c>
      <c r="G21" s="592">
        <v>15739</v>
      </c>
      <c r="H21" s="592">
        <v>5287</v>
      </c>
      <c r="I21" s="592">
        <v>2765</v>
      </c>
      <c r="J21" s="592">
        <v>959</v>
      </c>
      <c r="K21" s="592">
        <v>959</v>
      </c>
      <c r="L21" s="592">
        <v>5761.0000000000009</v>
      </c>
      <c r="M21" s="592">
        <v>8</v>
      </c>
      <c r="N21" s="289"/>
    </row>
    <row r="22" spans="1:14" s="290" customFormat="1" ht="15.75" customHeight="1">
      <c r="A22" s="160" t="s">
        <v>20</v>
      </c>
      <c r="B22" s="589">
        <v>901878.00000000047</v>
      </c>
      <c r="C22" s="589">
        <v>560072.00000000058</v>
      </c>
      <c r="D22" s="589">
        <v>242226.99999999994</v>
      </c>
      <c r="E22" s="589">
        <v>1799</v>
      </c>
      <c r="F22" s="589">
        <v>316046.00000000006</v>
      </c>
      <c r="G22" s="589">
        <v>341805.99999999994</v>
      </c>
      <c r="H22" s="589">
        <v>105538.99999999997</v>
      </c>
      <c r="I22" s="589">
        <v>86536.000000000029</v>
      </c>
      <c r="J22" s="589">
        <v>805</v>
      </c>
      <c r="K22" s="589">
        <v>375</v>
      </c>
      <c r="L22" s="589">
        <v>148145.99999999994</v>
      </c>
      <c r="M22" s="589">
        <v>405.00000000000006</v>
      </c>
      <c r="N22" s="289"/>
    </row>
    <row r="23" spans="1:14" s="290" customFormat="1" ht="15.75" customHeight="1">
      <c r="A23" s="159" t="s">
        <v>51</v>
      </c>
      <c r="B23" s="592">
        <v>71205</v>
      </c>
      <c r="C23" s="592">
        <v>35329</v>
      </c>
      <c r="D23" s="592">
        <v>18990</v>
      </c>
      <c r="E23" s="592">
        <v>0</v>
      </c>
      <c r="F23" s="592">
        <v>16339.000000000002</v>
      </c>
      <c r="G23" s="592">
        <v>35876</v>
      </c>
      <c r="H23" s="592">
        <v>14303</v>
      </c>
      <c r="I23" s="592">
        <v>12768</v>
      </c>
      <c r="J23" s="592">
        <v>0</v>
      </c>
      <c r="K23" s="592">
        <v>0</v>
      </c>
      <c r="L23" s="592">
        <v>8788.9999999999982</v>
      </c>
      <c r="M23" s="592">
        <v>16</v>
      </c>
      <c r="N23" s="289"/>
    </row>
    <row r="24" spans="1:14" s="290" customFormat="1" ht="15.75" customHeight="1">
      <c r="A24" s="159" t="s">
        <v>158</v>
      </c>
      <c r="B24" s="592">
        <v>52140.000000000007</v>
      </c>
      <c r="C24" s="592">
        <v>29140.999999999996</v>
      </c>
      <c r="D24" s="592">
        <v>4048</v>
      </c>
      <c r="E24" s="592">
        <v>0</v>
      </c>
      <c r="F24" s="592">
        <v>25093.000000000004</v>
      </c>
      <c r="G24" s="592">
        <v>22999</v>
      </c>
      <c r="H24" s="592">
        <v>8208</v>
      </c>
      <c r="I24" s="592">
        <v>5060</v>
      </c>
      <c r="J24" s="592">
        <v>0</v>
      </c>
      <c r="K24" s="592">
        <v>0</v>
      </c>
      <c r="L24" s="592">
        <v>9726</v>
      </c>
      <c r="M24" s="592">
        <v>5</v>
      </c>
      <c r="N24" s="289"/>
    </row>
    <row r="25" spans="1:14" s="290" customFormat="1" ht="15.75" customHeight="1">
      <c r="A25" s="159" t="s">
        <v>157</v>
      </c>
      <c r="B25" s="592">
        <v>316526.99999999988</v>
      </c>
      <c r="C25" s="592">
        <v>186413.99999999997</v>
      </c>
      <c r="D25" s="592">
        <v>119623.99999999999</v>
      </c>
      <c r="E25" s="592">
        <v>1108</v>
      </c>
      <c r="F25" s="592">
        <v>65682.000000000015</v>
      </c>
      <c r="G25" s="592">
        <v>130112.99999999999</v>
      </c>
      <c r="H25" s="592">
        <v>56112</v>
      </c>
      <c r="I25" s="592">
        <v>43486.999999999993</v>
      </c>
      <c r="J25" s="592">
        <v>789</v>
      </c>
      <c r="K25" s="592">
        <v>319</v>
      </c>
      <c r="L25" s="592">
        <v>29379.999999999989</v>
      </c>
      <c r="M25" s="592">
        <v>26.000000000000004</v>
      </c>
      <c r="N25" s="289"/>
    </row>
    <row r="26" spans="1:14" s="290" customFormat="1" ht="15.75" customHeight="1">
      <c r="A26" s="159" t="s">
        <v>156</v>
      </c>
      <c r="B26" s="592">
        <v>71995.000000000015</v>
      </c>
      <c r="C26" s="592">
        <v>45541.999999999985</v>
      </c>
      <c r="D26" s="592">
        <v>14052</v>
      </c>
      <c r="E26" s="592">
        <v>0</v>
      </c>
      <c r="F26" s="592">
        <v>31490.000000000004</v>
      </c>
      <c r="G26" s="592">
        <v>26453</v>
      </c>
      <c r="H26" s="592">
        <v>7409</v>
      </c>
      <c r="I26" s="592">
        <v>3252</v>
      </c>
      <c r="J26" s="592">
        <v>0</v>
      </c>
      <c r="K26" s="592">
        <v>0</v>
      </c>
      <c r="L26" s="592">
        <v>15746.999999999998</v>
      </c>
      <c r="M26" s="592">
        <v>45</v>
      </c>
      <c r="N26" s="289"/>
    </row>
    <row r="27" spans="1:14" s="290" customFormat="1" ht="15.75" customHeight="1">
      <c r="A27" s="159" t="s">
        <v>155</v>
      </c>
      <c r="B27" s="592">
        <v>336613.99999999988</v>
      </c>
      <c r="C27" s="592">
        <v>221796.99999999997</v>
      </c>
      <c r="D27" s="592">
        <v>70211.999999999985</v>
      </c>
      <c r="E27" s="592">
        <v>0</v>
      </c>
      <c r="F27" s="592">
        <v>151585</v>
      </c>
      <c r="G27" s="592">
        <v>114816.99999999999</v>
      </c>
      <c r="H27" s="592">
        <v>18471</v>
      </c>
      <c r="I27" s="592">
        <v>20677</v>
      </c>
      <c r="J27" s="592">
        <v>0</v>
      </c>
      <c r="K27" s="592">
        <v>0</v>
      </c>
      <c r="L27" s="592">
        <v>75399.999999999985</v>
      </c>
      <c r="M27" s="592">
        <v>269.00000000000006</v>
      </c>
      <c r="N27" s="289"/>
    </row>
    <row r="28" spans="1:14" s="290" customFormat="1" ht="15.75" customHeight="1">
      <c r="A28" s="159" t="s">
        <v>26</v>
      </c>
      <c r="B28" s="592">
        <v>53396.999999999985</v>
      </c>
      <c r="C28" s="592">
        <v>41849.000000000007</v>
      </c>
      <c r="D28" s="592">
        <v>15301</v>
      </c>
      <c r="E28" s="592">
        <v>691</v>
      </c>
      <c r="F28" s="592">
        <v>25857.000000000004</v>
      </c>
      <c r="G28" s="592">
        <v>11548</v>
      </c>
      <c r="H28" s="592">
        <v>1036</v>
      </c>
      <c r="I28" s="592">
        <v>1292</v>
      </c>
      <c r="J28" s="592">
        <v>16</v>
      </c>
      <c r="K28" s="592">
        <v>56</v>
      </c>
      <c r="L28" s="592">
        <v>9104</v>
      </c>
      <c r="M28" s="592">
        <v>44</v>
      </c>
      <c r="N28" s="289"/>
    </row>
    <row r="29" spans="1:14" s="290" customFormat="1" ht="15.75" customHeight="1">
      <c r="A29" s="160" t="s">
        <v>27</v>
      </c>
      <c r="B29" s="589">
        <v>157640.00000000003</v>
      </c>
      <c r="C29" s="589">
        <v>101839.00000000001</v>
      </c>
      <c r="D29" s="589">
        <v>48951</v>
      </c>
      <c r="E29" s="589">
        <v>1413</v>
      </c>
      <c r="F29" s="589">
        <v>51474.999999999993</v>
      </c>
      <c r="G29" s="589">
        <v>55801</v>
      </c>
      <c r="H29" s="589">
        <v>23227</v>
      </c>
      <c r="I29" s="589">
        <v>12997.999999999998</v>
      </c>
      <c r="J29" s="589">
        <v>1060</v>
      </c>
      <c r="K29" s="589">
        <v>1744</v>
      </c>
      <c r="L29" s="589">
        <v>16722.000000000004</v>
      </c>
      <c r="M29" s="589">
        <v>50</v>
      </c>
      <c r="N29" s="289"/>
    </row>
    <row r="30" spans="1:14" s="290" customFormat="1" ht="15.75" customHeight="1">
      <c r="A30" s="159" t="s">
        <v>28</v>
      </c>
      <c r="B30" s="592">
        <v>34300</v>
      </c>
      <c r="C30" s="592">
        <v>21571.999999999996</v>
      </c>
      <c r="D30" s="592">
        <v>12293</v>
      </c>
      <c r="E30" s="592">
        <v>0</v>
      </c>
      <c r="F30" s="592">
        <v>9279</v>
      </c>
      <c r="G30" s="592">
        <v>12728</v>
      </c>
      <c r="H30" s="592">
        <v>3666</v>
      </c>
      <c r="I30" s="592">
        <v>5357</v>
      </c>
      <c r="J30" s="592"/>
      <c r="K30" s="592"/>
      <c r="L30" s="592">
        <v>3691.0000000000005</v>
      </c>
      <c r="M30" s="592">
        <v>14</v>
      </c>
      <c r="N30" s="289"/>
    </row>
    <row r="31" spans="1:14" s="290" customFormat="1" ht="15.75" customHeight="1">
      <c r="A31" s="159" t="s">
        <v>29</v>
      </c>
      <c r="B31" s="592">
        <v>18534</v>
      </c>
      <c r="C31" s="592">
        <v>11310</v>
      </c>
      <c r="D31" s="592">
        <v>4651</v>
      </c>
      <c r="E31" s="592">
        <v>1074</v>
      </c>
      <c r="F31" s="592">
        <v>5585</v>
      </c>
      <c r="G31" s="592">
        <v>7224</v>
      </c>
      <c r="H31" s="592">
        <v>2830</v>
      </c>
      <c r="I31" s="592">
        <v>1821</v>
      </c>
      <c r="J31" s="592">
        <v>444</v>
      </c>
      <c r="K31" s="592">
        <v>630</v>
      </c>
      <c r="L31" s="592">
        <v>1491.0000000000002</v>
      </c>
      <c r="M31" s="592">
        <v>8.0000000000000018</v>
      </c>
      <c r="N31" s="289"/>
    </row>
    <row r="32" spans="1:14" s="290" customFormat="1" ht="15.75" customHeight="1">
      <c r="A32" s="159" t="s">
        <v>30</v>
      </c>
      <c r="B32" s="592">
        <v>21601</v>
      </c>
      <c r="C32" s="592">
        <v>16791</v>
      </c>
      <c r="D32" s="592">
        <v>8886</v>
      </c>
      <c r="E32" s="592">
        <v>339</v>
      </c>
      <c r="F32" s="592">
        <v>7566</v>
      </c>
      <c r="G32" s="592">
        <v>4810</v>
      </c>
      <c r="H32" s="592">
        <v>928</v>
      </c>
      <c r="I32" s="592">
        <v>19</v>
      </c>
      <c r="J32" s="592">
        <v>616</v>
      </c>
      <c r="K32" s="592">
        <v>1114</v>
      </c>
      <c r="L32" s="592">
        <v>2121</v>
      </c>
      <c r="M32" s="592">
        <v>12</v>
      </c>
      <c r="N32" s="289"/>
    </row>
    <row r="33" spans="1:14" s="290" customFormat="1" ht="15.75" customHeight="1">
      <c r="A33" s="159" t="s">
        <v>31</v>
      </c>
      <c r="B33" s="592">
        <v>37162</v>
      </c>
      <c r="C33" s="592">
        <v>23342</v>
      </c>
      <c r="D33" s="592">
        <v>9372</v>
      </c>
      <c r="E33" s="592">
        <v>0</v>
      </c>
      <c r="F33" s="592">
        <v>13970</v>
      </c>
      <c r="G33" s="592">
        <v>13820</v>
      </c>
      <c r="H33" s="592">
        <v>9371</v>
      </c>
      <c r="I33" s="592">
        <v>1</v>
      </c>
      <c r="J33" s="592">
        <v>0</v>
      </c>
      <c r="K33" s="592">
        <v>0</v>
      </c>
      <c r="L33" s="592">
        <v>4444</v>
      </c>
      <c r="M33" s="592">
        <v>4</v>
      </c>
      <c r="N33" s="289"/>
    </row>
    <row r="34" spans="1:14" s="293" customFormat="1" ht="15.75" customHeight="1">
      <c r="A34" s="159" t="s">
        <v>32</v>
      </c>
      <c r="B34" s="522">
        <v>37602</v>
      </c>
      <c r="C34" s="522">
        <v>23226</v>
      </c>
      <c r="D34" s="592">
        <v>10446</v>
      </c>
      <c r="E34" s="592">
        <v>0</v>
      </c>
      <c r="F34" s="592">
        <v>12780</v>
      </c>
      <c r="G34" s="592">
        <v>14376</v>
      </c>
      <c r="H34" s="522">
        <v>5496</v>
      </c>
      <c r="I34" s="522">
        <v>4950</v>
      </c>
      <c r="J34" s="592">
        <v>0</v>
      </c>
      <c r="K34" s="592">
        <v>0</v>
      </c>
      <c r="L34" s="592">
        <v>3918</v>
      </c>
      <c r="M34" s="592">
        <v>12.000000000000002</v>
      </c>
      <c r="N34" s="289"/>
    </row>
    <row r="35" spans="1:14" s="290" customFormat="1" ht="15.75" customHeight="1">
      <c r="A35" s="159" t="s">
        <v>33</v>
      </c>
      <c r="B35" s="592">
        <v>8441</v>
      </c>
      <c r="C35" s="592">
        <v>5598</v>
      </c>
      <c r="D35" s="592">
        <v>3303</v>
      </c>
      <c r="E35" s="592">
        <v>0</v>
      </c>
      <c r="F35" s="592">
        <v>2295</v>
      </c>
      <c r="G35" s="592">
        <v>2843</v>
      </c>
      <c r="H35" s="592">
        <v>936</v>
      </c>
      <c r="I35" s="592">
        <v>850</v>
      </c>
      <c r="J35" s="592">
        <v>0</v>
      </c>
      <c r="K35" s="592">
        <v>0</v>
      </c>
      <c r="L35" s="592">
        <v>1057</v>
      </c>
      <c r="M35" s="592">
        <v>0</v>
      </c>
      <c r="N35" s="289"/>
    </row>
    <row r="36" spans="1:14" s="290" customFormat="1" ht="15.75" customHeight="1">
      <c r="A36" s="160" t="s">
        <v>56</v>
      </c>
      <c r="B36" s="589">
        <v>14448</v>
      </c>
      <c r="C36" s="589">
        <v>7659</v>
      </c>
      <c r="D36" s="589">
        <v>6570</v>
      </c>
      <c r="E36" s="592">
        <v>0</v>
      </c>
      <c r="F36" s="589">
        <v>1089</v>
      </c>
      <c r="G36" s="589">
        <v>6789</v>
      </c>
      <c r="H36" s="589">
        <v>4639</v>
      </c>
      <c r="I36" s="589">
        <v>1931</v>
      </c>
      <c r="J36" s="592">
        <v>0</v>
      </c>
      <c r="K36" s="592">
        <v>0</v>
      </c>
      <c r="L36" s="589">
        <v>218</v>
      </c>
      <c r="M36" s="589">
        <v>1</v>
      </c>
      <c r="N36" s="289"/>
    </row>
    <row r="37" spans="1:14" ht="15.75" customHeight="1">
      <c r="A37" s="159" t="s">
        <v>36</v>
      </c>
      <c r="B37" s="522">
        <v>14448</v>
      </c>
      <c r="C37" s="522">
        <v>7659</v>
      </c>
      <c r="D37" s="522">
        <v>6570</v>
      </c>
      <c r="E37" s="592">
        <v>0</v>
      </c>
      <c r="F37" s="522">
        <v>1089</v>
      </c>
      <c r="G37" s="522">
        <v>6789</v>
      </c>
      <c r="H37" s="522">
        <v>4639</v>
      </c>
      <c r="I37" s="522">
        <v>1931</v>
      </c>
      <c r="J37" s="592">
        <v>0</v>
      </c>
      <c r="K37" s="592">
        <v>0</v>
      </c>
      <c r="L37" s="522">
        <v>218</v>
      </c>
      <c r="M37" s="522">
        <v>1</v>
      </c>
      <c r="N37" s="128"/>
    </row>
    <row r="38" spans="1:14" ht="15.75" customHeight="1">
      <c r="A38" s="160" t="s">
        <v>414</v>
      </c>
      <c r="B38" s="589">
        <v>2655</v>
      </c>
      <c r="C38" s="589">
        <v>1557</v>
      </c>
      <c r="D38" s="592">
        <v>0</v>
      </c>
      <c r="E38" s="592">
        <v>0</v>
      </c>
      <c r="F38" s="589">
        <v>1557</v>
      </c>
      <c r="G38" s="589">
        <v>1098</v>
      </c>
      <c r="H38" s="592">
        <v>0</v>
      </c>
      <c r="I38" s="592">
        <v>0</v>
      </c>
      <c r="J38" s="592">
        <v>0</v>
      </c>
      <c r="K38" s="592">
        <v>0</v>
      </c>
      <c r="L38" s="589">
        <v>1097</v>
      </c>
      <c r="M38" s="589">
        <v>1</v>
      </c>
      <c r="N38" s="128"/>
    </row>
    <row r="39" spans="1:14" ht="15.75" customHeight="1">
      <c r="A39" s="159" t="s">
        <v>414</v>
      </c>
      <c r="B39" s="591">
        <v>2655</v>
      </c>
      <c r="C39" s="591">
        <v>1557</v>
      </c>
      <c r="D39" s="592">
        <v>0</v>
      </c>
      <c r="E39" s="592">
        <v>0</v>
      </c>
      <c r="F39" s="591">
        <v>1557</v>
      </c>
      <c r="G39" s="591">
        <v>1098</v>
      </c>
      <c r="H39" s="592">
        <v>0</v>
      </c>
      <c r="I39" s="592">
        <v>0</v>
      </c>
      <c r="J39" s="592">
        <v>0</v>
      </c>
      <c r="K39" s="592">
        <v>0</v>
      </c>
      <c r="L39" s="591">
        <v>1097</v>
      </c>
      <c r="M39" s="591">
        <v>1</v>
      </c>
    </row>
    <row r="40" spans="1:14">
      <c r="B40" s="129"/>
      <c r="C40" s="129"/>
      <c r="D40" s="129"/>
      <c r="E40" s="129"/>
      <c r="F40" s="129"/>
      <c r="G40" s="129"/>
      <c r="H40" s="129"/>
      <c r="I40" s="129"/>
      <c r="J40" s="129"/>
      <c r="K40" s="129"/>
      <c r="L40" s="129"/>
      <c r="M40" s="128"/>
    </row>
    <row r="41" spans="1:14">
      <c r="B41" s="129"/>
      <c r="C41" s="129"/>
      <c r="D41" s="129"/>
      <c r="E41" s="129"/>
      <c r="F41" s="129"/>
      <c r="G41" s="129"/>
      <c r="H41" s="129"/>
      <c r="I41" s="129"/>
      <c r="J41" s="129"/>
      <c r="K41" s="129"/>
      <c r="L41" s="129"/>
      <c r="M41" s="128"/>
    </row>
    <row r="42" spans="1:14">
      <c r="A42" s="754" t="s">
        <v>602</v>
      </c>
      <c r="B42" s="754"/>
      <c r="C42" s="754"/>
      <c r="D42" s="754"/>
      <c r="E42" s="754"/>
      <c r="F42" s="754"/>
      <c r="G42" s="128"/>
      <c r="H42" s="130"/>
      <c r="I42" s="128"/>
      <c r="J42" s="128"/>
      <c r="K42" s="128"/>
      <c r="L42" s="128"/>
      <c r="M42" s="128"/>
    </row>
    <row r="43" spans="1:14">
      <c r="A43" s="128"/>
      <c r="B43" s="128"/>
      <c r="C43" s="128"/>
      <c r="D43" s="128"/>
      <c r="E43" s="128"/>
      <c r="F43" s="128"/>
      <c r="G43" s="128"/>
      <c r="H43" s="128"/>
      <c r="I43" s="128"/>
      <c r="J43" s="128"/>
      <c r="K43" s="128"/>
      <c r="L43" s="128"/>
      <c r="M43" s="128"/>
    </row>
  </sheetData>
  <mergeCells count="14">
    <mergeCell ref="A42:F42"/>
    <mergeCell ref="H7:I7"/>
    <mergeCell ref="J7:K7"/>
    <mergeCell ref="L7:M7"/>
    <mergeCell ref="A5:M5"/>
    <mergeCell ref="A6:A8"/>
    <mergeCell ref="B6:B8"/>
    <mergeCell ref="C6:F6"/>
    <mergeCell ref="G6:M6"/>
    <mergeCell ref="C7:C8"/>
    <mergeCell ref="D7:D8"/>
    <mergeCell ref="E7:E8"/>
    <mergeCell ref="F7:F8"/>
    <mergeCell ref="G7:G8"/>
  </mergeCells>
  <hyperlinks>
    <hyperlink ref="N5" location="INDICE!A66" display="INDICE"/>
  </hyperlinks>
  <printOptions horizontalCentered="1"/>
  <pageMargins left="0.19685039370078741" right="0.19685039370078741" top="1.1023622047244095" bottom="0.51181102362204722" header="0.11811023622047245" footer="0.23622047244094491"/>
  <pageSetup paperSize="9" scale="46" firstPageNumber="120" fitToWidth="0" fitToHeight="0" orientation="landscape" useFirstPageNumber="1" r:id="rId1"/>
  <headerFooter scaleWithDoc="0">
    <oddHeader>&amp;C&amp;G</oddHeader>
    <oddFooter>&amp;C&amp;12 &amp;P</oddFooter>
  </headerFooter>
  <drawing r:id="rId2"/>
  <legacyDrawingHF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1"/>
  <dimension ref="A1:N43"/>
  <sheetViews>
    <sheetView showGridLines="0" zoomScale="90" zoomScaleNormal="90" zoomScalePageLayoutView="70" workbookViewId="0">
      <selection activeCell="A6" sqref="A6:A7"/>
    </sheetView>
  </sheetViews>
  <sheetFormatPr baseColWidth="10" defaultColWidth="9.140625" defaultRowHeight="12.75"/>
  <cols>
    <col min="1" max="1" width="32" style="127" customWidth="1"/>
    <col min="2" max="9" width="15.85546875" style="127" customWidth="1"/>
    <col min="10" max="10" width="16.42578125" style="127" customWidth="1"/>
    <col min="11" max="13" width="15.85546875" style="127" customWidth="1"/>
    <col min="14" max="16384" width="9.140625" style="127"/>
  </cols>
  <sheetData>
    <row r="1" spans="1:14" ht="17.25" customHeight="1"/>
    <row r="2" spans="1:14" ht="17.25" customHeight="1"/>
    <row r="3" spans="1:14" ht="17.25" customHeight="1"/>
    <row r="5" spans="1:14" ht="59.25" customHeight="1">
      <c r="A5" s="846" t="s">
        <v>888</v>
      </c>
      <c r="B5" s="846"/>
      <c r="C5" s="846"/>
      <c r="D5" s="846"/>
      <c r="E5" s="846"/>
      <c r="F5" s="846"/>
      <c r="G5" s="846"/>
      <c r="H5" s="846"/>
      <c r="I5" s="846"/>
      <c r="J5" s="846"/>
      <c r="K5" s="846"/>
      <c r="L5" s="846"/>
      <c r="M5" s="846"/>
      <c r="N5" s="65" t="s">
        <v>225</v>
      </c>
    </row>
    <row r="6" spans="1:14" ht="29.25" customHeight="1">
      <c r="A6" s="847" t="s">
        <v>183</v>
      </c>
      <c r="B6" s="850" t="s">
        <v>244</v>
      </c>
      <c r="C6" s="850"/>
      <c r="D6" s="850"/>
      <c r="E6" s="850"/>
      <c r="F6" s="850"/>
      <c r="G6" s="850"/>
      <c r="H6" s="850"/>
      <c r="I6" s="850" t="s">
        <v>245</v>
      </c>
      <c r="J6" s="850"/>
      <c r="K6" s="850"/>
      <c r="L6" s="850" t="s">
        <v>633</v>
      </c>
      <c r="M6" s="850" t="s">
        <v>634</v>
      </c>
      <c r="N6" s="128"/>
    </row>
    <row r="7" spans="1:14" s="287" customFormat="1" ht="30" customHeight="1">
      <c r="A7" s="849"/>
      <c r="B7" s="248" t="s">
        <v>182</v>
      </c>
      <c r="C7" s="593" t="s">
        <v>181</v>
      </c>
      <c r="D7" s="593" t="s">
        <v>180</v>
      </c>
      <c r="E7" s="593" t="s">
        <v>179</v>
      </c>
      <c r="F7" s="593" t="s">
        <v>178</v>
      </c>
      <c r="G7" s="593" t="s">
        <v>635</v>
      </c>
      <c r="H7" s="593" t="s">
        <v>636</v>
      </c>
      <c r="I7" s="593" t="s">
        <v>177</v>
      </c>
      <c r="J7" s="593" t="s">
        <v>833</v>
      </c>
      <c r="K7" s="593" t="s">
        <v>186</v>
      </c>
      <c r="L7" s="850"/>
      <c r="M7" s="850"/>
      <c r="N7" s="288"/>
    </row>
    <row r="8" spans="1:14" s="290" customFormat="1" ht="15.75" customHeight="1">
      <c r="A8" s="158" t="s">
        <v>467</v>
      </c>
      <c r="B8" s="589">
        <v>259205.00000000015</v>
      </c>
      <c r="C8" s="589">
        <v>1052914.0000000002</v>
      </c>
      <c r="D8" s="589">
        <v>37119.000000000036</v>
      </c>
      <c r="E8" s="589">
        <v>159693.00000000015</v>
      </c>
      <c r="F8" s="589">
        <v>65969.000000000044</v>
      </c>
      <c r="G8" s="589">
        <v>21437.999999999989</v>
      </c>
      <c r="H8" s="589">
        <v>740.99999999999966</v>
      </c>
      <c r="I8" s="589">
        <v>671702.9999999993</v>
      </c>
      <c r="J8" s="589">
        <v>294955</v>
      </c>
      <c r="K8" s="589">
        <v>144771.99999999985</v>
      </c>
      <c r="L8" s="589">
        <v>122853.00000000039</v>
      </c>
      <c r="M8" s="589">
        <v>27998.999999999996</v>
      </c>
      <c r="N8" s="289"/>
    </row>
    <row r="9" spans="1:14" s="290" customFormat="1" ht="15.75" customHeight="1">
      <c r="A9" s="158" t="s">
        <v>8</v>
      </c>
      <c r="B9" s="589">
        <v>150978.00000000015</v>
      </c>
      <c r="C9" s="589">
        <v>547122.99999999977</v>
      </c>
      <c r="D9" s="589">
        <v>27624.000000000033</v>
      </c>
      <c r="E9" s="589">
        <v>78468.999999999942</v>
      </c>
      <c r="F9" s="589">
        <v>43005</v>
      </c>
      <c r="G9" s="589">
        <v>14729</v>
      </c>
      <c r="H9" s="589">
        <v>470.99999999999966</v>
      </c>
      <c r="I9" s="589">
        <v>300697.99999999988</v>
      </c>
      <c r="J9" s="589">
        <v>136576.99999999994</v>
      </c>
      <c r="K9" s="589">
        <v>61835.99999999992</v>
      </c>
      <c r="L9" s="589">
        <v>66708.000000000015</v>
      </c>
      <c r="M9" s="589">
        <v>9747.9999999999945</v>
      </c>
      <c r="N9" s="289"/>
    </row>
    <row r="10" spans="1:14" s="290" customFormat="1" ht="15.75" customHeight="1">
      <c r="A10" s="159" t="s">
        <v>169</v>
      </c>
      <c r="B10" s="592">
        <v>6932</v>
      </c>
      <c r="C10" s="592">
        <v>37330.999999999985</v>
      </c>
      <c r="D10" s="592">
        <v>382.00000000000006</v>
      </c>
      <c r="E10" s="592">
        <v>5314.0000000000009</v>
      </c>
      <c r="F10" s="592">
        <v>454.99999999999989</v>
      </c>
      <c r="G10" s="592">
        <v>462.00000000000028</v>
      </c>
      <c r="H10" s="592">
        <v>40.000000000000007</v>
      </c>
      <c r="I10" s="592">
        <v>23299.000000000004</v>
      </c>
      <c r="J10" s="592">
        <v>14513.000000000004</v>
      </c>
      <c r="K10" s="592">
        <v>3825</v>
      </c>
      <c r="L10" s="592">
        <v>1341.0000000000005</v>
      </c>
      <c r="M10" s="592">
        <v>1934</v>
      </c>
      <c r="N10" s="289"/>
    </row>
    <row r="11" spans="1:14" s="290" customFormat="1" ht="15.75" customHeight="1">
      <c r="A11" s="159" t="s">
        <v>168</v>
      </c>
      <c r="B11" s="592">
        <v>10425</v>
      </c>
      <c r="C11" s="592">
        <v>22796</v>
      </c>
      <c r="D11" s="592">
        <v>461.00000000000011</v>
      </c>
      <c r="E11" s="592">
        <v>2165.0000000000005</v>
      </c>
      <c r="F11" s="592">
        <v>194</v>
      </c>
      <c r="G11" s="592">
        <v>9.0000000000000018</v>
      </c>
      <c r="H11" s="592">
        <v>8</v>
      </c>
      <c r="I11" s="592">
        <v>12353.000000000002</v>
      </c>
      <c r="J11" s="592">
        <v>3593</v>
      </c>
      <c r="K11" s="592">
        <v>2695.9999999999995</v>
      </c>
      <c r="L11" s="592">
        <v>471.00000000000017</v>
      </c>
      <c r="M11" s="592">
        <v>409.00000000000006</v>
      </c>
      <c r="N11" s="289"/>
    </row>
    <row r="12" spans="1:14" s="290" customFormat="1" ht="15.75" customHeight="1">
      <c r="A12" s="159" t="s">
        <v>167</v>
      </c>
      <c r="B12" s="592">
        <v>4445</v>
      </c>
      <c r="C12" s="592">
        <v>20787</v>
      </c>
      <c r="D12" s="592">
        <v>192</v>
      </c>
      <c r="E12" s="592">
        <v>2899.0000000000005</v>
      </c>
      <c r="F12" s="592">
        <v>189</v>
      </c>
      <c r="G12" s="592">
        <v>124</v>
      </c>
      <c r="H12" s="592">
        <v>227</v>
      </c>
      <c r="I12" s="592">
        <v>13198.000000000004</v>
      </c>
      <c r="J12" s="592">
        <v>6621</v>
      </c>
      <c r="K12" s="592">
        <v>386.00000000000006</v>
      </c>
      <c r="L12" s="592">
        <v>58</v>
      </c>
      <c r="M12" s="592">
        <v>31</v>
      </c>
      <c r="N12" s="289"/>
    </row>
    <row r="13" spans="1:14" s="290" customFormat="1" ht="15.75" customHeight="1">
      <c r="A13" s="159" t="s">
        <v>166</v>
      </c>
      <c r="B13" s="592">
        <v>6363.9999999999991</v>
      </c>
      <c r="C13" s="522">
        <v>14402</v>
      </c>
      <c r="D13" s="592">
        <v>235</v>
      </c>
      <c r="E13" s="592">
        <v>2979</v>
      </c>
      <c r="F13" s="592">
        <v>5</v>
      </c>
      <c r="G13" s="592">
        <v>8</v>
      </c>
      <c r="H13" s="592">
        <v>48.000000000000007</v>
      </c>
      <c r="I13" s="592">
        <v>9988</v>
      </c>
      <c r="J13" s="592">
        <v>4073.9999999999995</v>
      </c>
      <c r="K13" s="592">
        <v>3936</v>
      </c>
      <c r="L13" s="592">
        <v>114.00000000000003</v>
      </c>
      <c r="M13" s="592">
        <v>1033</v>
      </c>
      <c r="N13" s="289"/>
    </row>
    <row r="14" spans="1:14" s="290" customFormat="1" ht="15.75" customHeight="1">
      <c r="A14" s="159" t="s">
        <v>165</v>
      </c>
      <c r="B14" s="592">
        <v>9077.0000000000018</v>
      </c>
      <c r="C14" s="592">
        <v>34609</v>
      </c>
      <c r="D14" s="592">
        <v>229</v>
      </c>
      <c r="E14" s="592">
        <v>4507</v>
      </c>
      <c r="F14" s="592">
        <v>4</v>
      </c>
      <c r="G14" s="592">
        <v>366.00000000000017</v>
      </c>
      <c r="H14" s="592">
        <v>2</v>
      </c>
      <c r="I14" s="592">
        <v>17642</v>
      </c>
      <c r="J14" s="592">
        <v>6755</v>
      </c>
      <c r="K14" s="592">
        <v>1991</v>
      </c>
      <c r="L14" s="592">
        <v>0</v>
      </c>
      <c r="M14" s="592">
        <v>13.000000000000002</v>
      </c>
      <c r="N14" s="289"/>
    </row>
    <row r="15" spans="1:14" s="290" customFormat="1" ht="15.75" customHeight="1">
      <c r="A15" s="159" t="s">
        <v>164</v>
      </c>
      <c r="B15" s="592">
        <v>21758</v>
      </c>
      <c r="C15" s="592">
        <v>71803.999999999985</v>
      </c>
      <c r="D15" s="592">
        <v>1233.9999999999998</v>
      </c>
      <c r="E15" s="592">
        <v>15455.999999999993</v>
      </c>
      <c r="F15" s="592">
        <v>3785.0000000000009</v>
      </c>
      <c r="G15" s="592">
        <v>1759.0000000000005</v>
      </c>
      <c r="H15" s="592">
        <v>3.0000000000000004</v>
      </c>
      <c r="I15" s="592">
        <v>41100</v>
      </c>
      <c r="J15" s="592">
        <v>13094.000000000011</v>
      </c>
      <c r="K15" s="592">
        <v>5715.0000000000018</v>
      </c>
      <c r="L15" s="592">
        <v>2896.0000000000005</v>
      </c>
      <c r="M15" s="592">
        <v>766.99999999999989</v>
      </c>
      <c r="N15" s="289"/>
    </row>
    <row r="16" spans="1:14" s="290" customFormat="1" ht="15.75" customHeight="1">
      <c r="A16" s="159" t="s">
        <v>163</v>
      </c>
      <c r="B16" s="592">
        <v>10534.000000000004</v>
      </c>
      <c r="C16" s="592">
        <v>32227.000000000004</v>
      </c>
      <c r="D16" s="592">
        <v>698</v>
      </c>
      <c r="E16" s="592">
        <v>4809</v>
      </c>
      <c r="F16" s="592">
        <v>436.00000000000006</v>
      </c>
      <c r="G16" s="592">
        <v>429.00000000000017</v>
      </c>
      <c r="H16" s="592">
        <v>31</v>
      </c>
      <c r="I16" s="592">
        <v>28536.999999999989</v>
      </c>
      <c r="J16" s="592">
        <v>8941</v>
      </c>
      <c r="K16" s="592">
        <v>2901</v>
      </c>
      <c r="L16" s="592">
        <v>155</v>
      </c>
      <c r="M16" s="592">
        <v>1516.9999999999995</v>
      </c>
      <c r="N16" s="289"/>
    </row>
    <row r="17" spans="1:14" s="290" customFormat="1" ht="15.75" customHeight="1">
      <c r="A17" s="159" t="s">
        <v>162</v>
      </c>
      <c r="B17" s="592">
        <v>28756</v>
      </c>
      <c r="C17" s="592">
        <v>101105</v>
      </c>
      <c r="D17" s="592">
        <v>1153</v>
      </c>
      <c r="E17" s="592">
        <v>13287</v>
      </c>
      <c r="F17" s="592">
        <v>3264.9999999999995</v>
      </c>
      <c r="G17" s="592">
        <v>526.00000000000034</v>
      </c>
      <c r="H17" s="592">
        <v>43</v>
      </c>
      <c r="I17" s="592">
        <v>58549</v>
      </c>
      <c r="J17" s="592">
        <v>36389.999999999985</v>
      </c>
      <c r="K17" s="592">
        <v>23101.999999999993</v>
      </c>
      <c r="L17" s="592">
        <v>1509.0000000000005</v>
      </c>
      <c r="M17" s="592">
        <v>112</v>
      </c>
      <c r="N17" s="289"/>
    </row>
    <row r="18" spans="1:14" s="290" customFormat="1" ht="15.75" customHeight="1">
      <c r="A18" s="159" t="s">
        <v>161</v>
      </c>
      <c r="B18" s="592">
        <v>36451</v>
      </c>
      <c r="C18" s="592">
        <v>156255.00000000003</v>
      </c>
      <c r="D18" s="592">
        <v>20580.999999999985</v>
      </c>
      <c r="E18" s="592">
        <v>19857.999999999993</v>
      </c>
      <c r="F18" s="592">
        <v>30677.000000000004</v>
      </c>
      <c r="G18" s="592">
        <v>10272</v>
      </c>
      <c r="H18" s="592">
        <v>58</v>
      </c>
      <c r="I18" s="592">
        <v>71936</v>
      </c>
      <c r="J18" s="592">
        <v>29432.999999999993</v>
      </c>
      <c r="K18" s="592">
        <v>13503</v>
      </c>
      <c r="L18" s="592">
        <v>58181.000000000007</v>
      </c>
      <c r="M18" s="592">
        <v>3172.9999999999995</v>
      </c>
      <c r="N18" s="289"/>
    </row>
    <row r="19" spans="1:14" s="292" customFormat="1" ht="15.75" customHeight="1">
      <c r="A19" s="159" t="s">
        <v>160</v>
      </c>
      <c r="B19" s="592">
        <v>10841</v>
      </c>
      <c r="C19" s="592">
        <v>25806.999999999996</v>
      </c>
      <c r="D19" s="592">
        <v>1735.9999999999995</v>
      </c>
      <c r="E19" s="592">
        <v>3710.0000000000014</v>
      </c>
      <c r="F19" s="592">
        <v>2963.0000000000009</v>
      </c>
      <c r="G19" s="592">
        <v>769</v>
      </c>
      <c r="H19" s="592">
        <v>2</v>
      </c>
      <c r="I19" s="592">
        <v>13252</v>
      </c>
      <c r="J19" s="592">
        <v>8777</v>
      </c>
      <c r="K19" s="592">
        <v>1235.0000000000002</v>
      </c>
      <c r="L19" s="592">
        <v>1713.0000000000002</v>
      </c>
      <c r="M19" s="592">
        <v>612</v>
      </c>
      <c r="N19" s="291"/>
    </row>
    <row r="20" spans="1:14" s="290" customFormat="1" ht="15.75" customHeight="1">
      <c r="A20" s="159" t="s">
        <v>159</v>
      </c>
      <c r="B20" s="592">
        <v>5395</v>
      </c>
      <c r="C20" s="592">
        <v>30000.000000000004</v>
      </c>
      <c r="D20" s="592">
        <v>722.99999999999989</v>
      </c>
      <c r="E20" s="592">
        <v>3485.0000000000005</v>
      </c>
      <c r="F20" s="592">
        <v>1032</v>
      </c>
      <c r="G20" s="592">
        <v>5</v>
      </c>
      <c r="H20" s="592">
        <v>9.0000000000000018</v>
      </c>
      <c r="I20" s="592">
        <v>10844</v>
      </c>
      <c r="J20" s="592">
        <v>4386</v>
      </c>
      <c r="K20" s="592">
        <v>2546</v>
      </c>
      <c r="L20" s="592">
        <v>270</v>
      </c>
      <c r="M20" s="592">
        <v>147</v>
      </c>
      <c r="N20" s="289"/>
    </row>
    <row r="21" spans="1:14" s="290" customFormat="1" ht="15.75" customHeight="1">
      <c r="A21" s="160" t="s">
        <v>20</v>
      </c>
      <c r="B21" s="589">
        <v>90229.999999999913</v>
      </c>
      <c r="C21" s="589">
        <v>409621.99999999983</v>
      </c>
      <c r="D21" s="589">
        <v>5192.0000000000027</v>
      </c>
      <c r="E21" s="589">
        <v>71338.000000000029</v>
      </c>
      <c r="F21" s="589">
        <v>18654.999999999996</v>
      </c>
      <c r="G21" s="589">
        <v>5565.9999999999982</v>
      </c>
      <c r="H21" s="589">
        <v>255</v>
      </c>
      <c r="I21" s="589">
        <v>324933.00000000006</v>
      </c>
      <c r="J21" s="589">
        <v>140373.00000000006</v>
      </c>
      <c r="K21" s="589">
        <v>76804.999999999956</v>
      </c>
      <c r="L21" s="589">
        <v>54901.000000000015</v>
      </c>
      <c r="M21" s="589">
        <v>17832</v>
      </c>
      <c r="N21" s="289"/>
    </row>
    <row r="22" spans="1:14" s="290" customFormat="1" ht="15.75" customHeight="1">
      <c r="A22" s="159" t="s">
        <v>51</v>
      </c>
      <c r="B22" s="592">
        <v>3685.0000000000014</v>
      </c>
      <c r="C22" s="592">
        <v>26028.999999999996</v>
      </c>
      <c r="D22" s="592">
        <v>342</v>
      </c>
      <c r="E22" s="592">
        <v>3729.9999999999995</v>
      </c>
      <c r="F22" s="592">
        <v>2338.0000000000009</v>
      </c>
      <c r="G22" s="592">
        <v>38</v>
      </c>
      <c r="H22" s="592">
        <v>0</v>
      </c>
      <c r="I22" s="592">
        <v>15562</v>
      </c>
      <c r="J22" s="592">
        <v>8993.0000000000018</v>
      </c>
      <c r="K22" s="592">
        <v>5032.9999999999991</v>
      </c>
      <c r="L22" s="592">
        <v>40467.000000000007</v>
      </c>
      <c r="M22" s="592">
        <v>684</v>
      </c>
      <c r="N22" s="289"/>
    </row>
    <row r="23" spans="1:14" s="290" customFormat="1" ht="15.75" customHeight="1">
      <c r="A23" s="159" t="s">
        <v>158</v>
      </c>
      <c r="B23" s="592">
        <v>7826.9999999999982</v>
      </c>
      <c r="C23" s="592">
        <v>30800.000000000004</v>
      </c>
      <c r="D23" s="592">
        <v>184.00000000000003</v>
      </c>
      <c r="E23" s="592">
        <v>6398</v>
      </c>
      <c r="F23" s="592">
        <v>167</v>
      </c>
      <c r="G23" s="592">
        <v>12</v>
      </c>
      <c r="H23" s="592">
        <v>7.0000000000000009</v>
      </c>
      <c r="I23" s="592">
        <v>26766.000000000004</v>
      </c>
      <c r="J23" s="592">
        <v>16468.000000000004</v>
      </c>
      <c r="K23" s="592">
        <v>4286.0000000000018</v>
      </c>
      <c r="L23" s="592">
        <v>1548.0000000000009</v>
      </c>
      <c r="M23" s="592">
        <v>1057.0000000000007</v>
      </c>
      <c r="N23" s="289"/>
    </row>
    <row r="24" spans="1:14" s="290" customFormat="1" ht="15.75" customHeight="1">
      <c r="A24" s="159" t="s">
        <v>157</v>
      </c>
      <c r="B24" s="592">
        <v>19681</v>
      </c>
      <c r="C24" s="592">
        <v>127168.99999999997</v>
      </c>
      <c r="D24" s="592">
        <v>1992.0000000000002</v>
      </c>
      <c r="E24" s="592">
        <v>16950</v>
      </c>
      <c r="F24" s="592">
        <v>11096</v>
      </c>
      <c r="G24" s="592">
        <v>2965.0000000000018</v>
      </c>
      <c r="H24" s="592">
        <v>80.000000000000014</v>
      </c>
      <c r="I24" s="592">
        <v>78307.999999999985</v>
      </c>
      <c r="J24" s="592">
        <v>34796.999999999993</v>
      </c>
      <c r="K24" s="592">
        <v>54432.999999999993</v>
      </c>
      <c r="L24" s="592">
        <v>7075.9999999999982</v>
      </c>
      <c r="M24" s="592">
        <v>1285.0000000000011</v>
      </c>
      <c r="N24" s="289"/>
    </row>
    <row r="25" spans="1:14" s="290" customFormat="1" ht="15.75" customHeight="1">
      <c r="A25" s="159" t="s">
        <v>156</v>
      </c>
      <c r="B25" s="592">
        <v>16421</v>
      </c>
      <c r="C25" s="592">
        <v>29589.000000000007</v>
      </c>
      <c r="D25" s="592">
        <v>947.99999999999989</v>
      </c>
      <c r="E25" s="592">
        <v>6892.9999999999991</v>
      </c>
      <c r="F25" s="592">
        <v>1331.0000000000002</v>
      </c>
      <c r="G25" s="592">
        <v>1696.0000000000007</v>
      </c>
      <c r="H25" s="592">
        <v>98</v>
      </c>
      <c r="I25" s="592">
        <v>30963.000000000007</v>
      </c>
      <c r="J25" s="592">
        <v>12171.000000000002</v>
      </c>
      <c r="K25" s="592">
        <v>1888</v>
      </c>
      <c r="L25" s="592">
        <v>170</v>
      </c>
      <c r="M25" s="592">
        <v>1182</v>
      </c>
      <c r="N25" s="289"/>
    </row>
    <row r="26" spans="1:14" s="290" customFormat="1" ht="15.75" customHeight="1">
      <c r="A26" s="159" t="s">
        <v>155</v>
      </c>
      <c r="B26" s="592">
        <v>35963.000000000015</v>
      </c>
      <c r="C26" s="592">
        <v>170842.00000000003</v>
      </c>
      <c r="D26" s="592">
        <v>1372</v>
      </c>
      <c r="E26" s="592">
        <v>31424.000000000018</v>
      </c>
      <c r="F26" s="592">
        <v>3527.9999999999995</v>
      </c>
      <c r="G26" s="592">
        <v>840.00000000000011</v>
      </c>
      <c r="H26" s="592">
        <v>29</v>
      </c>
      <c r="I26" s="592">
        <v>155554</v>
      </c>
      <c r="J26" s="592">
        <v>43436</v>
      </c>
      <c r="K26" s="592">
        <v>9433.9999999999964</v>
      </c>
      <c r="L26" s="592">
        <v>2382.0000000000009</v>
      </c>
      <c r="M26" s="592">
        <v>12208</v>
      </c>
      <c r="N26" s="289"/>
    </row>
    <row r="27" spans="1:14" s="290" customFormat="1" ht="15.75" customHeight="1">
      <c r="A27" s="159" t="s">
        <v>26</v>
      </c>
      <c r="B27" s="592">
        <v>6653.0000000000009</v>
      </c>
      <c r="C27" s="592">
        <v>25193.000000000007</v>
      </c>
      <c r="D27" s="592">
        <v>354</v>
      </c>
      <c r="E27" s="592">
        <v>5943</v>
      </c>
      <c r="F27" s="592">
        <v>195</v>
      </c>
      <c r="G27" s="592">
        <v>15</v>
      </c>
      <c r="H27" s="592">
        <v>41</v>
      </c>
      <c r="I27" s="592">
        <v>17779.999999999996</v>
      </c>
      <c r="J27" s="592">
        <v>24508.000000000004</v>
      </c>
      <c r="K27" s="592">
        <v>1730.9999999999998</v>
      </c>
      <c r="L27" s="592">
        <v>3258.0000000000009</v>
      </c>
      <c r="M27" s="592">
        <v>1416</v>
      </c>
      <c r="N27" s="289"/>
    </row>
    <row r="28" spans="1:14" s="290" customFormat="1" ht="15.75" customHeight="1">
      <c r="A28" s="160" t="s">
        <v>27</v>
      </c>
      <c r="B28" s="589">
        <v>16271.000000000002</v>
      </c>
      <c r="C28" s="589">
        <v>87646.999999999985</v>
      </c>
      <c r="D28" s="589">
        <v>3487.0000000000018</v>
      </c>
      <c r="E28" s="589">
        <v>8677.9999999999982</v>
      </c>
      <c r="F28" s="589">
        <v>2395.9999999999977</v>
      </c>
      <c r="G28" s="589">
        <v>1104.0000000000002</v>
      </c>
      <c r="H28" s="589">
        <v>13.000000000000004</v>
      </c>
      <c r="I28" s="589">
        <v>43156.999999999978</v>
      </c>
      <c r="J28" s="589">
        <v>16316.000000000005</v>
      </c>
      <c r="K28" s="589">
        <v>5876.9999999999991</v>
      </c>
      <c r="L28" s="589">
        <v>996</v>
      </c>
      <c r="M28" s="589">
        <v>398.00000000000011</v>
      </c>
      <c r="N28" s="289"/>
    </row>
    <row r="29" spans="1:14" s="290" customFormat="1" ht="15.75" customHeight="1">
      <c r="A29" s="159" t="s">
        <v>28</v>
      </c>
      <c r="B29" s="592">
        <v>4892</v>
      </c>
      <c r="C29" s="592">
        <v>15813</v>
      </c>
      <c r="D29" s="592">
        <v>541</v>
      </c>
      <c r="E29" s="592">
        <v>1646.0000000000005</v>
      </c>
      <c r="F29" s="592">
        <v>1194.0000000000002</v>
      </c>
      <c r="G29" s="592">
        <v>84</v>
      </c>
      <c r="H29" s="592">
        <v>0</v>
      </c>
      <c r="I29" s="592">
        <v>7329</v>
      </c>
      <c r="J29" s="592">
        <v>2479.9999999999991</v>
      </c>
      <c r="K29" s="592">
        <v>678.00000000000011</v>
      </c>
      <c r="L29" s="592">
        <v>541</v>
      </c>
      <c r="M29" s="592">
        <v>74</v>
      </c>
      <c r="N29" s="289"/>
    </row>
    <row r="30" spans="1:14" s="290" customFormat="1" ht="15.75" customHeight="1">
      <c r="A30" s="159" t="s">
        <v>29</v>
      </c>
      <c r="B30" s="592">
        <v>877</v>
      </c>
      <c r="C30" s="592">
        <v>8078.0000000000009</v>
      </c>
      <c r="D30" s="592">
        <v>296</v>
      </c>
      <c r="E30" s="592">
        <v>1026</v>
      </c>
      <c r="F30" s="592">
        <v>10</v>
      </c>
      <c r="G30" s="592">
        <v>4.0000000000000009</v>
      </c>
      <c r="H30" s="592">
        <v>0</v>
      </c>
      <c r="I30" s="592">
        <v>5234</v>
      </c>
      <c r="J30" s="592">
        <v>1689</v>
      </c>
      <c r="K30" s="592">
        <v>493</v>
      </c>
      <c r="L30" s="592">
        <v>0</v>
      </c>
      <c r="M30" s="592">
        <v>269</v>
      </c>
      <c r="N30" s="289"/>
    </row>
    <row r="31" spans="1:14" s="290" customFormat="1" ht="15.75" customHeight="1">
      <c r="A31" s="159" t="s">
        <v>30</v>
      </c>
      <c r="B31" s="592">
        <v>2608.0000000000005</v>
      </c>
      <c r="C31" s="592">
        <v>13810</v>
      </c>
      <c r="D31" s="592">
        <v>1393</v>
      </c>
      <c r="E31" s="592">
        <v>893.99999999999989</v>
      </c>
      <c r="F31" s="592">
        <v>487.99999999999994</v>
      </c>
      <c r="G31" s="592">
        <v>999</v>
      </c>
      <c r="H31" s="592">
        <v>12</v>
      </c>
      <c r="I31" s="592">
        <v>4901</v>
      </c>
      <c r="J31" s="592">
        <v>2213</v>
      </c>
      <c r="K31" s="592">
        <v>1411</v>
      </c>
      <c r="L31" s="592">
        <v>0</v>
      </c>
      <c r="M31" s="592">
        <v>50</v>
      </c>
      <c r="N31" s="289"/>
    </row>
    <row r="32" spans="1:14" s="290" customFormat="1" ht="15.75" customHeight="1">
      <c r="A32" s="159" t="s">
        <v>31</v>
      </c>
      <c r="B32" s="592">
        <v>2768</v>
      </c>
      <c r="C32" s="592">
        <v>23270</v>
      </c>
      <c r="D32" s="592">
        <v>329.00000000000006</v>
      </c>
      <c r="E32" s="592">
        <v>2383</v>
      </c>
      <c r="F32" s="592">
        <v>448</v>
      </c>
      <c r="G32" s="592">
        <v>13.000000000000002</v>
      </c>
      <c r="H32" s="592">
        <v>0</v>
      </c>
      <c r="I32" s="592">
        <v>13837</v>
      </c>
      <c r="J32" s="592">
        <v>5660</v>
      </c>
      <c r="K32" s="592">
        <v>1913.0000000000002</v>
      </c>
      <c r="L32" s="592">
        <v>455.00000000000011</v>
      </c>
      <c r="M32" s="592">
        <v>5</v>
      </c>
      <c r="N32" s="289"/>
    </row>
    <row r="33" spans="1:14" s="293" customFormat="1" ht="15.75" customHeight="1">
      <c r="A33" s="159" t="s">
        <v>32</v>
      </c>
      <c r="B33" s="522">
        <v>4832.9999999999991</v>
      </c>
      <c r="C33" s="522">
        <v>21602</v>
      </c>
      <c r="D33" s="592">
        <v>920.99999999999977</v>
      </c>
      <c r="E33" s="592">
        <v>1936</v>
      </c>
      <c r="F33" s="592">
        <v>252</v>
      </c>
      <c r="G33" s="592">
        <v>2</v>
      </c>
      <c r="H33" s="592">
        <v>0</v>
      </c>
      <c r="I33" s="522">
        <v>9755</v>
      </c>
      <c r="J33" s="522">
        <v>3330</v>
      </c>
      <c r="K33" s="522">
        <v>1326</v>
      </c>
      <c r="L33" s="592">
        <v>0</v>
      </c>
      <c r="M33" s="592">
        <v>0</v>
      </c>
      <c r="N33" s="289"/>
    </row>
    <row r="34" spans="1:14" s="290" customFormat="1" ht="15.75" customHeight="1">
      <c r="A34" s="159" t="s">
        <v>33</v>
      </c>
      <c r="B34" s="592">
        <v>293</v>
      </c>
      <c r="C34" s="592">
        <v>5074</v>
      </c>
      <c r="D34" s="592">
        <v>7</v>
      </c>
      <c r="E34" s="592">
        <v>793</v>
      </c>
      <c r="F34" s="592">
        <v>4</v>
      </c>
      <c r="G34" s="592">
        <v>2.0000000000000004</v>
      </c>
      <c r="H34" s="592">
        <v>1.0000000000000002</v>
      </c>
      <c r="I34" s="592">
        <v>2101</v>
      </c>
      <c r="J34" s="592">
        <v>943.99999999999977</v>
      </c>
      <c r="K34" s="592">
        <v>56</v>
      </c>
      <c r="L34" s="592">
        <v>0</v>
      </c>
      <c r="M34" s="592">
        <v>0</v>
      </c>
      <c r="N34" s="289"/>
    </row>
    <row r="35" spans="1:14" s="290" customFormat="1" ht="15.75" customHeight="1">
      <c r="A35" s="160" t="s">
        <v>56</v>
      </c>
      <c r="B35" s="589">
        <v>1483</v>
      </c>
      <c r="C35" s="589">
        <v>7606</v>
      </c>
      <c r="D35" s="589">
        <v>816</v>
      </c>
      <c r="E35" s="592">
        <v>1015.0000000000001</v>
      </c>
      <c r="F35" s="589">
        <v>1911.9999999999998</v>
      </c>
      <c r="G35" s="589">
        <v>39</v>
      </c>
      <c r="H35" s="592">
        <v>0</v>
      </c>
      <c r="I35" s="589">
        <v>902</v>
      </c>
      <c r="J35" s="589">
        <v>455</v>
      </c>
      <c r="K35" s="589">
        <v>228</v>
      </c>
      <c r="L35" s="589">
        <v>248</v>
      </c>
      <c r="M35" s="589">
        <v>21</v>
      </c>
      <c r="N35" s="289"/>
    </row>
    <row r="36" spans="1:14" ht="15.75" customHeight="1">
      <c r="A36" s="159" t="s">
        <v>36</v>
      </c>
      <c r="B36" s="522">
        <v>1483</v>
      </c>
      <c r="C36" s="522">
        <v>7606</v>
      </c>
      <c r="D36" s="522">
        <v>816</v>
      </c>
      <c r="E36" s="592">
        <v>1015.0000000000001</v>
      </c>
      <c r="F36" s="522">
        <v>1911.9999999999998</v>
      </c>
      <c r="G36" s="522">
        <v>39</v>
      </c>
      <c r="H36" s="592">
        <v>0</v>
      </c>
      <c r="I36" s="522">
        <v>902</v>
      </c>
      <c r="J36" s="522">
        <v>455</v>
      </c>
      <c r="K36" s="522">
        <v>228</v>
      </c>
      <c r="L36" s="522">
        <v>248</v>
      </c>
      <c r="M36" s="522">
        <v>21</v>
      </c>
      <c r="N36" s="128"/>
    </row>
    <row r="37" spans="1:14" ht="15.75" customHeight="1">
      <c r="A37" s="160" t="s">
        <v>414</v>
      </c>
      <c r="B37" s="589">
        <v>243</v>
      </c>
      <c r="C37" s="589">
        <v>916</v>
      </c>
      <c r="D37" s="592">
        <v>0</v>
      </c>
      <c r="E37" s="592">
        <v>193</v>
      </c>
      <c r="F37" s="589">
        <v>1</v>
      </c>
      <c r="G37" s="592">
        <v>0</v>
      </c>
      <c r="H37" s="589">
        <v>2</v>
      </c>
      <c r="I37" s="589">
        <v>2013</v>
      </c>
      <c r="J37" s="589">
        <v>1234</v>
      </c>
      <c r="K37" s="589">
        <v>26</v>
      </c>
      <c r="L37" s="592">
        <v>0</v>
      </c>
      <c r="M37" s="592">
        <v>0</v>
      </c>
      <c r="N37" s="128"/>
    </row>
    <row r="38" spans="1:14" ht="15.75" customHeight="1">
      <c r="A38" s="159" t="s">
        <v>414</v>
      </c>
      <c r="B38" s="591">
        <v>243</v>
      </c>
      <c r="C38" s="591">
        <v>916</v>
      </c>
      <c r="D38" s="592">
        <v>0</v>
      </c>
      <c r="E38" s="590">
        <v>193</v>
      </c>
      <c r="F38" s="591">
        <v>1</v>
      </c>
      <c r="G38" s="592">
        <v>0</v>
      </c>
      <c r="H38" s="591">
        <v>2</v>
      </c>
      <c r="I38" s="591">
        <v>2013</v>
      </c>
      <c r="J38" s="591">
        <v>1234</v>
      </c>
      <c r="K38" s="591">
        <v>26</v>
      </c>
      <c r="L38" s="592">
        <v>0</v>
      </c>
      <c r="M38" s="592">
        <v>0</v>
      </c>
    </row>
    <row r="39" spans="1:14">
      <c r="A39" s="639"/>
      <c r="B39" s="640"/>
      <c r="C39" s="640"/>
      <c r="D39" s="638"/>
      <c r="E39" s="641"/>
      <c r="F39" s="640"/>
      <c r="G39" s="638"/>
      <c r="H39" s="640"/>
      <c r="I39" s="640"/>
      <c r="J39" s="640"/>
      <c r="K39" s="640"/>
      <c r="L39" s="638"/>
      <c r="M39" s="638"/>
    </row>
    <row r="40" spans="1:14">
      <c r="A40" s="292" t="s">
        <v>185</v>
      </c>
      <c r="B40" s="129"/>
      <c r="C40" s="129"/>
      <c r="D40" s="129"/>
      <c r="E40" s="129"/>
      <c r="F40" s="129"/>
      <c r="G40" s="129"/>
      <c r="H40" s="129"/>
      <c r="I40" s="129"/>
      <c r="J40" s="129"/>
      <c r="K40" s="129"/>
      <c r="L40" s="129"/>
      <c r="M40" s="128"/>
    </row>
    <row r="41" spans="1:14">
      <c r="A41" s="292" t="s">
        <v>184</v>
      </c>
      <c r="B41" s="129"/>
      <c r="C41" s="129"/>
      <c r="D41" s="129"/>
      <c r="E41" s="129"/>
      <c r="F41" s="129"/>
      <c r="G41" s="129"/>
      <c r="H41" s="129"/>
      <c r="I41" s="129"/>
      <c r="J41" s="129"/>
      <c r="K41" s="129"/>
      <c r="L41" s="129"/>
      <c r="M41" s="128"/>
    </row>
    <row r="42" spans="1:14">
      <c r="A42" s="754" t="s">
        <v>602</v>
      </c>
      <c r="B42" s="754"/>
      <c r="C42" s="754"/>
      <c r="D42" s="754"/>
      <c r="E42" s="754"/>
      <c r="F42" s="754"/>
      <c r="G42" s="128"/>
      <c r="H42" s="130"/>
      <c r="I42" s="128"/>
      <c r="J42" s="128"/>
      <c r="K42" s="128"/>
      <c r="L42" s="128"/>
      <c r="M42" s="128"/>
    </row>
    <row r="43" spans="1:14">
      <c r="A43" s="128"/>
      <c r="B43" s="128"/>
      <c r="C43" s="128"/>
      <c r="D43" s="128"/>
      <c r="E43" s="128"/>
      <c r="F43" s="128"/>
      <c r="G43" s="128"/>
      <c r="H43" s="128"/>
      <c r="I43" s="128"/>
      <c r="J43" s="128"/>
      <c r="K43" s="128"/>
      <c r="L43" s="128"/>
      <c r="M43" s="128"/>
    </row>
  </sheetData>
  <mergeCells count="7">
    <mergeCell ref="A42:F42"/>
    <mergeCell ref="A5:M5"/>
    <mergeCell ref="A6:A7"/>
    <mergeCell ref="B6:H6"/>
    <mergeCell ref="I6:K6"/>
    <mergeCell ref="L6:L7"/>
    <mergeCell ref="M6:M7"/>
  </mergeCells>
  <hyperlinks>
    <hyperlink ref="N5" location="INDICE!A67" display="INDICE"/>
  </hyperlinks>
  <printOptions horizontalCentered="1"/>
  <pageMargins left="0.19685039370078741" right="0.19685039370078741" top="1.1023622047244095" bottom="0.51181102362204722" header="0.11811023622047245" footer="0.23622047244094491"/>
  <pageSetup paperSize="9" scale="46" firstPageNumber="120" fitToWidth="0" fitToHeight="0" orientation="landscape" useFirstPageNumber="1" r:id="rId1"/>
  <headerFooter scaleWithDoc="0">
    <oddHeader>&amp;C&amp;G</oddHeader>
    <oddFooter>&amp;C&amp;12 &amp;P</oddFooter>
  </headerFooter>
  <drawing r:id="rId2"/>
  <legacyDrawingHF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L41"/>
  <sheetViews>
    <sheetView showGridLines="0" zoomScale="90" zoomScaleNormal="90" workbookViewId="0">
      <selection activeCell="F8" sqref="F8:H8"/>
    </sheetView>
  </sheetViews>
  <sheetFormatPr baseColWidth="10" defaultColWidth="11.42578125" defaultRowHeight="12.75"/>
  <cols>
    <col min="1" max="1" width="41.140625" style="94" customWidth="1"/>
    <col min="2" max="8" width="16.28515625" style="94" customWidth="1"/>
    <col min="9" max="16384" width="11.42578125" style="98"/>
  </cols>
  <sheetData>
    <row r="1" spans="1:9" ht="17.25" customHeight="1"/>
    <row r="2" spans="1:9" ht="17.25" customHeight="1"/>
    <row r="3" spans="1:9" ht="17.25" customHeight="1"/>
    <row r="5" spans="1:9" ht="59.25" customHeight="1">
      <c r="A5" s="755" t="s">
        <v>832</v>
      </c>
      <c r="B5" s="755"/>
      <c r="C5" s="755"/>
      <c r="D5" s="755"/>
      <c r="E5" s="755"/>
      <c r="F5" s="755"/>
      <c r="G5" s="755"/>
      <c r="H5" s="755"/>
      <c r="I5" s="65" t="s">
        <v>225</v>
      </c>
    </row>
    <row r="6" spans="1:9" ht="27.75" customHeight="1">
      <c r="A6" s="843" t="s">
        <v>0</v>
      </c>
      <c r="B6" s="791" t="s">
        <v>187</v>
      </c>
      <c r="C6" s="791"/>
      <c r="D6" s="791"/>
      <c r="E6" s="791" t="s">
        <v>245</v>
      </c>
      <c r="F6" s="791"/>
      <c r="G6" s="791"/>
      <c r="H6" s="791"/>
      <c r="I6" s="65"/>
    </row>
    <row r="7" spans="1:9" ht="27.75" customHeight="1">
      <c r="A7" s="824"/>
      <c r="B7" s="555" t="s">
        <v>45</v>
      </c>
      <c r="C7" s="555" t="s">
        <v>154</v>
      </c>
      <c r="D7" s="555" t="s">
        <v>153</v>
      </c>
      <c r="E7" s="555" t="s">
        <v>618</v>
      </c>
      <c r="F7" s="555" t="s">
        <v>177</v>
      </c>
      <c r="G7" s="555" t="s">
        <v>833</v>
      </c>
      <c r="H7" s="555" t="s">
        <v>186</v>
      </c>
    </row>
    <row r="8" spans="1:9" s="94" customFormat="1" ht="15.75" customHeight="1">
      <c r="A8" s="158" t="s">
        <v>467</v>
      </c>
      <c r="B8" s="427">
        <v>855868.99999999884</v>
      </c>
      <c r="C8" s="428">
        <v>607190.00000000035</v>
      </c>
      <c r="D8" s="428">
        <v>248679.00000000009</v>
      </c>
      <c r="E8" s="428">
        <v>1111430.0000000007</v>
      </c>
      <c r="F8" s="428">
        <v>671702.9999999993</v>
      </c>
      <c r="G8" s="428">
        <v>294955</v>
      </c>
      <c r="H8" s="428">
        <v>144771.99999999985</v>
      </c>
    </row>
    <row r="9" spans="1:9" s="94" customFormat="1" ht="15.75" customHeight="1">
      <c r="A9" s="158" t="s">
        <v>8</v>
      </c>
      <c r="B9" s="427">
        <v>450375.00000000047</v>
      </c>
      <c r="C9" s="428">
        <v>305737.00000000017</v>
      </c>
      <c r="D9" s="428">
        <v>144638</v>
      </c>
      <c r="E9" s="428">
        <v>499111.00000000035</v>
      </c>
      <c r="F9" s="428">
        <v>300697.99999999988</v>
      </c>
      <c r="G9" s="428">
        <v>136576.99999999994</v>
      </c>
      <c r="H9" s="428">
        <v>61835.99999999992</v>
      </c>
    </row>
    <row r="10" spans="1:9" ht="15.75" customHeight="1">
      <c r="A10" s="159" t="s">
        <v>169</v>
      </c>
      <c r="B10" s="429">
        <v>33348</v>
      </c>
      <c r="C10" s="430">
        <v>24284</v>
      </c>
      <c r="D10" s="430">
        <v>9064</v>
      </c>
      <c r="E10" s="430">
        <v>41637.000000000007</v>
      </c>
      <c r="F10" s="430">
        <v>23299.000000000004</v>
      </c>
      <c r="G10" s="430">
        <v>14513.000000000004</v>
      </c>
      <c r="H10" s="430">
        <v>3825</v>
      </c>
    </row>
    <row r="11" spans="1:9" ht="15.75" customHeight="1">
      <c r="A11" s="159" t="s">
        <v>168</v>
      </c>
      <c r="B11" s="429">
        <v>16805.000000000004</v>
      </c>
      <c r="C11" s="430">
        <v>13363</v>
      </c>
      <c r="D11" s="430">
        <v>3442.0000000000005</v>
      </c>
      <c r="E11" s="430">
        <v>18642</v>
      </c>
      <c r="F11" s="430">
        <v>12353.000000000002</v>
      </c>
      <c r="G11" s="430">
        <v>3593</v>
      </c>
      <c r="H11" s="430">
        <v>2695.9999999999995</v>
      </c>
    </row>
    <row r="12" spans="1:9" ht="15.75" customHeight="1">
      <c r="A12" s="159" t="s">
        <v>167</v>
      </c>
      <c r="B12" s="429">
        <v>11112.000000000002</v>
      </c>
      <c r="C12" s="430">
        <v>10208.999999999998</v>
      </c>
      <c r="D12" s="430">
        <v>902.99999999999989</v>
      </c>
      <c r="E12" s="430">
        <v>20205</v>
      </c>
      <c r="F12" s="430">
        <v>13198.000000000004</v>
      </c>
      <c r="G12" s="430">
        <v>6621</v>
      </c>
      <c r="H12" s="430">
        <v>386.00000000000006</v>
      </c>
    </row>
    <row r="13" spans="1:9" ht="15.75" customHeight="1">
      <c r="A13" s="159" t="s">
        <v>166</v>
      </c>
      <c r="B13" s="429">
        <v>17378</v>
      </c>
      <c r="C13" s="430">
        <v>13685</v>
      </c>
      <c r="D13" s="430">
        <v>3693.0000000000009</v>
      </c>
      <c r="E13" s="430">
        <v>17998</v>
      </c>
      <c r="F13" s="430">
        <v>9988</v>
      </c>
      <c r="G13" s="430">
        <v>4073.9999999999995</v>
      </c>
      <c r="H13" s="430">
        <v>3936</v>
      </c>
    </row>
    <row r="14" spans="1:9" ht="15.75" customHeight="1">
      <c r="A14" s="159" t="s">
        <v>165</v>
      </c>
      <c r="B14" s="429">
        <v>31708.000000000011</v>
      </c>
      <c r="C14" s="430">
        <v>21765.999999999993</v>
      </c>
      <c r="D14" s="430">
        <v>9942.0000000000036</v>
      </c>
      <c r="E14" s="430">
        <v>26388.000000000004</v>
      </c>
      <c r="F14" s="430">
        <v>17642</v>
      </c>
      <c r="G14" s="430">
        <v>6755</v>
      </c>
      <c r="H14" s="430">
        <v>1991</v>
      </c>
    </row>
    <row r="15" spans="1:9" ht="15.75" customHeight="1">
      <c r="A15" s="159" t="s">
        <v>164</v>
      </c>
      <c r="B15" s="429">
        <v>43932.999999999993</v>
      </c>
      <c r="C15" s="430">
        <v>26771.999999999996</v>
      </c>
      <c r="D15" s="430">
        <v>17161</v>
      </c>
      <c r="E15" s="430">
        <v>59909</v>
      </c>
      <c r="F15" s="430">
        <v>41100</v>
      </c>
      <c r="G15" s="430">
        <v>13094.000000000011</v>
      </c>
      <c r="H15" s="430">
        <v>5715.0000000000018</v>
      </c>
    </row>
    <row r="16" spans="1:9" ht="15.75" customHeight="1">
      <c r="A16" s="159" t="s">
        <v>163</v>
      </c>
      <c r="B16" s="429">
        <v>30641.000000000007</v>
      </c>
      <c r="C16" s="430">
        <v>25720.000000000007</v>
      </c>
      <c r="D16" s="430">
        <v>4921.0000000000009</v>
      </c>
      <c r="E16" s="430">
        <v>40379.000000000007</v>
      </c>
      <c r="F16" s="430">
        <v>28536.999999999989</v>
      </c>
      <c r="G16" s="430">
        <v>8941</v>
      </c>
      <c r="H16" s="430">
        <v>2901</v>
      </c>
    </row>
    <row r="17" spans="1:246" ht="15.75" customHeight="1">
      <c r="A17" s="159" t="s">
        <v>162</v>
      </c>
      <c r="B17" s="429">
        <v>58786.000000000022</v>
      </c>
      <c r="C17" s="430">
        <v>48113.999999999985</v>
      </c>
      <c r="D17" s="430">
        <v>10672.000000000004</v>
      </c>
      <c r="E17" s="430">
        <v>118041.00000000009</v>
      </c>
      <c r="F17" s="430">
        <v>58549</v>
      </c>
      <c r="G17" s="430">
        <v>36389.999999999985</v>
      </c>
      <c r="H17" s="430">
        <v>23101.999999999993</v>
      </c>
    </row>
    <row r="18" spans="1:246" ht="15.75" customHeight="1">
      <c r="A18" s="159" t="s">
        <v>161</v>
      </c>
      <c r="B18" s="429">
        <v>184855</v>
      </c>
      <c r="C18" s="430">
        <v>104177</v>
      </c>
      <c r="D18" s="430">
        <v>80677.999999999985</v>
      </c>
      <c r="E18" s="430">
        <v>114872</v>
      </c>
      <c r="F18" s="430">
        <v>71936</v>
      </c>
      <c r="G18" s="430">
        <v>29432.999999999993</v>
      </c>
      <c r="H18" s="430">
        <v>13503</v>
      </c>
    </row>
    <row r="19" spans="1:246" ht="15.75" customHeight="1">
      <c r="A19" s="159" t="s">
        <v>160</v>
      </c>
      <c r="B19" s="429">
        <v>6070.0000000000009</v>
      </c>
      <c r="C19" s="430">
        <v>5640</v>
      </c>
      <c r="D19" s="430">
        <v>430.00000000000006</v>
      </c>
      <c r="E19" s="430">
        <v>23264</v>
      </c>
      <c r="F19" s="430">
        <v>13252</v>
      </c>
      <c r="G19" s="430">
        <v>8777</v>
      </c>
      <c r="H19" s="430">
        <v>1235.0000000000002</v>
      </c>
    </row>
    <row r="20" spans="1:246" s="119" customFormat="1" ht="15.75" customHeight="1">
      <c r="A20" s="159" t="s">
        <v>159</v>
      </c>
      <c r="B20" s="429">
        <v>15739</v>
      </c>
      <c r="C20" s="430">
        <v>12007.000000000002</v>
      </c>
      <c r="D20" s="430">
        <v>3732</v>
      </c>
      <c r="E20" s="430">
        <v>17776.000000000004</v>
      </c>
      <c r="F20" s="430">
        <v>10844</v>
      </c>
      <c r="G20" s="430">
        <v>4386</v>
      </c>
      <c r="H20" s="430">
        <v>2546</v>
      </c>
    </row>
    <row r="21" spans="1:246" s="538" customFormat="1" ht="15.75" customHeight="1">
      <c r="A21" s="160" t="s">
        <v>20</v>
      </c>
      <c r="B21" s="427">
        <v>341806.00000000012</v>
      </c>
      <c r="C21" s="428">
        <v>254489.99999999991</v>
      </c>
      <c r="D21" s="428">
        <v>87316.000000000073</v>
      </c>
      <c r="E21" s="428">
        <v>542111</v>
      </c>
      <c r="F21" s="428">
        <v>324933.00000000006</v>
      </c>
      <c r="G21" s="428">
        <v>140373.00000000006</v>
      </c>
      <c r="H21" s="428">
        <v>76804.999999999956</v>
      </c>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c r="BM21" s="94"/>
      <c r="BN21" s="94"/>
      <c r="BO21" s="94"/>
      <c r="BP21" s="94"/>
      <c r="BQ21" s="94"/>
      <c r="BR21" s="94"/>
      <c r="BS21" s="94"/>
      <c r="BT21" s="94"/>
      <c r="BU21" s="94"/>
      <c r="BV21" s="94"/>
      <c r="BW21" s="94"/>
      <c r="BX21" s="94"/>
      <c r="BY21" s="94"/>
      <c r="BZ21" s="94"/>
      <c r="CA21" s="94"/>
      <c r="CB21" s="94"/>
      <c r="CC21" s="94"/>
      <c r="CD21" s="94"/>
      <c r="CE21" s="94"/>
      <c r="CF21" s="94"/>
      <c r="CG21" s="94"/>
      <c r="CH21" s="94"/>
      <c r="CI21" s="94"/>
      <c r="CJ21" s="94"/>
      <c r="CK21" s="94"/>
      <c r="CL21" s="94"/>
      <c r="CM21" s="94"/>
      <c r="CN21" s="94"/>
      <c r="CO21" s="94"/>
      <c r="CP21" s="94"/>
      <c r="CQ21" s="94"/>
      <c r="CR21" s="94"/>
      <c r="CS21" s="94"/>
      <c r="CT21" s="94"/>
      <c r="CU21" s="94"/>
      <c r="CV21" s="94"/>
      <c r="CW21" s="94"/>
      <c r="CX21" s="94"/>
      <c r="CY21" s="94"/>
      <c r="CZ21" s="94"/>
      <c r="DA21" s="94"/>
      <c r="DB21" s="94"/>
      <c r="DC21" s="94"/>
      <c r="DD21" s="94"/>
      <c r="DE21" s="94"/>
      <c r="DF21" s="94"/>
      <c r="DG21" s="94"/>
      <c r="DH21" s="94"/>
      <c r="DI21" s="94"/>
      <c r="DJ21" s="94"/>
      <c r="DK21" s="94"/>
      <c r="DL21" s="94"/>
      <c r="DM21" s="94"/>
      <c r="DN21" s="94"/>
      <c r="DO21" s="94"/>
      <c r="DP21" s="94"/>
      <c r="DQ21" s="94"/>
      <c r="DR21" s="94"/>
      <c r="DS21" s="94"/>
      <c r="DT21" s="94"/>
      <c r="DU21" s="94"/>
      <c r="DV21" s="94"/>
      <c r="DW21" s="94"/>
      <c r="DX21" s="94"/>
      <c r="DY21" s="94"/>
      <c r="DZ21" s="94"/>
      <c r="EA21" s="94"/>
      <c r="EB21" s="94"/>
      <c r="EC21" s="94"/>
      <c r="ED21" s="94"/>
      <c r="EE21" s="94"/>
      <c r="EF21" s="94"/>
      <c r="EG21" s="94"/>
      <c r="EH21" s="94"/>
      <c r="EI21" s="94"/>
      <c r="EJ21" s="94"/>
      <c r="EK21" s="94"/>
      <c r="EL21" s="94"/>
      <c r="EM21" s="94"/>
      <c r="EN21" s="94"/>
      <c r="EO21" s="94"/>
      <c r="EP21" s="94"/>
      <c r="EQ21" s="94"/>
      <c r="ER21" s="94"/>
      <c r="ES21" s="94"/>
      <c r="ET21" s="94"/>
      <c r="EU21" s="94"/>
      <c r="EV21" s="94"/>
      <c r="EW21" s="94"/>
      <c r="EX21" s="94"/>
      <c r="EY21" s="94"/>
      <c r="EZ21" s="94"/>
      <c r="FA21" s="94"/>
      <c r="FB21" s="94"/>
      <c r="FC21" s="94"/>
      <c r="FD21" s="94"/>
      <c r="FE21" s="94"/>
      <c r="FF21" s="94"/>
      <c r="FG21" s="94"/>
      <c r="FH21" s="94"/>
      <c r="FI21" s="94"/>
      <c r="FJ21" s="94"/>
      <c r="FK21" s="94"/>
      <c r="FL21" s="94"/>
      <c r="FM21" s="94"/>
      <c r="FN21" s="94"/>
      <c r="FO21" s="94"/>
      <c r="FP21" s="94"/>
      <c r="FQ21" s="94"/>
      <c r="FR21" s="94"/>
      <c r="FS21" s="94"/>
      <c r="FT21" s="94"/>
      <c r="FU21" s="94"/>
      <c r="FV21" s="94"/>
      <c r="FW21" s="94"/>
      <c r="FX21" s="94"/>
      <c r="FY21" s="94"/>
      <c r="FZ21" s="94"/>
      <c r="GA21" s="94"/>
      <c r="GB21" s="94"/>
      <c r="GC21" s="94"/>
      <c r="GD21" s="94"/>
      <c r="GE21" s="94"/>
      <c r="GF21" s="94"/>
      <c r="GG21" s="94"/>
      <c r="GH21" s="94"/>
      <c r="GI21" s="94"/>
      <c r="GJ21" s="94"/>
      <c r="GK21" s="94"/>
      <c r="GL21" s="94"/>
      <c r="GM21" s="94"/>
      <c r="GN21" s="94"/>
      <c r="GO21" s="94"/>
      <c r="GP21" s="94"/>
      <c r="GQ21" s="94"/>
      <c r="GR21" s="94"/>
      <c r="GS21" s="94"/>
      <c r="GT21" s="94"/>
      <c r="GU21" s="94"/>
      <c r="GV21" s="94"/>
      <c r="GW21" s="94"/>
      <c r="GX21" s="94"/>
      <c r="GY21" s="94"/>
      <c r="GZ21" s="94"/>
      <c r="HA21" s="94"/>
      <c r="HB21" s="94"/>
      <c r="HC21" s="94"/>
      <c r="HD21" s="94"/>
      <c r="HE21" s="94"/>
      <c r="HF21" s="94"/>
      <c r="HG21" s="94"/>
      <c r="HH21" s="94"/>
      <c r="HI21" s="94"/>
      <c r="HJ21" s="94"/>
      <c r="HK21" s="94"/>
      <c r="HL21" s="94"/>
      <c r="HM21" s="94"/>
      <c r="HN21" s="94"/>
      <c r="HO21" s="94"/>
      <c r="HP21" s="94"/>
      <c r="HQ21" s="94"/>
      <c r="HR21" s="94"/>
      <c r="HS21" s="94"/>
      <c r="HT21" s="94"/>
      <c r="HU21" s="94"/>
      <c r="HV21" s="94"/>
      <c r="HW21" s="94"/>
      <c r="HX21" s="94"/>
      <c r="HY21" s="94"/>
      <c r="HZ21" s="94"/>
      <c r="IA21" s="94"/>
      <c r="IB21" s="94"/>
      <c r="IC21" s="94"/>
      <c r="ID21" s="94"/>
      <c r="IE21" s="94"/>
      <c r="IF21" s="94"/>
      <c r="IG21" s="94"/>
      <c r="IH21" s="94"/>
      <c r="II21" s="94"/>
      <c r="IJ21" s="94"/>
      <c r="IK21" s="94"/>
      <c r="IL21" s="94"/>
    </row>
    <row r="22" spans="1:246" ht="15.75" customHeight="1">
      <c r="A22" s="159" t="s">
        <v>51</v>
      </c>
      <c r="B22" s="429">
        <v>35875.999999999993</v>
      </c>
      <c r="C22" s="430">
        <v>23091.999999999996</v>
      </c>
      <c r="D22" s="430">
        <v>12783.999999999996</v>
      </c>
      <c r="E22" s="430">
        <v>29588</v>
      </c>
      <c r="F22" s="430">
        <v>15562</v>
      </c>
      <c r="G22" s="430">
        <v>8993.0000000000018</v>
      </c>
      <c r="H22" s="430">
        <v>5032.9999999999991</v>
      </c>
    </row>
    <row r="23" spans="1:246" ht="15.75" customHeight="1">
      <c r="A23" s="159" t="s">
        <v>158</v>
      </c>
      <c r="B23" s="429">
        <v>22998.999999999996</v>
      </c>
      <c r="C23" s="430">
        <v>17933.999999999996</v>
      </c>
      <c r="D23" s="430">
        <v>5065.0000000000018</v>
      </c>
      <c r="E23" s="430">
        <v>47519.999999999993</v>
      </c>
      <c r="F23" s="430">
        <v>26766.000000000004</v>
      </c>
      <c r="G23" s="430">
        <v>16468.000000000004</v>
      </c>
      <c r="H23" s="430">
        <v>4286.0000000000018</v>
      </c>
    </row>
    <row r="24" spans="1:246" ht="15.75" customHeight="1">
      <c r="A24" s="159" t="s">
        <v>157</v>
      </c>
      <c r="B24" s="429">
        <v>130113.00000000001</v>
      </c>
      <c r="C24" s="430">
        <v>86281</v>
      </c>
      <c r="D24" s="430">
        <v>43832</v>
      </c>
      <c r="E24" s="430">
        <v>167538</v>
      </c>
      <c r="F24" s="430">
        <v>78307.999999999985</v>
      </c>
      <c r="G24" s="430">
        <v>34796.999999999993</v>
      </c>
      <c r="H24" s="430">
        <v>54432.999999999993</v>
      </c>
    </row>
    <row r="25" spans="1:246" ht="15.75" customHeight="1">
      <c r="A25" s="159" t="s">
        <v>156</v>
      </c>
      <c r="B25" s="429">
        <v>26453</v>
      </c>
      <c r="C25" s="430">
        <v>23156.000000000004</v>
      </c>
      <c r="D25" s="430">
        <v>3297</v>
      </c>
      <c r="E25" s="430">
        <v>45022</v>
      </c>
      <c r="F25" s="430">
        <v>30963.000000000007</v>
      </c>
      <c r="G25" s="430">
        <v>12171.000000000002</v>
      </c>
      <c r="H25" s="430">
        <v>1888</v>
      </c>
    </row>
    <row r="26" spans="1:246" ht="15.75" customHeight="1">
      <c r="A26" s="159" t="s">
        <v>155</v>
      </c>
      <c r="B26" s="429">
        <v>114816.99999999997</v>
      </c>
      <c r="C26" s="430">
        <v>93871.000000000015</v>
      </c>
      <c r="D26" s="430">
        <v>20946.000000000007</v>
      </c>
      <c r="E26" s="430">
        <v>208424.00000000012</v>
      </c>
      <c r="F26" s="430">
        <v>155554</v>
      </c>
      <c r="G26" s="430">
        <v>43436</v>
      </c>
      <c r="H26" s="430">
        <v>9433.9999999999964</v>
      </c>
    </row>
    <row r="27" spans="1:246" ht="15.75" customHeight="1">
      <c r="A27" s="159" t="s">
        <v>26</v>
      </c>
      <c r="B27" s="429">
        <v>11548</v>
      </c>
      <c r="C27" s="430">
        <v>10156.000000000002</v>
      </c>
      <c r="D27" s="430">
        <v>1392.0000000000002</v>
      </c>
      <c r="E27" s="430">
        <v>44019.000000000015</v>
      </c>
      <c r="F27" s="430">
        <v>17779.999999999996</v>
      </c>
      <c r="G27" s="430">
        <v>24508.000000000004</v>
      </c>
      <c r="H27" s="430">
        <v>1730.9999999999998</v>
      </c>
    </row>
    <row r="28" spans="1:246" s="132" customFormat="1" ht="15.75" customHeight="1">
      <c r="A28" s="160" t="s">
        <v>27</v>
      </c>
      <c r="B28" s="539">
        <v>55801.000000000007</v>
      </c>
      <c r="C28" s="540">
        <v>41008.999999999993</v>
      </c>
      <c r="D28" s="540">
        <v>14791.999999999996</v>
      </c>
      <c r="E28" s="540">
        <v>65350.000000000007</v>
      </c>
      <c r="F28" s="540">
        <v>43156.999999999978</v>
      </c>
      <c r="G28" s="540">
        <v>16316.000000000005</v>
      </c>
      <c r="H28" s="540">
        <v>5876.9999999999991</v>
      </c>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c r="CZ28" s="124"/>
      <c r="DA28" s="124"/>
      <c r="DB28" s="124"/>
      <c r="DC28" s="124"/>
      <c r="DD28" s="124"/>
      <c r="DE28" s="124"/>
      <c r="DF28" s="124"/>
      <c r="DG28" s="124"/>
      <c r="DH28" s="124"/>
      <c r="DI28" s="124"/>
      <c r="DJ28" s="124"/>
      <c r="DK28" s="124"/>
      <c r="DL28" s="124"/>
      <c r="DM28" s="124"/>
      <c r="DN28" s="124"/>
      <c r="DO28" s="124"/>
      <c r="DP28" s="124"/>
      <c r="DQ28" s="124"/>
      <c r="DR28" s="124"/>
      <c r="DS28" s="124"/>
      <c r="DT28" s="124"/>
      <c r="DU28" s="124"/>
      <c r="DV28" s="124"/>
      <c r="DW28" s="124"/>
      <c r="DX28" s="124"/>
      <c r="DY28" s="124"/>
      <c r="DZ28" s="124"/>
      <c r="EA28" s="124"/>
      <c r="EB28" s="124"/>
      <c r="EC28" s="124"/>
      <c r="ED28" s="124"/>
      <c r="EE28" s="124"/>
      <c r="EF28" s="124"/>
      <c r="EG28" s="124"/>
      <c r="EH28" s="124"/>
      <c r="EI28" s="124"/>
      <c r="EJ28" s="124"/>
      <c r="EK28" s="124"/>
      <c r="EL28" s="124"/>
      <c r="EM28" s="124"/>
      <c r="EN28" s="124"/>
      <c r="EO28" s="124"/>
      <c r="EP28" s="124"/>
      <c r="EQ28" s="124"/>
      <c r="ER28" s="124"/>
      <c r="ES28" s="124"/>
      <c r="ET28" s="124"/>
      <c r="EU28" s="124"/>
      <c r="EV28" s="124"/>
      <c r="EW28" s="124"/>
      <c r="EX28" s="124"/>
      <c r="EY28" s="124"/>
      <c r="EZ28" s="124"/>
      <c r="FA28" s="124"/>
      <c r="FB28" s="124"/>
      <c r="FC28" s="124"/>
      <c r="FD28" s="124"/>
      <c r="FE28" s="124"/>
      <c r="FF28" s="124"/>
      <c r="FG28" s="124"/>
      <c r="FH28" s="124"/>
      <c r="FI28" s="124"/>
      <c r="FJ28" s="124"/>
      <c r="FK28" s="124"/>
      <c r="FL28" s="124"/>
      <c r="FM28" s="124"/>
      <c r="FN28" s="124"/>
      <c r="FO28" s="124"/>
      <c r="FP28" s="124"/>
      <c r="FQ28" s="124"/>
      <c r="FR28" s="124"/>
      <c r="FS28" s="124"/>
      <c r="FT28" s="124"/>
      <c r="FU28" s="124"/>
      <c r="FV28" s="124"/>
      <c r="FW28" s="124"/>
      <c r="FX28" s="124"/>
      <c r="FY28" s="124"/>
      <c r="FZ28" s="124"/>
      <c r="GA28" s="124"/>
      <c r="GB28" s="124"/>
      <c r="GC28" s="124"/>
      <c r="GD28" s="124"/>
      <c r="GE28" s="124"/>
      <c r="GF28" s="124"/>
      <c r="GG28" s="124"/>
      <c r="GH28" s="124"/>
      <c r="GI28" s="124"/>
      <c r="GJ28" s="124"/>
      <c r="GK28" s="124"/>
      <c r="GL28" s="124"/>
      <c r="GM28" s="124"/>
      <c r="GN28" s="124"/>
      <c r="GO28" s="124"/>
      <c r="GP28" s="124"/>
      <c r="GQ28" s="124"/>
      <c r="GR28" s="124"/>
      <c r="GS28" s="124"/>
      <c r="GT28" s="124"/>
      <c r="GU28" s="124"/>
      <c r="GV28" s="124"/>
      <c r="GW28" s="124"/>
      <c r="GX28" s="124"/>
      <c r="GY28" s="124"/>
      <c r="GZ28" s="124"/>
      <c r="HA28" s="124"/>
      <c r="HB28" s="124"/>
      <c r="HC28" s="124"/>
      <c r="HD28" s="124"/>
      <c r="HE28" s="124"/>
      <c r="HF28" s="124"/>
      <c r="HG28" s="124"/>
      <c r="HH28" s="124"/>
      <c r="HI28" s="124"/>
      <c r="HJ28" s="124"/>
      <c r="HK28" s="124"/>
      <c r="HL28" s="124"/>
      <c r="HM28" s="124"/>
      <c r="HN28" s="124"/>
      <c r="HO28" s="124"/>
      <c r="HP28" s="124"/>
      <c r="HQ28" s="124"/>
      <c r="HU28" s="124"/>
      <c r="HV28" s="124"/>
      <c r="HW28" s="124"/>
      <c r="HX28" s="124"/>
      <c r="HY28" s="124"/>
      <c r="HZ28" s="124"/>
      <c r="IA28" s="124"/>
      <c r="IB28" s="124"/>
      <c r="IC28" s="124"/>
      <c r="ID28" s="124"/>
      <c r="IE28" s="124"/>
      <c r="IF28" s="124"/>
      <c r="IG28" s="124"/>
      <c r="IH28" s="124"/>
      <c r="II28" s="124"/>
      <c r="IJ28" s="124"/>
      <c r="IK28" s="124"/>
      <c r="IL28" s="124"/>
    </row>
    <row r="29" spans="1:246" s="132" customFormat="1" ht="15.75" customHeight="1">
      <c r="A29" s="159" t="s">
        <v>28</v>
      </c>
      <c r="B29" s="541">
        <v>12728</v>
      </c>
      <c r="C29" s="542">
        <v>7356.9999999999991</v>
      </c>
      <c r="D29" s="542">
        <v>5370.9999999999991</v>
      </c>
      <c r="E29" s="542">
        <v>10487</v>
      </c>
      <c r="F29" s="542">
        <v>7329</v>
      </c>
      <c r="G29" s="542">
        <v>2479.9999999999991</v>
      </c>
      <c r="H29" s="542">
        <v>678.00000000000011</v>
      </c>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24"/>
      <c r="CV29" s="124"/>
      <c r="CW29" s="124"/>
      <c r="CX29" s="124"/>
      <c r="CY29" s="124"/>
      <c r="CZ29" s="124"/>
      <c r="DA29" s="124"/>
      <c r="DB29" s="124"/>
      <c r="DC29" s="124"/>
      <c r="DD29" s="124"/>
      <c r="DE29" s="124"/>
      <c r="DF29" s="124"/>
      <c r="DG29" s="124"/>
      <c r="DH29" s="124"/>
      <c r="DI29" s="124"/>
      <c r="DJ29" s="124"/>
      <c r="DK29" s="124"/>
      <c r="DL29" s="124"/>
      <c r="DM29" s="124"/>
      <c r="DN29" s="124"/>
      <c r="DO29" s="124"/>
      <c r="DP29" s="124"/>
      <c r="DQ29" s="124"/>
      <c r="DR29" s="124"/>
      <c r="DS29" s="124"/>
      <c r="DT29" s="124"/>
      <c r="DU29" s="124"/>
      <c r="DV29" s="124"/>
      <c r="DW29" s="124"/>
      <c r="DX29" s="124"/>
      <c r="DY29" s="124"/>
      <c r="DZ29" s="124"/>
      <c r="EA29" s="124"/>
      <c r="EB29" s="124"/>
      <c r="EC29" s="124"/>
      <c r="ED29" s="124"/>
      <c r="EE29" s="124"/>
      <c r="EF29" s="124"/>
      <c r="EG29" s="124"/>
      <c r="EH29" s="124"/>
      <c r="EI29" s="124"/>
      <c r="EJ29" s="124"/>
      <c r="EK29" s="124"/>
      <c r="EL29" s="124"/>
      <c r="EM29" s="124"/>
      <c r="EN29" s="124"/>
      <c r="EO29" s="124"/>
      <c r="EP29" s="124"/>
      <c r="EQ29" s="124"/>
      <c r="ER29" s="124"/>
      <c r="ES29" s="124"/>
      <c r="ET29" s="124"/>
      <c r="EU29" s="124"/>
      <c r="EV29" s="124"/>
      <c r="EW29" s="124"/>
      <c r="EX29" s="124"/>
      <c r="EY29" s="124"/>
      <c r="EZ29" s="124"/>
      <c r="FA29" s="124"/>
      <c r="FB29" s="124"/>
      <c r="FC29" s="124"/>
      <c r="FD29" s="124"/>
      <c r="FE29" s="124"/>
      <c r="FF29" s="124"/>
      <c r="FG29" s="124"/>
      <c r="FH29" s="124"/>
      <c r="FI29" s="124"/>
      <c r="FJ29" s="124"/>
      <c r="FK29" s="124"/>
      <c r="FL29" s="124"/>
      <c r="FM29" s="124"/>
      <c r="FN29" s="124"/>
      <c r="FO29" s="124"/>
      <c r="FP29" s="124"/>
      <c r="FQ29" s="124"/>
      <c r="FR29" s="124"/>
      <c r="FS29" s="124"/>
      <c r="FT29" s="124"/>
      <c r="FU29" s="124"/>
      <c r="FV29" s="124"/>
      <c r="FW29" s="124"/>
      <c r="FX29" s="124"/>
      <c r="FY29" s="124"/>
      <c r="FZ29" s="124"/>
      <c r="GA29" s="124"/>
      <c r="GB29" s="124"/>
      <c r="GC29" s="124"/>
      <c r="GD29" s="124"/>
      <c r="GE29" s="124"/>
      <c r="GF29" s="124"/>
      <c r="GG29" s="124"/>
      <c r="GH29" s="124"/>
      <c r="GI29" s="124"/>
      <c r="GJ29" s="124"/>
      <c r="GK29" s="124"/>
      <c r="GL29" s="124"/>
      <c r="GM29" s="124"/>
      <c r="GN29" s="124"/>
      <c r="GO29" s="124"/>
      <c r="GP29" s="124"/>
      <c r="GQ29" s="124"/>
      <c r="GR29" s="124"/>
      <c r="GS29" s="124"/>
      <c r="GT29" s="124"/>
      <c r="GU29" s="124"/>
      <c r="GV29" s="124"/>
      <c r="GW29" s="124"/>
      <c r="GX29" s="124"/>
      <c r="GY29" s="124"/>
      <c r="GZ29" s="124"/>
      <c r="HA29" s="124"/>
      <c r="HB29" s="124"/>
      <c r="HC29" s="124"/>
      <c r="HD29" s="124"/>
      <c r="HE29" s="124"/>
      <c r="HF29" s="124"/>
      <c r="HG29" s="124"/>
      <c r="HH29" s="124"/>
      <c r="HI29" s="124"/>
      <c r="HJ29" s="124"/>
      <c r="HK29" s="124"/>
      <c r="HL29" s="124"/>
      <c r="HM29" s="124"/>
      <c r="HN29" s="124"/>
      <c r="HO29" s="124"/>
      <c r="HP29" s="124"/>
      <c r="HQ29" s="124"/>
      <c r="HU29" s="124"/>
      <c r="HV29" s="124"/>
      <c r="HW29" s="124"/>
      <c r="HX29" s="124"/>
      <c r="HY29" s="124"/>
      <c r="HZ29" s="124"/>
      <c r="IA29" s="124"/>
      <c r="IB29" s="124"/>
      <c r="IC29" s="124"/>
      <c r="ID29" s="124"/>
      <c r="IE29" s="124"/>
      <c r="IF29" s="124"/>
      <c r="IG29" s="124"/>
      <c r="IH29" s="124"/>
      <c r="II29" s="124"/>
      <c r="IJ29" s="124"/>
      <c r="IK29" s="124"/>
      <c r="IL29" s="124"/>
    </row>
    <row r="30" spans="1:246" ht="15.75" customHeight="1">
      <c r="A30" s="159" t="s">
        <v>29</v>
      </c>
      <c r="B30" s="541">
        <v>7224.0000000000009</v>
      </c>
      <c r="C30" s="542">
        <v>4764.9999999999991</v>
      </c>
      <c r="D30" s="542">
        <v>2459</v>
      </c>
      <c r="E30" s="542">
        <v>7416</v>
      </c>
      <c r="F30" s="542">
        <v>5234</v>
      </c>
      <c r="G30" s="542">
        <v>1689</v>
      </c>
      <c r="H30" s="542">
        <v>493</v>
      </c>
    </row>
    <row r="31" spans="1:246" ht="15.75" customHeight="1">
      <c r="A31" s="159" t="s">
        <v>30</v>
      </c>
      <c r="B31" s="541">
        <v>4810</v>
      </c>
      <c r="C31" s="542">
        <v>3665.0000000000005</v>
      </c>
      <c r="D31" s="542">
        <v>1145</v>
      </c>
      <c r="E31" s="542">
        <v>8525</v>
      </c>
      <c r="F31" s="542">
        <v>4901</v>
      </c>
      <c r="G31" s="542">
        <v>2213</v>
      </c>
      <c r="H31" s="542">
        <v>1411</v>
      </c>
    </row>
    <row r="32" spans="1:246" ht="15.75" customHeight="1">
      <c r="A32" s="159" t="s">
        <v>31</v>
      </c>
      <c r="B32" s="541">
        <v>13820</v>
      </c>
      <c r="C32" s="542">
        <v>13815</v>
      </c>
      <c r="D32" s="542">
        <v>5.0000000000000009</v>
      </c>
      <c r="E32" s="542">
        <v>21410</v>
      </c>
      <c r="F32" s="542">
        <v>13837</v>
      </c>
      <c r="G32" s="542">
        <v>5660</v>
      </c>
      <c r="H32" s="542">
        <v>1913.0000000000002</v>
      </c>
    </row>
    <row r="33" spans="1:8" ht="15.75" customHeight="1">
      <c r="A33" s="159" t="s">
        <v>32</v>
      </c>
      <c r="B33" s="541">
        <v>14376</v>
      </c>
      <c r="C33" s="542">
        <v>9414.0000000000018</v>
      </c>
      <c r="D33" s="542">
        <v>4962</v>
      </c>
      <c r="E33" s="542">
        <v>14411</v>
      </c>
      <c r="F33" s="542">
        <v>9755</v>
      </c>
      <c r="G33" s="542">
        <v>3330</v>
      </c>
      <c r="H33" s="542">
        <v>1326</v>
      </c>
    </row>
    <row r="34" spans="1:8" ht="15.75" customHeight="1">
      <c r="A34" s="159" t="s">
        <v>33</v>
      </c>
      <c r="B34" s="541">
        <v>2843</v>
      </c>
      <c r="C34" s="542">
        <v>1992.9999999999998</v>
      </c>
      <c r="D34" s="542">
        <v>850.00000000000011</v>
      </c>
      <c r="E34" s="542">
        <v>3101</v>
      </c>
      <c r="F34" s="542">
        <v>2101</v>
      </c>
      <c r="G34" s="542">
        <v>943.99999999999977</v>
      </c>
      <c r="H34" s="542">
        <v>56</v>
      </c>
    </row>
    <row r="35" spans="1:8" s="119" customFormat="1" ht="15.75" customHeight="1">
      <c r="A35" s="160" t="s">
        <v>56</v>
      </c>
      <c r="B35" s="427">
        <v>6789</v>
      </c>
      <c r="C35" s="428">
        <v>4857</v>
      </c>
      <c r="D35" s="428">
        <v>1932</v>
      </c>
      <c r="E35" s="428">
        <v>1585</v>
      </c>
      <c r="F35" s="428">
        <v>902</v>
      </c>
      <c r="G35" s="428">
        <v>455</v>
      </c>
      <c r="H35" s="428">
        <v>228</v>
      </c>
    </row>
    <row r="36" spans="1:8" ht="15.75" customHeight="1">
      <c r="A36" s="159" t="s">
        <v>36</v>
      </c>
      <c r="B36" s="429">
        <v>6789</v>
      </c>
      <c r="C36" s="430">
        <v>4857</v>
      </c>
      <c r="D36" s="430">
        <v>1932</v>
      </c>
      <c r="E36" s="430">
        <v>1585</v>
      </c>
      <c r="F36" s="430">
        <v>902</v>
      </c>
      <c r="G36" s="430">
        <v>455</v>
      </c>
      <c r="H36" s="430">
        <v>228</v>
      </c>
    </row>
    <row r="37" spans="1:8" ht="15.75" customHeight="1">
      <c r="A37" s="160" t="s">
        <v>414</v>
      </c>
      <c r="B37" s="427">
        <v>1098</v>
      </c>
      <c r="C37" s="428">
        <v>1097</v>
      </c>
      <c r="D37" s="428">
        <v>1</v>
      </c>
      <c r="E37" s="428">
        <v>3273</v>
      </c>
      <c r="F37" s="428">
        <v>2013</v>
      </c>
      <c r="G37" s="428">
        <v>1234</v>
      </c>
      <c r="H37" s="428">
        <v>26</v>
      </c>
    </row>
    <row r="38" spans="1:8" ht="15.75" customHeight="1">
      <c r="A38" s="159" t="s">
        <v>414</v>
      </c>
      <c r="B38" s="429">
        <v>1098</v>
      </c>
      <c r="C38" s="430">
        <v>1097</v>
      </c>
      <c r="D38" s="430">
        <v>1</v>
      </c>
      <c r="E38" s="430">
        <v>3273</v>
      </c>
      <c r="F38" s="430">
        <v>2013</v>
      </c>
      <c r="G38" s="430">
        <v>1234</v>
      </c>
      <c r="H38" s="430">
        <v>26</v>
      </c>
    </row>
    <row r="39" spans="1:8" ht="14.25" customHeight="1">
      <c r="A39" s="131"/>
      <c r="B39" s="133"/>
      <c r="C39" s="133"/>
      <c r="D39" s="133"/>
      <c r="E39" s="133"/>
      <c r="F39" s="133"/>
      <c r="G39" s="133"/>
      <c r="H39" s="133"/>
    </row>
    <row r="40" spans="1:8" ht="14.25" customHeight="1">
      <c r="A40" s="754" t="s">
        <v>602</v>
      </c>
      <c r="B40" s="754"/>
      <c r="C40" s="754"/>
      <c r="D40" s="754"/>
      <c r="E40" s="754"/>
      <c r="F40" s="754"/>
      <c r="G40" s="133"/>
      <c r="H40" s="133"/>
    </row>
    <row r="41" spans="1:8" ht="14.25" customHeight="1">
      <c r="A41" s="292"/>
      <c r="G41" s="133"/>
      <c r="H41" s="133"/>
    </row>
  </sheetData>
  <mergeCells count="5">
    <mergeCell ref="A5:H5"/>
    <mergeCell ref="A6:A7"/>
    <mergeCell ref="E6:H6"/>
    <mergeCell ref="B6:D6"/>
    <mergeCell ref="A40:F40"/>
  </mergeCells>
  <hyperlinks>
    <hyperlink ref="I5" location="INDICE!A68" display="INDICE"/>
  </hyperlinks>
  <printOptions horizontalCentered="1"/>
  <pageMargins left="0.19685039370078741" right="0.19685039370078741" top="1.1023622047244095" bottom="0.51181102362204722" header="0.11811023622047245" footer="0.23622047244094491"/>
  <pageSetup paperSize="9" scale="90" firstPageNumber="121" orientation="landscape" useFirstPageNumber="1" r:id="rId1"/>
  <headerFooter scaleWithDoc="0">
    <oddHeader>&amp;C&amp;G</oddHeader>
    <oddFooter>&amp;C&amp;12 &amp;P</oddFooter>
  </headerFooter>
  <drawing r:id="rId2"/>
  <legacyDrawingHF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3"/>
  <dimension ref="A1:U42"/>
  <sheetViews>
    <sheetView showGridLines="0" zoomScale="90" zoomScaleNormal="90" zoomScalePageLayoutView="70" workbookViewId="0">
      <selection activeCell="A7" sqref="A7:A8"/>
    </sheetView>
  </sheetViews>
  <sheetFormatPr baseColWidth="10" defaultColWidth="9.140625" defaultRowHeight="12.75"/>
  <cols>
    <col min="1" max="1" width="38.28515625" style="91" customWidth="1"/>
    <col min="2" max="20" width="14.7109375" style="91" customWidth="1"/>
    <col min="21" max="16384" width="9.140625" style="93"/>
  </cols>
  <sheetData>
    <row r="1" spans="1:21" ht="17.25" customHeight="1"/>
    <row r="2" spans="1:21" ht="17.25" customHeight="1"/>
    <row r="3" spans="1:21" ht="17.25" customHeight="1"/>
    <row r="5" spans="1:21" ht="52.5" customHeight="1">
      <c r="A5" s="758" t="s">
        <v>793</v>
      </c>
      <c r="B5" s="758"/>
      <c r="C5" s="758"/>
      <c r="D5" s="758"/>
      <c r="E5" s="758"/>
      <c r="F5" s="758"/>
      <c r="G5" s="758"/>
      <c r="H5" s="758"/>
      <c r="I5" s="758"/>
      <c r="J5" s="758"/>
      <c r="K5" s="758"/>
      <c r="L5" s="758"/>
      <c r="M5" s="758"/>
      <c r="N5" s="758"/>
      <c r="O5" s="758"/>
      <c r="P5" s="758"/>
      <c r="Q5" s="758"/>
      <c r="R5" s="758"/>
      <c r="S5" s="758"/>
      <c r="T5" s="758"/>
      <c r="U5" s="65" t="s">
        <v>225</v>
      </c>
    </row>
    <row r="6" spans="1:21" s="91" customFormat="1" ht="9" customHeight="1">
      <c r="A6" s="273"/>
      <c r="B6" s="273"/>
      <c r="C6" s="273"/>
      <c r="D6" s="273"/>
      <c r="E6" s="273"/>
      <c r="F6" s="273"/>
      <c r="G6" s="273"/>
      <c r="H6" s="273"/>
      <c r="I6" s="273"/>
      <c r="J6" s="273"/>
      <c r="K6" s="273"/>
      <c r="L6" s="273"/>
      <c r="M6" s="273"/>
      <c r="N6" s="273"/>
      <c r="O6" s="273"/>
      <c r="P6" s="273"/>
      <c r="Q6" s="273"/>
      <c r="R6" s="94"/>
      <c r="S6" s="94"/>
      <c r="T6" s="94"/>
    </row>
    <row r="7" spans="1:21" ht="17.25" customHeight="1">
      <c r="A7" s="855" t="s">
        <v>281</v>
      </c>
      <c r="B7" s="855" t="s">
        <v>385</v>
      </c>
      <c r="C7" s="856"/>
      <c r="D7" s="856"/>
      <c r="E7" s="856"/>
      <c r="F7" s="856"/>
      <c r="G7" s="856"/>
      <c r="H7" s="856"/>
      <c r="I7" s="856"/>
      <c r="J7" s="856"/>
      <c r="K7" s="856"/>
      <c r="L7" s="856"/>
      <c r="M7" s="856"/>
      <c r="N7" s="856"/>
      <c r="O7" s="856"/>
      <c r="P7" s="855" t="s">
        <v>386</v>
      </c>
      <c r="Q7" s="856"/>
      <c r="R7" s="856"/>
      <c r="S7" s="856"/>
      <c r="T7" s="855" t="s">
        <v>248</v>
      </c>
    </row>
    <row r="8" spans="1:21" ht="27.75" customHeight="1">
      <c r="A8" s="855"/>
      <c r="B8" s="279" t="s">
        <v>387</v>
      </c>
      <c r="C8" s="279" t="s">
        <v>190</v>
      </c>
      <c r="D8" s="279" t="s">
        <v>829</v>
      </c>
      <c r="E8" s="279" t="s">
        <v>388</v>
      </c>
      <c r="F8" s="279" t="s">
        <v>389</v>
      </c>
      <c r="G8" s="279" t="s">
        <v>390</v>
      </c>
      <c r="H8" s="279" t="s">
        <v>391</v>
      </c>
      <c r="I8" s="279" t="s">
        <v>830</v>
      </c>
      <c r="J8" s="279" t="s">
        <v>392</v>
      </c>
      <c r="K8" s="279" t="s">
        <v>393</v>
      </c>
      <c r="L8" s="279" t="s">
        <v>394</v>
      </c>
      <c r="M8" s="279" t="s">
        <v>395</v>
      </c>
      <c r="N8" s="279" t="s">
        <v>396</v>
      </c>
      <c r="O8" s="279" t="s">
        <v>40</v>
      </c>
      <c r="P8" s="279" t="s">
        <v>831</v>
      </c>
      <c r="Q8" s="279" t="s">
        <v>189</v>
      </c>
      <c r="R8" s="279" t="s">
        <v>188</v>
      </c>
      <c r="S8" s="279" t="s">
        <v>53</v>
      </c>
      <c r="T8" s="856"/>
    </row>
    <row r="9" spans="1:21" s="92" customFormat="1" ht="15.75" customHeight="1">
      <c r="A9" s="294" t="s">
        <v>467</v>
      </c>
      <c r="B9" s="194">
        <v>9144450.000000013</v>
      </c>
      <c r="C9" s="194">
        <v>30829734.000000019</v>
      </c>
      <c r="D9" s="194">
        <v>39365174.999999978</v>
      </c>
      <c r="E9" s="194">
        <v>2856169.9999999995</v>
      </c>
      <c r="F9" s="194">
        <v>9759583.9999999814</v>
      </c>
      <c r="G9" s="194">
        <v>3465796.9999999967</v>
      </c>
      <c r="H9" s="194">
        <v>1606417.9999999979</v>
      </c>
      <c r="I9" s="194">
        <v>2201107.0000000023</v>
      </c>
      <c r="J9" s="194">
        <v>2196305.0000000019</v>
      </c>
      <c r="K9" s="194">
        <v>278530.00000000035</v>
      </c>
      <c r="L9" s="194">
        <v>223137.00000000006</v>
      </c>
      <c r="M9" s="194">
        <v>9513.9999999999964</v>
      </c>
      <c r="N9" s="194">
        <v>3307.9999999999995</v>
      </c>
      <c r="O9" s="194">
        <v>3577719.0000000102</v>
      </c>
      <c r="P9" s="194">
        <v>361491.00000000047</v>
      </c>
      <c r="Q9" s="194">
        <v>514000.99999999965</v>
      </c>
      <c r="R9" s="194">
        <v>30</v>
      </c>
      <c r="S9" s="194">
        <v>8036</v>
      </c>
      <c r="T9" s="194">
        <v>91331299.999999851</v>
      </c>
    </row>
    <row r="10" spans="1:21" s="92" customFormat="1" ht="15.75" customHeight="1">
      <c r="A10" s="294" t="s">
        <v>418</v>
      </c>
      <c r="B10" s="194">
        <v>4207763.0000000028</v>
      </c>
      <c r="C10" s="194">
        <v>11762968</v>
      </c>
      <c r="D10" s="194">
        <v>16712073.999999991</v>
      </c>
      <c r="E10" s="194">
        <v>1401571.9999999991</v>
      </c>
      <c r="F10" s="194">
        <v>4022433.0000000079</v>
      </c>
      <c r="G10" s="194">
        <v>1763665.0000000002</v>
      </c>
      <c r="H10" s="194">
        <v>956412.99999999919</v>
      </c>
      <c r="I10" s="194">
        <v>1101133.9999999993</v>
      </c>
      <c r="J10" s="194">
        <v>1334628.0000000014</v>
      </c>
      <c r="K10" s="194">
        <v>145806.00000000009</v>
      </c>
      <c r="L10" s="194">
        <v>6538.0000000000018</v>
      </c>
      <c r="M10" s="194">
        <v>3317.9999999999982</v>
      </c>
      <c r="N10" s="194">
        <v>1473.0000000000002</v>
      </c>
      <c r="O10" s="194">
        <v>937267.99999999965</v>
      </c>
      <c r="P10" s="194">
        <v>240974.00000000006</v>
      </c>
      <c r="Q10" s="194">
        <v>312559.99999999988</v>
      </c>
      <c r="R10" s="194">
        <v>30.000000000000018</v>
      </c>
      <c r="S10" s="194">
        <v>3911.9999999999991</v>
      </c>
      <c r="T10" s="194">
        <v>41195022.999999978</v>
      </c>
    </row>
    <row r="11" spans="1:21" ht="15.75" customHeight="1">
      <c r="A11" s="286" t="s">
        <v>169</v>
      </c>
      <c r="B11" s="192">
        <v>729485</v>
      </c>
      <c r="C11" s="192">
        <v>1571864.9999999998</v>
      </c>
      <c r="D11" s="192">
        <v>2689941</v>
      </c>
      <c r="E11" s="192">
        <v>130068.99999999993</v>
      </c>
      <c r="F11" s="192">
        <v>317598.00000000006</v>
      </c>
      <c r="G11" s="192">
        <v>200847.99999999991</v>
      </c>
      <c r="H11" s="192">
        <v>80187.000000000015</v>
      </c>
      <c r="I11" s="192">
        <v>173597.00000000003</v>
      </c>
      <c r="J11" s="192">
        <v>165827.99999999997</v>
      </c>
      <c r="K11" s="192">
        <v>6790.9999999999955</v>
      </c>
      <c r="L11" s="192">
        <v>2510.9999999999995</v>
      </c>
      <c r="M11" s="192">
        <v>1256.0000000000002</v>
      </c>
      <c r="N11" s="192">
        <v>82</v>
      </c>
      <c r="O11" s="192">
        <v>93548.000000000029</v>
      </c>
      <c r="P11" s="192">
        <v>36636</v>
      </c>
      <c r="Q11" s="192">
        <v>30967.000000000004</v>
      </c>
      <c r="R11" s="192">
        <v>8.0000000000000018</v>
      </c>
      <c r="S11" s="192">
        <v>0</v>
      </c>
      <c r="T11" s="192">
        <v>3950072.0000000005</v>
      </c>
    </row>
    <row r="12" spans="1:21" ht="15.75" customHeight="1">
      <c r="A12" s="286" t="s">
        <v>168</v>
      </c>
      <c r="B12" s="192">
        <v>5402.0000000000009</v>
      </c>
      <c r="C12" s="192">
        <v>310663</v>
      </c>
      <c r="D12" s="192">
        <v>185935.99999999997</v>
      </c>
      <c r="E12" s="192">
        <v>1992.9999999999993</v>
      </c>
      <c r="F12" s="192">
        <v>144526.99999999997</v>
      </c>
      <c r="G12" s="192">
        <v>31299.000000000004</v>
      </c>
      <c r="H12" s="192">
        <v>5369</v>
      </c>
      <c r="I12" s="192">
        <v>15452.000000000004</v>
      </c>
      <c r="J12" s="192">
        <v>870.99999999999989</v>
      </c>
      <c r="K12" s="192">
        <v>2179.0000000000005</v>
      </c>
      <c r="L12" s="192">
        <v>0</v>
      </c>
      <c r="M12" s="192">
        <v>15</v>
      </c>
      <c r="N12" s="192">
        <v>0</v>
      </c>
      <c r="O12" s="192">
        <v>89625.999999999985</v>
      </c>
      <c r="P12" s="192">
        <v>5</v>
      </c>
      <c r="Q12" s="192">
        <v>494</v>
      </c>
      <c r="R12" s="192">
        <v>0</v>
      </c>
      <c r="S12" s="192">
        <v>0</v>
      </c>
      <c r="T12" s="192">
        <v>907792.00000000035</v>
      </c>
    </row>
    <row r="13" spans="1:21" ht="15.75" customHeight="1">
      <c r="A13" s="286" t="s">
        <v>167</v>
      </c>
      <c r="B13" s="192">
        <v>24006.000000000004</v>
      </c>
      <c r="C13" s="192">
        <v>873150</v>
      </c>
      <c r="D13" s="192">
        <v>362646.00000000006</v>
      </c>
      <c r="E13" s="192">
        <v>26874</v>
      </c>
      <c r="F13" s="192">
        <v>276962</v>
      </c>
      <c r="G13" s="192">
        <v>35810</v>
      </c>
      <c r="H13" s="192">
        <v>21017</v>
      </c>
      <c r="I13" s="192">
        <v>57245.999999999985</v>
      </c>
      <c r="J13" s="192">
        <v>9775</v>
      </c>
      <c r="K13" s="192">
        <v>1636.9999999999995</v>
      </c>
      <c r="L13" s="192">
        <v>0</v>
      </c>
      <c r="M13" s="192">
        <v>0</v>
      </c>
      <c r="N13" s="192">
        <v>0</v>
      </c>
      <c r="O13" s="192">
        <v>475.99999999999994</v>
      </c>
      <c r="P13" s="192">
        <v>2884</v>
      </c>
      <c r="Q13" s="192">
        <v>5205</v>
      </c>
      <c r="R13" s="192">
        <v>0</v>
      </c>
      <c r="S13" s="192">
        <v>0</v>
      </c>
      <c r="T13" s="192">
        <v>1496220.9999999995</v>
      </c>
    </row>
    <row r="14" spans="1:21" ht="15.75" customHeight="1">
      <c r="A14" s="286" t="s">
        <v>166</v>
      </c>
      <c r="B14" s="192">
        <v>4313.0000000000009</v>
      </c>
      <c r="C14" s="192">
        <v>234784.99999999994</v>
      </c>
      <c r="D14" s="192">
        <v>199828</v>
      </c>
      <c r="E14" s="192">
        <v>27928.999999999996</v>
      </c>
      <c r="F14" s="192">
        <v>237029</v>
      </c>
      <c r="G14" s="192">
        <v>24591</v>
      </c>
      <c r="H14" s="192">
        <v>3896</v>
      </c>
      <c r="I14" s="192">
        <v>35668</v>
      </c>
      <c r="J14" s="192">
        <v>1746.0000000000002</v>
      </c>
      <c r="K14" s="192">
        <v>1126</v>
      </c>
      <c r="L14" s="192">
        <v>0</v>
      </c>
      <c r="M14" s="192">
        <v>10</v>
      </c>
      <c r="N14" s="192">
        <v>0</v>
      </c>
      <c r="O14" s="192">
        <v>88167.000000000029</v>
      </c>
      <c r="P14" s="192">
        <v>305</v>
      </c>
      <c r="Q14" s="192">
        <v>100</v>
      </c>
      <c r="R14" s="192">
        <v>0</v>
      </c>
      <c r="S14" s="192">
        <v>0</v>
      </c>
      <c r="T14" s="192">
        <v>436029</v>
      </c>
    </row>
    <row r="15" spans="1:21" ht="15.75" customHeight="1">
      <c r="A15" s="286" t="s">
        <v>165</v>
      </c>
      <c r="B15" s="192">
        <v>66123.000000000015</v>
      </c>
      <c r="C15" s="192">
        <v>569143.00000000023</v>
      </c>
      <c r="D15" s="192">
        <v>403925.00000000006</v>
      </c>
      <c r="E15" s="192">
        <v>20113.999999999993</v>
      </c>
      <c r="F15" s="192">
        <v>116154.99999999999</v>
      </c>
      <c r="G15" s="192">
        <v>86893.000000000044</v>
      </c>
      <c r="H15" s="192">
        <v>28818</v>
      </c>
      <c r="I15" s="192">
        <v>42233.000000000007</v>
      </c>
      <c r="J15" s="192">
        <v>27191.000000000004</v>
      </c>
      <c r="K15" s="192">
        <v>3922.0000000000014</v>
      </c>
      <c r="L15" s="192">
        <v>0</v>
      </c>
      <c r="M15" s="192">
        <v>39</v>
      </c>
      <c r="N15" s="192">
        <v>0</v>
      </c>
      <c r="O15" s="192">
        <v>21646.000000000004</v>
      </c>
      <c r="P15" s="192">
        <v>4924</v>
      </c>
      <c r="Q15" s="192">
        <v>1795</v>
      </c>
      <c r="R15" s="192">
        <v>0</v>
      </c>
      <c r="S15" s="192">
        <v>0</v>
      </c>
      <c r="T15" s="192">
        <v>1213628.9999999998</v>
      </c>
    </row>
    <row r="16" spans="1:21" ht="15.75" customHeight="1">
      <c r="A16" s="286" t="s">
        <v>164</v>
      </c>
      <c r="B16" s="192">
        <v>241502.99999999994</v>
      </c>
      <c r="C16" s="192">
        <v>1392826.0000000002</v>
      </c>
      <c r="D16" s="192">
        <v>616812.00000000012</v>
      </c>
      <c r="E16" s="192">
        <v>17993.999999999996</v>
      </c>
      <c r="F16" s="192">
        <v>110288.00000000003</v>
      </c>
      <c r="G16" s="192">
        <v>94708</v>
      </c>
      <c r="H16" s="192">
        <v>116054.99999999997</v>
      </c>
      <c r="I16" s="192">
        <v>24988.000000000004</v>
      </c>
      <c r="J16" s="192">
        <v>46464</v>
      </c>
      <c r="K16" s="192">
        <v>55955.000000000007</v>
      </c>
      <c r="L16" s="192">
        <v>67</v>
      </c>
      <c r="M16" s="192">
        <v>80</v>
      </c>
      <c r="N16" s="192">
        <v>0</v>
      </c>
      <c r="O16" s="192">
        <v>106507.99999999999</v>
      </c>
      <c r="P16" s="192">
        <v>11967</v>
      </c>
      <c r="Q16" s="192">
        <v>27225.999999999996</v>
      </c>
      <c r="R16" s="192">
        <v>0</v>
      </c>
      <c r="S16" s="192">
        <v>0</v>
      </c>
      <c r="T16" s="192">
        <v>2612926.0000000009</v>
      </c>
    </row>
    <row r="17" spans="1:20" ht="15.75" customHeight="1">
      <c r="A17" s="286" t="s">
        <v>163</v>
      </c>
      <c r="B17" s="192">
        <v>72221.999999999985</v>
      </c>
      <c r="C17" s="192">
        <v>1851364</v>
      </c>
      <c r="D17" s="192">
        <v>655910</v>
      </c>
      <c r="E17" s="192">
        <v>24478.000000000004</v>
      </c>
      <c r="F17" s="192">
        <v>850386</v>
      </c>
      <c r="G17" s="192">
        <v>170204.00000000003</v>
      </c>
      <c r="H17" s="192">
        <v>66181</v>
      </c>
      <c r="I17" s="192">
        <v>92440</v>
      </c>
      <c r="J17" s="192">
        <v>71857</v>
      </c>
      <c r="K17" s="192">
        <v>12698.000000000002</v>
      </c>
      <c r="L17" s="192">
        <v>1</v>
      </c>
      <c r="M17" s="192">
        <v>11</v>
      </c>
      <c r="N17" s="192">
        <v>0</v>
      </c>
      <c r="O17" s="192">
        <v>46412.000000000022</v>
      </c>
      <c r="P17" s="192">
        <v>4639</v>
      </c>
      <c r="Q17" s="192">
        <v>8286</v>
      </c>
      <c r="R17" s="192">
        <v>0</v>
      </c>
      <c r="S17" s="192">
        <v>0</v>
      </c>
      <c r="T17" s="192">
        <v>1542540.9999999995</v>
      </c>
    </row>
    <row r="18" spans="1:20" ht="15.75" customHeight="1">
      <c r="A18" s="286" t="s">
        <v>162</v>
      </c>
      <c r="B18" s="192">
        <v>426907.99999999988</v>
      </c>
      <c r="C18" s="192">
        <v>789056.00000000012</v>
      </c>
      <c r="D18" s="192">
        <v>1706752.9999999993</v>
      </c>
      <c r="E18" s="192">
        <v>104215.99999999997</v>
      </c>
      <c r="F18" s="192">
        <v>228876.00000000006</v>
      </c>
      <c r="G18" s="192">
        <v>193731</v>
      </c>
      <c r="H18" s="192">
        <v>66698.999999999985</v>
      </c>
      <c r="I18" s="192">
        <v>54566.000000000007</v>
      </c>
      <c r="J18" s="192">
        <v>109364.00000000003</v>
      </c>
      <c r="K18" s="192">
        <v>7840.9999999999982</v>
      </c>
      <c r="L18" s="192">
        <v>0</v>
      </c>
      <c r="M18" s="192">
        <v>41.000000000000007</v>
      </c>
      <c r="N18" s="192">
        <v>0</v>
      </c>
      <c r="O18" s="192">
        <v>37153.000000000007</v>
      </c>
      <c r="P18" s="192">
        <v>26632</v>
      </c>
      <c r="Q18" s="192">
        <v>32261</v>
      </c>
      <c r="R18" s="192">
        <v>0</v>
      </c>
      <c r="S18" s="192">
        <v>0</v>
      </c>
      <c r="T18" s="192">
        <v>3354582.0000000019</v>
      </c>
    </row>
    <row r="19" spans="1:20" ht="15.75" customHeight="1">
      <c r="A19" s="286" t="s">
        <v>161</v>
      </c>
      <c r="B19" s="192">
        <v>1970327.9999999986</v>
      </c>
      <c r="C19" s="192">
        <v>3278339.0000000009</v>
      </c>
      <c r="D19" s="192">
        <v>8261693.9999999991</v>
      </c>
      <c r="E19" s="192">
        <v>908624.99999999977</v>
      </c>
      <c r="F19" s="192">
        <v>1296254.0000000014</v>
      </c>
      <c r="G19" s="192">
        <v>739163.00000000047</v>
      </c>
      <c r="H19" s="192">
        <v>494037.99999999994</v>
      </c>
      <c r="I19" s="192">
        <v>432224.00000000006</v>
      </c>
      <c r="J19" s="192">
        <v>825436.99999999988</v>
      </c>
      <c r="K19" s="192">
        <v>45243.999999999993</v>
      </c>
      <c r="L19" s="192">
        <v>3952.0000000000009</v>
      </c>
      <c r="M19" s="192">
        <v>1688.0000000000005</v>
      </c>
      <c r="N19" s="192">
        <v>1388.9999999999995</v>
      </c>
      <c r="O19" s="192">
        <v>338903.99999999965</v>
      </c>
      <c r="P19" s="192">
        <v>135999.00000000003</v>
      </c>
      <c r="Q19" s="192">
        <v>150368</v>
      </c>
      <c r="R19" s="192">
        <v>22</v>
      </c>
      <c r="S19" s="192">
        <v>1767.9999999999998</v>
      </c>
      <c r="T19" s="192">
        <v>12971644.999999998</v>
      </c>
    </row>
    <row r="20" spans="1:20" ht="15.75" customHeight="1">
      <c r="A20" s="286" t="s">
        <v>160</v>
      </c>
      <c r="B20" s="192">
        <v>260246.00000000003</v>
      </c>
      <c r="C20" s="192">
        <v>514262</v>
      </c>
      <c r="D20" s="192">
        <v>764047.00000000012</v>
      </c>
      <c r="E20" s="192">
        <v>16675</v>
      </c>
      <c r="F20" s="192">
        <v>259978.00000000009</v>
      </c>
      <c r="G20" s="192">
        <v>104457</v>
      </c>
      <c r="H20" s="192">
        <v>41573.000000000015</v>
      </c>
      <c r="I20" s="192">
        <v>58431.999999999993</v>
      </c>
      <c r="J20" s="192">
        <v>33365</v>
      </c>
      <c r="K20" s="192">
        <v>4359.0000000000018</v>
      </c>
      <c r="L20" s="192">
        <v>7</v>
      </c>
      <c r="M20" s="192">
        <v>106</v>
      </c>
      <c r="N20" s="192">
        <v>2</v>
      </c>
      <c r="O20" s="192">
        <v>55362.999999999993</v>
      </c>
      <c r="P20" s="192">
        <v>11508</v>
      </c>
      <c r="Q20" s="192">
        <v>47514.000000000007</v>
      </c>
      <c r="R20" s="592">
        <v>0</v>
      </c>
      <c r="S20" s="192">
        <v>2144</v>
      </c>
      <c r="T20" s="192">
        <v>10681766.999999994</v>
      </c>
    </row>
    <row r="21" spans="1:20" ht="15.75" customHeight="1">
      <c r="A21" s="286" t="s">
        <v>159</v>
      </c>
      <c r="B21" s="192">
        <v>407227.00000000012</v>
      </c>
      <c r="C21" s="192">
        <v>377515</v>
      </c>
      <c r="D21" s="192">
        <v>864581.99999999977</v>
      </c>
      <c r="E21" s="192">
        <v>122605.00000000001</v>
      </c>
      <c r="F21" s="192">
        <v>184380</v>
      </c>
      <c r="G21" s="192">
        <v>81960.999999999985</v>
      </c>
      <c r="H21" s="192">
        <v>32579.999999999996</v>
      </c>
      <c r="I21" s="192">
        <v>114287.99999999999</v>
      </c>
      <c r="J21" s="192">
        <v>42730</v>
      </c>
      <c r="K21" s="192">
        <v>4054</v>
      </c>
      <c r="L21" s="192">
        <v>0</v>
      </c>
      <c r="M21" s="192">
        <v>72.000000000000014</v>
      </c>
      <c r="N21" s="192">
        <v>0</v>
      </c>
      <c r="O21" s="192">
        <v>59465</v>
      </c>
      <c r="P21" s="192">
        <v>5475.0000000000009</v>
      </c>
      <c r="Q21" s="192">
        <v>8344</v>
      </c>
      <c r="R21" s="592">
        <v>0</v>
      </c>
      <c r="S21" s="192">
        <v>0</v>
      </c>
      <c r="T21" s="192">
        <v>2027818.9999999995</v>
      </c>
    </row>
    <row r="22" spans="1:20" s="92" customFormat="1" ht="15.75" customHeight="1">
      <c r="A22" s="294" t="s">
        <v>52</v>
      </c>
      <c r="B22" s="194">
        <v>4475275.9999999981</v>
      </c>
      <c r="C22" s="194">
        <v>15194969.999999993</v>
      </c>
      <c r="D22" s="194">
        <v>20455586.999999996</v>
      </c>
      <c r="E22" s="194">
        <v>1211959.0000000005</v>
      </c>
      <c r="F22" s="194">
        <v>4515005.0000000019</v>
      </c>
      <c r="G22" s="194">
        <v>1354313.0000000005</v>
      </c>
      <c r="H22" s="194">
        <v>565132</v>
      </c>
      <c r="I22" s="194">
        <v>955987.99999999907</v>
      </c>
      <c r="J22" s="194">
        <v>826833.9999999993</v>
      </c>
      <c r="K22" s="194">
        <v>120239.00000000007</v>
      </c>
      <c r="L22" s="194">
        <v>216599.00000000009</v>
      </c>
      <c r="M22" s="194">
        <v>6117.0000000000009</v>
      </c>
      <c r="N22" s="194">
        <v>1795.0000000000023</v>
      </c>
      <c r="O22" s="194">
        <v>2459469.9999999991</v>
      </c>
      <c r="P22" s="194">
        <v>120321.99999999999</v>
      </c>
      <c r="Q22" s="194">
        <v>200106.00000000009</v>
      </c>
      <c r="R22" s="592">
        <v>0</v>
      </c>
      <c r="S22" s="194">
        <v>4124</v>
      </c>
      <c r="T22" s="194">
        <v>44831429.000000015</v>
      </c>
    </row>
    <row r="23" spans="1:20" ht="15.75" customHeight="1">
      <c r="A23" s="286" t="s">
        <v>51</v>
      </c>
      <c r="B23" s="192">
        <v>413408.99999999965</v>
      </c>
      <c r="C23" s="192">
        <v>2238486.9999999991</v>
      </c>
      <c r="D23" s="192">
        <v>1373909.0000000002</v>
      </c>
      <c r="E23" s="192">
        <v>115831.00000000001</v>
      </c>
      <c r="F23" s="192">
        <v>333819</v>
      </c>
      <c r="G23" s="192">
        <v>183336.99999999991</v>
      </c>
      <c r="H23" s="192">
        <v>69509.000000000015</v>
      </c>
      <c r="I23" s="192">
        <v>47342.999999999985</v>
      </c>
      <c r="J23" s="192">
        <v>13456.000000000004</v>
      </c>
      <c r="K23" s="192">
        <v>11415.000000000004</v>
      </c>
      <c r="L23" s="192">
        <v>1163.0000000000005</v>
      </c>
      <c r="M23" s="192">
        <v>1204</v>
      </c>
      <c r="N23" s="192">
        <v>1171</v>
      </c>
      <c r="O23" s="192">
        <v>346721.99999999994</v>
      </c>
      <c r="P23" s="192">
        <v>7625.9999999999991</v>
      </c>
      <c r="Q23" s="192">
        <v>34352</v>
      </c>
      <c r="R23" s="592">
        <v>0</v>
      </c>
      <c r="S23" s="192">
        <v>2120</v>
      </c>
      <c r="T23" s="192">
        <v>3417901.0000000033</v>
      </c>
    </row>
    <row r="24" spans="1:20" ht="15.75" customHeight="1">
      <c r="A24" s="286" t="s">
        <v>158</v>
      </c>
      <c r="B24" s="192">
        <v>82715.000000000029</v>
      </c>
      <c r="C24" s="192">
        <v>348157.99999999994</v>
      </c>
      <c r="D24" s="192">
        <v>598596.99999999988</v>
      </c>
      <c r="E24" s="192">
        <v>49394.000000000015</v>
      </c>
      <c r="F24" s="192">
        <v>151378</v>
      </c>
      <c r="G24" s="192">
        <v>46641.999999999993</v>
      </c>
      <c r="H24" s="192">
        <v>4808.9999999999991</v>
      </c>
      <c r="I24" s="192">
        <v>28409.000000000004</v>
      </c>
      <c r="J24" s="192">
        <v>27168.999999999996</v>
      </c>
      <c r="K24" s="192">
        <v>6098.0000000000009</v>
      </c>
      <c r="L24" s="192">
        <v>0</v>
      </c>
      <c r="M24" s="192">
        <v>8</v>
      </c>
      <c r="N24" s="192">
        <v>0</v>
      </c>
      <c r="O24" s="192">
        <v>40626</v>
      </c>
      <c r="P24" s="192">
        <v>58</v>
      </c>
      <c r="Q24" s="192">
        <v>916</v>
      </c>
      <c r="R24" s="592">
        <v>0</v>
      </c>
      <c r="S24" s="192">
        <v>0</v>
      </c>
      <c r="T24" s="192">
        <v>2104884.9999999995</v>
      </c>
    </row>
    <row r="25" spans="1:20" ht="15.75" customHeight="1">
      <c r="A25" s="286" t="s">
        <v>157</v>
      </c>
      <c r="B25" s="192">
        <v>2842817.9999999995</v>
      </c>
      <c r="C25" s="192">
        <v>8033056.0000000019</v>
      </c>
      <c r="D25" s="192">
        <v>13862462.000000007</v>
      </c>
      <c r="E25" s="192">
        <v>748313.99999999965</v>
      </c>
      <c r="F25" s="192">
        <v>2390274.9999999991</v>
      </c>
      <c r="G25" s="192">
        <v>728823.00000000023</v>
      </c>
      <c r="H25" s="192">
        <v>392079.00000000023</v>
      </c>
      <c r="I25" s="192">
        <v>459333.99999999977</v>
      </c>
      <c r="J25" s="192">
        <v>729847.00000000012</v>
      </c>
      <c r="K25" s="192">
        <v>63598.000000000058</v>
      </c>
      <c r="L25" s="192">
        <v>215325.00000000009</v>
      </c>
      <c r="M25" s="192">
        <v>4815.0000000000027</v>
      </c>
      <c r="N25" s="192">
        <v>624.00000000000034</v>
      </c>
      <c r="O25" s="192">
        <v>1631019.0000000005</v>
      </c>
      <c r="P25" s="192">
        <v>85998.999999999985</v>
      </c>
      <c r="Q25" s="192">
        <v>150200.00000000003</v>
      </c>
      <c r="R25" s="592">
        <v>0</v>
      </c>
      <c r="S25" s="192">
        <v>2004.0000000000005</v>
      </c>
      <c r="T25" s="192">
        <v>25028120.999999996</v>
      </c>
    </row>
    <row r="26" spans="1:20" ht="15.75" customHeight="1">
      <c r="A26" s="286" t="s">
        <v>156</v>
      </c>
      <c r="B26" s="192">
        <v>278408</v>
      </c>
      <c r="C26" s="192">
        <v>1750634.9999999998</v>
      </c>
      <c r="D26" s="192">
        <v>1674700.9999999998</v>
      </c>
      <c r="E26" s="192">
        <v>92251.999999999971</v>
      </c>
      <c r="F26" s="192">
        <v>649007.99999999965</v>
      </c>
      <c r="G26" s="192">
        <v>115976.99999999996</v>
      </c>
      <c r="H26" s="192">
        <v>39678</v>
      </c>
      <c r="I26" s="192">
        <v>194497.00000000009</v>
      </c>
      <c r="J26" s="192">
        <v>9734.9999999999982</v>
      </c>
      <c r="K26" s="192">
        <v>13445.999999999998</v>
      </c>
      <c r="L26" s="192">
        <v>0</v>
      </c>
      <c r="M26" s="192">
        <v>19</v>
      </c>
      <c r="N26" s="192">
        <v>0</v>
      </c>
      <c r="O26" s="192">
        <v>125190.00000000009</v>
      </c>
      <c r="P26" s="192">
        <v>1898</v>
      </c>
      <c r="Q26" s="192">
        <v>3109.0000000000005</v>
      </c>
      <c r="R26" s="592">
        <v>0</v>
      </c>
      <c r="S26" s="592">
        <v>0</v>
      </c>
      <c r="T26" s="192">
        <v>4851811.9999999963</v>
      </c>
    </row>
    <row r="27" spans="1:20" ht="15.75" customHeight="1">
      <c r="A27" s="286" t="s">
        <v>155</v>
      </c>
      <c r="B27" s="192">
        <v>738623.00000000012</v>
      </c>
      <c r="C27" s="192">
        <v>2410022</v>
      </c>
      <c r="D27" s="192">
        <v>2259568.0000000005</v>
      </c>
      <c r="E27" s="192">
        <v>133221</v>
      </c>
      <c r="F27" s="192">
        <v>816439.00000000035</v>
      </c>
      <c r="G27" s="192">
        <v>212252.99999999994</v>
      </c>
      <c r="H27" s="192">
        <v>46418</v>
      </c>
      <c r="I27" s="192">
        <v>174258.00000000003</v>
      </c>
      <c r="J27" s="192">
        <v>40052.000000000015</v>
      </c>
      <c r="K27" s="192">
        <v>13433.000000000005</v>
      </c>
      <c r="L27" s="192">
        <v>0</v>
      </c>
      <c r="M27" s="192">
        <v>35.000000000000007</v>
      </c>
      <c r="N27" s="192">
        <v>0</v>
      </c>
      <c r="O27" s="192">
        <v>284759</v>
      </c>
      <c r="P27" s="192">
        <v>23054</v>
      </c>
      <c r="Q27" s="192">
        <v>1684.0000000000002</v>
      </c>
      <c r="R27" s="592">
        <v>0</v>
      </c>
      <c r="S27" s="592">
        <v>0</v>
      </c>
      <c r="T27" s="192">
        <v>7396234.9999999907</v>
      </c>
    </row>
    <row r="28" spans="1:20" ht="15.75" customHeight="1">
      <c r="A28" s="286" t="s">
        <v>26</v>
      </c>
      <c r="B28" s="192">
        <v>119303.00000000004</v>
      </c>
      <c r="C28" s="192">
        <v>414611.99999999994</v>
      </c>
      <c r="D28" s="192">
        <v>686349.99999999988</v>
      </c>
      <c r="E28" s="192">
        <v>72946.999999999985</v>
      </c>
      <c r="F28" s="192">
        <v>174086</v>
      </c>
      <c r="G28" s="192">
        <v>67281</v>
      </c>
      <c r="H28" s="192">
        <v>12639</v>
      </c>
      <c r="I28" s="192">
        <v>52147</v>
      </c>
      <c r="J28" s="192">
        <v>6574.9999999999973</v>
      </c>
      <c r="K28" s="192">
        <v>12248.999999999998</v>
      </c>
      <c r="L28" s="192">
        <v>111</v>
      </c>
      <c r="M28" s="192">
        <v>36</v>
      </c>
      <c r="N28" s="192">
        <v>0</v>
      </c>
      <c r="O28" s="192">
        <v>31154.000000000004</v>
      </c>
      <c r="P28" s="192">
        <v>1687</v>
      </c>
      <c r="Q28" s="192">
        <v>9845</v>
      </c>
      <c r="R28" s="592">
        <v>0</v>
      </c>
      <c r="S28" s="592">
        <v>0</v>
      </c>
      <c r="T28" s="192">
        <v>2032475</v>
      </c>
    </row>
    <row r="29" spans="1:20" s="92" customFormat="1" ht="15.75" customHeight="1">
      <c r="A29" s="294" t="s">
        <v>50</v>
      </c>
      <c r="B29" s="194">
        <v>453022.00000000012</v>
      </c>
      <c r="C29" s="194">
        <v>3850935.0000000009</v>
      </c>
      <c r="D29" s="194">
        <v>2129516</v>
      </c>
      <c r="E29" s="194">
        <v>238682.00000000003</v>
      </c>
      <c r="F29" s="194">
        <v>1206867.0000000002</v>
      </c>
      <c r="G29" s="194">
        <v>341686</v>
      </c>
      <c r="H29" s="194">
        <v>84040.999999999956</v>
      </c>
      <c r="I29" s="194">
        <v>138441</v>
      </c>
      <c r="J29" s="194">
        <v>34755</v>
      </c>
      <c r="K29" s="194">
        <v>12374</v>
      </c>
      <c r="L29" s="194">
        <v>0</v>
      </c>
      <c r="M29" s="194">
        <v>79</v>
      </c>
      <c r="N29" s="194">
        <v>40</v>
      </c>
      <c r="O29" s="194">
        <v>180966.99999999994</v>
      </c>
      <c r="P29" s="194">
        <v>195</v>
      </c>
      <c r="Q29" s="194">
        <v>1335</v>
      </c>
      <c r="R29" s="592">
        <v>0</v>
      </c>
      <c r="S29" s="592">
        <v>0</v>
      </c>
      <c r="T29" s="194">
        <v>5112632.0000000009</v>
      </c>
    </row>
    <row r="30" spans="1:20" ht="15.75" customHeight="1">
      <c r="A30" s="286" t="s">
        <v>28</v>
      </c>
      <c r="B30" s="192">
        <v>150662</v>
      </c>
      <c r="C30" s="192">
        <v>614995</v>
      </c>
      <c r="D30" s="192">
        <v>468145</v>
      </c>
      <c r="E30" s="192">
        <v>66610.000000000015</v>
      </c>
      <c r="F30" s="192">
        <v>369387</v>
      </c>
      <c r="G30" s="192">
        <v>44959.999999999993</v>
      </c>
      <c r="H30" s="192">
        <v>6690</v>
      </c>
      <c r="I30" s="192">
        <v>13568.000000000002</v>
      </c>
      <c r="J30" s="192">
        <v>4852</v>
      </c>
      <c r="K30" s="192">
        <v>709</v>
      </c>
      <c r="L30" s="192">
        <v>0</v>
      </c>
      <c r="M30" s="192">
        <v>0</v>
      </c>
      <c r="N30" s="192">
        <v>0</v>
      </c>
      <c r="O30" s="192">
        <v>30225</v>
      </c>
      <c r="P30" s="592">
        <v>0</v>
      </c>
      <c r="Q30" s="592">
        <v>0</v>
      </c>
      <c r="R30" s="592">
        <v>0</v>
      </c>
      <c r="S30" s="592">
        <v>0</v>
      </c>
      <c r="T30" s="192">
        <v>1219005.9999999998</v>
      </c>
    </row>
    <row r="31" spans="1:20" ht="15.75" customHeight="1">
      <c r="A31" s="286" t="s">
        <v>29</v>
      </c>
      <c r="B31" s="192">
        <v>168473.99999999997</v>
      </c>
      <c r="C31" s="192">
        <v>755385</v>
      </c>
      <c r="D31" s="192">
        <v>373665.99999999994</v>
      </c>
      <c r="E31" s="192">
        <v>67387</v>
      </c>
      <c r="F31" s="192">
        <v>134675.00000000003</v>
      </c>
      <c r="G31" s="192">
        <v>65998</v>
      </c>
      <c r="H31" s="192">
        <v>49078.000000000015</v>
      </c>
      <c r="I31" s="192">
        <v>50460.000000000007</v>
      </c>
      <c r="J31" s="192">
        <v>7586</v>
      </c>
      <c r="K31" s="192">
        <v>2106</v>
      </c>
      <c r="L31" s="192">
        <v>0</v>
      </c>
      <c r="M31" s="192">
        <v>61.000000000000007</v>
      </c>
      <c r="N31" s="192">
        <v>5</v>
      </c>
      <c r="O31" s="192">
        <v>55765.000000000007</v>
      </c>
      <c r="P31" s="592">
        <v>0</v>
      </c>
      <c r="Q31" s="592">
        <v>0</v>
      </c>
      <c r="R31" s="592">
        <v>0</v>
      </c>
      <c r="S31" s="592">
        <v>0</v>
      </c>
      <c r="T31" s="192">
        <v>976668.00000000012</v>
      </c>
    </row>
    <row r="32" spans="1:20" ht="15.75" customHeight="1">
      <c r="A32" s="286" t="s">
        <v>30</v>
      </c>
      <c r="B32" s="192">
        <v>6092</v>
      </c>
      <c r="C32" s="192">
        <v>167411</v>
      </c>
      <c r="D32" s="192">
        <v>296047</v>
      </c>
      <c r="E32" s="192">
        <v>15382.999999999998</v>
      </c>
      <c r="F32" s="192">
        <v>309564</v>
      </c>
      <c r="G32" s="192">
        <v>22000</v>
      </c>
      <c r="H32" s="192">
        <v>9935</v>
      </c>
      <c r="I32" s="192">
        <v>1170</v>
      </c>
      <c r="J32" s="192">
        <v>9871</v>
      </c>
      <c r="K32" s="192">
        <v>3047</v>
      </c>
      <c r="L32" s="192">
        <v>0</v>
      </c>
      <c r="M32" s="192">
        <v>0</v>
      </c>
      <c r="N32" s="192">
        <v>0</v>
      </c>
      <c r="O32" s="192">
        <v>3551</v>
      </c>
      <c r="P32" s="592">
        <v>0</v>
      </c>
      <c r="Q32" s="592">
        <v>0</v>
      </c>
      <c r="R32" s="592">
        <v>0</v>
      </c>
      <c r="S32" s="592">
        <v>0</v>
      </c>
      <c r="T32" s="192">
        <v>596674</v>
      </c>
    </row>
    <row r="33" spans="1:20" ht="15.75" customHeight="1">
      <c r="A33" s="286" t="s">
        <v>31</v>
      </c>
      <c r="B33" s="192">
        <v>25061</v>
      </c>
      <c r="C33" s="192">
        <v>65752.999999999985</v>
      </c>
      <c r="D33" s="192">
        <v>183978.99999999997</v>
      </c>
      <c r="E33" s="192">
        <v>15215.000000000002</v>
      </c>
      <c r="F33" s="192">
        <v>40993</v>
      </c>
      <c r="G33" s="192">
        <v>33558</v>
      </c>
      <c r="H33" s="192">
        <v>3519</v>
      </c>
      <c r="I33" s="192">
        <v>13348.000000000002</v>
      </c>
      <c r="J33" s="192">
        <v>9795.9999999999982</v>
      </c>
      <c r="K33" s="192">
        <v>2646</v>
      </c>
      <c r="L33" s="192">
        <v>0</v>
      </c>
      <c r="M33" s="192">
        <v>0</v>
      </c>
      <c r="N33" s="192">
        <v>0</v>
      </c>
      <c r="O33" s="192">
        <v>38191</v>
      </c>
      <c r="P33" s="592">
        <v>0</v>
      </c>
      <c r="Q33" s="592">
        <v>0</v>
      </c>
      <c r="R33" s="592">
        <v>0</v>
      </c>
      <c r="S33" s="592">
        <v>0</v>
      </c>
      <c r="T33" s="192">
        <v>570206</v>
      </c>
    </row>
    <row r="34" spans="1:20" ht="15.75" customHeight="1">
      <c r="A34" s="286" t="s">
        <v>32</v>
      </c>
      <c r="B34" s="192">
        <v>29118</v>
      </c>
      <c r="C34" s="192">
        <v>613674</v>
      </c>
      <c r="D34" s="192">
        <v>461563.99999999994</v>
      </c>
      <c r="E34" s="192">
        <v>66976</v>
      </c>
      <c r="F34" s="192">
        <v>201141.99999999994</v>
      </c>
      <c r="G34" s="192">
        <v>115452</v>
      </c>
      <c r="H34" s="192">
        <v>10715</v>
      </c>
      <c r="I34" s="192">
        <v>16659</v>
      </c>
      <c r="J34" s="192">
        <v>1416</v>
      </c>
      <c r="K34" s="192">
        <v>485.00000000000006</v>
      </c>
      <c r="L34" s="192">
        <v>0</v>
      </c>
      <c r="M34" s="192">
        <v>0</v>
      </c>
      <c r="N34" s="192">
        <v>0</v>
      </c>
      <c r="O34" s="192">
        <v>30269.000000000004</v>
      </c>
      <c r="P34" s="192">
        <v>139</v>
      </c>
      <c r="Q34" s="192">
        <v>248</v>
      </c>
      <c r="R34" s="592">
        <v>0</v>
      </c>
      <c r="S34" s="592">
        <v>0</v>
      </c>
      <c r="T34" s="192">
        <v>1110145</v>
      </c>
    </row>
    <row r="35" spans="1:20" ht="15.75" customHeight="1">
      <c r="A35" s="286" t="s">
        <v>33</v>
      </c>
      <c r="B35" s="192">
        <v>73615.000000000015</v>
      </c>
      <c r="C35" s="192">
        <v>1633717.0000000002</v>
      </c>
      <c r="D35" s="192">
        <v>346114.99999999994</v>
      </c>
      <c r="E35" s="192">
        <v>7111</v>
      </c>
      <c r="F35" s="192">
        <v>151106.00000000003</v>
      </c>
      <c r="G35" s="192">
        <v>59718</v>
      </c>
      <c r="H35" s="192">
        <v>4104</v>
      </c>
      <c r="I35" s="192">
        <v>43235.999999999993</v>
      </c>
      <c r="J35" s="192">
        <v>1234</v>
      </c>
      <c r="K35" s="192">
        <v>3381.0000000000009</v>
      </c>
      <c r="L35" s="192">
        <v>0</v>
      </c>
      <c r="M35" s="192">
        <v>18</v>
      </c>
      <c r="N35" s="192">
        <v>35</v>
      </c>
      <c r="O35" s="192">
        <v>22965.999999999996</v>
      </c>
      <c r="P35" s="192">
        <v>56</v>
      </c>
      <c r="Q35" s="192">
        <v>1087.0000000000002</v>
      </c>
      <c r="R35" s="592">
        <v>0</v>
      </c>
      <c r="S35" s="592">
        <v>0</v>
      </c>
      <c r="T35" s="192">
        <v>639933</v>
      </c>
    </row>
    <row r="36" spans="1:20" s="92" customFormat="1" ht="15.75" customHeight="1">
      <c r="A36" s="294" t="s">
        <v>49</v>
      </c>
      <c r="B36" s="194">
        <v>5654</v>
      </c>
      <c r="C36" s="194">
        <v>17451</v>
      </c>
      <c r="D36" s="194">
        <v>63535</v>
      </c>
      <c r="E36" s="194">
        <v>3904</v>
      </c>
      <c r="F36" s="194">
        <v>13108</v>
      </c>
      <c r="G36" s="194">
        <v>5375</v>
      </c>
      <c r="H36" s="194">
        <v>832.00000000000023</v>
      </c>
      <c r="I36" s="194">
        <v>4749</v>
      </c>
      <c r="J36" s="194">
        <v>88</v>
      </c>
      <c r="K36" s="194">
        <v>111</v>
      </c>
      <c r="L36" s="194">
        <v>0</v>
      </c>
      <c r="M36" s="194">
        <v>0</v>
      </c>
      <c r="N36" s="194">
        <v>0</v>
      </c>
      <c r="O36" s="194">
        <v>0</v>
      </c>
      <c r="P36" s="592">
        <v>0</v>
      </c>
      <c r="Q36" s="592">
        <v>0</v>
      </c>
      <c r="R36" s="592">
        <v>0</v>
      </c>
      <c r="S36" s="592">
        <v>0</v>
      </c>
      <c r="T36" s="194">
        <v>141819.00000000003</v>
      </c>
    </row>
    <row r="37" spans="1:20" ht="15.75" customHeight="1">
      <c r="A37" s="286" t="s">
        <v>36</v>
      </c>
      <c r="B37" s="192">
        <v>5654</v>
      </c>
      <c r="C37" s="192">
        <v>17451</v>
      </c>
      <c r="D37" s="192">
        <v>63535</v>
      </c>
      <c r="E37" s="192">
        <v>3904</v>
      </c>
      <c r="F37" s="192">
        <v>13108</v>
      </c>
      <c r="G37" s="192">
        <v>5375</v>
      </c>
      <c r="H37" s="192">
        <v>832.00000000000023</v>
      </c>
      <c r="I37" s="192">
        <v>4749</v>
      </c>
      <c r="J37" s="192">
        <v>88</v>
      </c>
      <c r="K37" s="192">
        <v>111</v>
      </c>
      <c r="L37" s="192">
        <v>0</v>
      </c>
      <c r="M37" s="192">
        <v>0</v>
      </c>
      <c r="N37" s="192">
        <v>0</v>
      </c>
      <c r="O37" s="192">
        <v>0</v>
      </c>
      <c r="P37" s="592">
        <v>0</v>
      </c>
      <c r="Q37" s="592">
        <v>0</v>
      </c>
      <c r="R37" s="592">
        <v>0</v>
      </c>
      <c r="S37" s="592">
        <v>0</v>
      </c>
      <c r="T37" s="192">
        <v>141819.00000000003</v>
      </c>
    </row>
    <row r="38" spans="1:20" ht="15.75" customHeight="1">
      <c r="A38" s="295" t="s">
        <v>37</v>
      </c>
      <c r="B38" s="192">
        <v>2735</v>
      </c>
      <c r="C38" s="192">
        <v>3410</v>
      </c>
      <c r="D38" s="192">
        <v>4463</v>
      </c>
      <c r="E38" s="192">
        <v>53</v>
      </c>
      <c r="F38" s="192">
        <v>2171</v>
      </c>
      <c r="G38" s="192">
        <v>758</v>
      </c>
      <c r="H38" s="192">
        <v>0</v>
      </c>
      <c r="I38" s="192">
        <v>795</v>
      </c>
      <c r="J38" s="192">
        <v>0</v>
      </c>
      <c r="K38" s="192">
        <v>0</v>
      </c>
      <c r="L38" s="192">
        <v>0</v>
      </c>
      <c r="M38" s="192">
        <v>0</v>
      </c>
      <c r="N38" s="192">
        <v>0</v>
      </c>
      <c r="O38" s="192">
        <v>14</v>
      </c>
      <c r="P38" s="592">
        <v>0</v>
      </c>
      <c r="Q38" s="592">
        <v>0</v>
      </c>
      <c r="R38" s="592">
        <v>0</v>
      </c>
      <c r="S38" s="592">
        <v>0</v>
      </c>
      <c r="T38" s="192">
        <v>50397</v>
      </c>
    </row>
    <row r="39" spans="1:20" ht="15.75" customHeight="1">
      <c r="A39" s="286" t="s">
        <v>37</v>
      </c>
      <c r="B39" s="192">
        <v>2735</v>
      </c>
      <c r="C39" s="192">
        <v>3410</v>
      </c>
      <c r="D39" s="192">
        <v>4463</v>
      </c>
      <c r="E39" s="192">
        <v>53</v>
      </c>
      <c r="F39" s="192">
        <v>2171</v>
      </c>
      <c r="G39" s="192">
        <v>758</v>
      </c>
      <c r="H39" s="192">
        <v>0</v>
      </c>
      <c r="I39" s="192">
        <v>795</v>
      </c>
      <c r="J39" s="192">
        <v>0</v>
      </c>
      <c r="K39" s="192">
        <v>0</v>
      </c>
      <c r="L39" s="192">
        <v>0</v>
      </c>
      <c r="M39" s="192">
        <v>0</v>
      </c>
      <c r="N39" s="192">
        <v>0</v>
      </c>
      <c r="O39" s="192">
        <v>14</v>
      </c>
      <c r="P39" s="592">
        <v>0</v>
      </c>
      <c r="Q39" s="592">
        <v>0</v>
      </c>
      <c r="R39" s="592">
        <v>0</v>
      </c>
      <c r="S39" s="592">
        <v>0</v>
      </c>
      <c r="T39" s="192">
        <v>50397</v>
      </c>
    </row>
    <row r="40" spans="1:20" ht="12.75" customHeight="1">
      <c r="A40" s="636"/>
      <c r="B40" s="637"/>
      <c r="C40" s="637"/>
      <c r="D40" s="637"/>
      <c r="E40" s="637"/>
      <c r="F40" s="637"/>
      <c r="G40" s="637"/>
      <c r="H40" s="637"/>
      <c r="I40" s="637"/>
      <c r="J40" s="637"/>
      <c r="K40" s="637"/>
      <c r="L40" s="637"/>
      <c r="M40" s="637"/>
      <c r="N40" s="637"/>
      <c r="O40" s="637"/>
      <c r="P40" s="638"/>
      <c r="Q40" s="638"/>
      <c r="R40" s="638"/>
      <c r="S40" s="638"/>
      <c r="T40" s="637"/>
    </row>
    <row r="41" spans="1:20" ht="26.25" customHeight="1">
      <c r="A41" s="854" t="s">
        <v>397</v>
      </c>
      <c r="B41" s="854"/>
      <c r="C41" s="854"/>
      <c r="D41" s="854"/>
      <c r="E41" s="854"/>
      <c r="F41" s="854"/>
      <c r="G41" s="854"/>
      <c r="H41" s="854"/>
      <c r="I41" s="854"/>
      <c r="J41" s="854"/>
      <c r="K41" s="854"/>
      <c r="L41" s="854"/>
      <c r="M41" s="854"/>
      <c r="N41" s="854"/>
      <c r="O41" s="854"/>
      <c r="P41" s="854"/>
      <c r="Q41" s="854"/>
      <c r="R41" s="854"/>
      <c r="S41" s="854"/>
      <c r="T41" s="854"/>
    </row>
    <row r="42" spans="1:20" ht="30.75" customHeight="1">
      <c r="A42" s="754" t="s">
        <v>602</v>
      </c>
      <c r="B42" s="754"/>
      <c r="C42" s="754"/>
      <c r="D42" s="754"/>
      <c r="E42" s="754"/>
    </row>
  </sheetData>
  <mergeCells count="7">
    <mergeCell ref="A42:E42"/>
    <mergeCell ref="A41:T41"/>
    <mergeCell ref="A5:T5"/>
    <mergeCell ref="A7:A8"/>
    <mergeCell ref="B7:O7"/>
    <mergeCell ref="P7:S7"/>
    <mergeCell ref="T7:T8"/>
  </mergeCells>
  <hyperlinks>
    <hyperlink ref="U5" location="INDICE!A69" display="INDICE"/>
  </hyperlinks>
  <printOptions horizontalCentered="1"/>
  <pageMargins left="0.19685039370078741" right="0.19685039370078741" top="1.1023622047244095" bottom="0.51181102362204722" header="0.11811023622047245" footer="0.23622047244094491"/>
  <pageSetup paperSize="9" scale="50" firstPageNumber="122" orientation="landscape" useFirstPageNumber="1" r:id="rId1"/>
  <headerFooter scaleWithDoc="0">
    <oddHeader>&amp;C&amp;G</oddHeader>
    <oddFooter>&amp;C&amp;12 &amp;P</oddFooter>
  </headerFooter>
  <drawing r:id="rId2"/>
  <legacyDrawingHF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4"/>
  <dimension ref="A1:I40"/>
  <sheetViews>
    <sheetView showGridLines="0" zoomScale="90" zoomScaleNormal="90" workbookViewId="0">
      <selection activeCell="A6" sqref="A6:A7"/>
    </sheetView>
  </sheetViews>
  <sheetFormatPr baseColWidth="10" defaultColWidth="9.140625" defaultRowHeight="12.75"/>
  <cols>
    <col min="1" max="1" width="40.140625" style="91" customWidth="1"/>
    <col min="2" max="2" width="19.7109375" style="91" customWidth="1"/>
    <col min="3" max="3" width="17" style="91" customWidth="1"/>
    <col min="4" max="4" width="19.140625" style="91" customWidth="1"/>
    <col min="5" max="5" width="17" style="91" customWidth="1"/>
    <col min="6" max="6" width="18.42578125" style="91" customWidth="1"/>
    <col min="7" max="7" width="21.5703125" style="91" customWidth="1"/>
    <col min="8" max="8" width="14.42578125" style="91" customWidth="1"/>
    <col min="9" max="16384" width="9.140625" style="93"/>
  </cols>
  <sheetData>
    <row r="1" spans="1:9" ht="17.25" customHeight="1"/>
    <row r="2" spans="1:9" ht="17.25" customHeight="1"/>
    <row r="3" spans="1:9" ht="17.25" customHeight="1"/>
    <row r="5" spans="1:9" ht="44.25" customHeight="1">
      <c r="A5" s="755" t="s">
        <v>824</v>
      </c>
      <c r="B5" s="755"/>
      <c r="C5" s="755"/>
      <c r="D5" s="755"/>
      <c r="E5" s="755"/>
      <c r="F5" s="755"/>
      <c r="G5" s="755"/>
      <c r="H5" s="755"/>
      <c r="I5" s="65" t="s">
        <v>225</v>
      </c>
    </row>
    <row r="6" spans="1:9" s="98" customFormat="1" ht="19.5" customHeight="1">
      <c r="A6" s="771" t="s">
        <v>196</v>
      </c>
      <c r="B6" s="791" t="s">
        <v>195</v>
      </c>
      <c r="C6" s="791"/>
      <c r="D6" s="791"/>
      <c r="E6" s="791"/>
      <c r="F6" s="791"/>
      <c r="G6" s="791"/>
      <c r="H6" s="791"/>
    </row>
    <row r="7" spans="1:9" s="98" customFormat="1" ht="25.5">
      <c r="A7" s="772"/>
      <c r="B7" s="321" t="s">
        <v>194</v>
      </c>
      <c r="C7" s="321" t="s">
        <v>192</v>
      </c>
      <c r="D7" s="321" t="s">
        <v>193</v>
      </c>
      <c r="E7" s="321" t="s">
        <v>191</v>
      </c>
      <c r="F7" s="321" t="s">
        <v>398</v>
      </c>
      <c r="G7" s="321" t="s">
        <v>399</v>
      </c>
      <c r="H7" s="321" t="s">
        <v>87</v>
      </c>
    </row>
    <row r="8" spans="1:9" s="92" customFormat="1" ht="15.75" customHeight="1">
      <c r="A8" s="191" t="s">
        <v>467</v>
      </c>
      <c r="B8" s="194">
        <v>3989468.9999999991</v>
      </c>
      <c r="C8" s="194">
        <v>2682910</v>
      </c>
      <c r="D8" s="194">
        <v>646036.99999999977</v>
      </c>
      <c r="E8" s="194">
        <v>158596.99999999985</v>
      </c>
      <c r="F8" s="194">
        <v>98645.999999999927</v>
      </c>
      <c r="G8" s="194">
        <v>166465.00000000006</v>
      </c>
      <c r="H8" s="194">
        <v>194024.99999999991</v>
      </c>
    </row>
    <row r="9" spans="1:9" s="92" customFormat="1" ht="15.75" customHeight="1">
      <c r="A9" s="191" t="s">
        <v>282</v>
      </c>
      <c r="B9" s="194">
        <v>1899697.9999999991</v>
      </c>
      <c r="C9" s="194">
        <v>1231317.0000000005</v>
      </c>
      <c r="D9" s="194">
        <v>398360.99999999988</v>
      </c>
      <c r="E9" s="194">
        <v>101940.99999999993</v>
      </c>
      <c r="F9" s="194">
        <v>71686</v>
      </c>
      <c r="G9" s="194">
        <v>108392.00000000001</v>
      </c>
      <c r="H9" s="194">
        <v>144437.99999999994</v>
      </c>
    </row>
    <row r="10" spans="1:9" ht="15.75" customHeight="1">
      <c r="A10" s="200" t="s">
        <v>169</v>
      </c>
      <c r="B10" s="192">
        <v>199583</v>
      </c>
      <c r="C10" s="192">
        <v>184799.99999999997</v>
      </c>
      <c r="D10" s="192">
        <v>50109</v>
      </c>
      <c r="E10" s="192">
        <v>11225.000000000002</v>
      </c>
      <c r="F10" s="192">
        <v>4710</v>
      </c>
      <c r="G10" s="192">
        <v>9153.0000000000018</v>
      </c>
      <c r="H10" s="192">
        <v>1219</v>
      </c>
    </row>
    <row r="11" spans="1:9" ht="15.75" customHeight="1">
      <c r="A11" s="199" t="s">
        <v>168</v>
      </c>
      <c r="B11" s="192">
        <v>17378.999999999996</v>
      </c>
      <c r="C11" s="192">
        <v>13851.999999999998</v>
      </c>
      <c r="D11" s="192">
        <v>234</v>
      </c>
      <c r="E11" s="192">
        <v>1617</v>
      </c>
      <c r="F11" s="192">
        <v>0</v>
      </c>
      <c r="G11" s="192">
        <v>0</v>
      </c>
      <c r="H11" s="192">
        <v>0</v>
      </c>
    </row>
    <row r="12" spans="1:9" ht="15.75" customHeight="1">
      <c r="A12" s="200" t="s">
        <v>167</v>
      </c>
      <c r="B12" s="192">
        <v>52822</v>
      </c>
      <c r="C12" s="192">
        <v>28181</v>
      </c>
      <c r="D12" s="192">
        <v>1815.9999999999998</v>
      </c>
      <c r="E12" s="192">
        <v>1965</v>
      </c>
      <c r="F12" s="192">
        <v>77</v>
      </c>
      <c r="G12" s="192">
        <v>0</v>
      </c>
      <c r="H12" s="192">
        <v>723</v>
      </c>
    </row>
    <row r="13" spans="1:9" ht="15.75" customHeight="1">
      <c r="A13" s="199" t="s">
        <v>166</v>
      </c>
      <c r="B13" s="192">
        <v>31257</v>
      </c>
      <c r="C13" s="192">
        <v>21576</v>
      </c>
      <c r="D13" s="192">
        <v>2256</v>
      </c>
      <c r="E13" s="192">
        <v>1414</v>
      </c>
      <c r="F13" s="192">
        <v>252</v>
      </c>
      <c r="G13" s="192">
        <v>0</v>
      </c>
      <c r="H13" s="192">
        <v>2115</v>
      </c>
    </row>
    <row r="14" spans="1:9" ht="15.75" customHeight="1">
      <c r="A14" s="200" t="s">
        <v>165</v>
      </c>
      <c r="B14" s="192">
        <v>50752.999999999993</v>
      </c>
      <c r="C14" s="192">
        <v>36784.999999999993</v>
      </c>
      <c r="D14" s="192">
        <v>8252.9999999999982</v>
      </c>
      <c r="E14" s="192">
        <v>1832.9999999999998</v>
      </c>
      <c r="F14" s="192">
        <v>1094</v>
      </c>
      <c r="G14" s="192">
        <v>0</v>
      </c>
      <c r="H14" s="192">
        <v>522.00000000000011</v>
      </c>
    </row>
    <row r="15" spans="1:9" ht="15.75" customHeight="1">
      <c r="A15" s="199" t="s">
        <v>164</v>
      </c>
      <c r="B15" s="192">
        <v>84157</v>
      </c>
      <c r="C15" s="192">
        <v>79021</v>
      </c>
      <c r="D15" s="192">
        <v>27310</v>
      </c>
      <c r="E15" s="192">
        <v>2845.9999999999995</v>
      </c>
      <c r="F15" s="192">
        <v>534</v>
      </c>
      <c r="G15" s="192">
        <v>1249.9999999999998</v>
      </c>
      <c r="H15" s="192">
        <v>8998</v>
      </c>
    </row>
    <row r="16" spans="1:9" ht="15.75" customHeight="1">
      <c r="A16" s="200" t="s">
        <v>163</v>
      </c>
      <c r="B16" s="192">
        <v>85025.000000000015</v>
      </c>
      <c r="C16" s="192">
        <v>66951</v>
      </c>
      <c r="D16" s="192">
        <v>3985.9999999999995</v>
      </c>
      <c r="E16" s="192">
        <v>1877.9999999999998</v>
      </c>
      <c r="F16" s="192">
        <v>462.99999999999994</v>
      </c>
      <c r="G16" s="192">
        <v>2532.9999999999995</v>
      </c>
      <c r="H16" s="192">
        <v>25</v>
      </c>
    </row>
    <row r="17" spans="1:8" ht="15.75" customHeight="1">
      <c r="A17" s="199" t="s">
        <v>162</v>
      </c>
      <c r="B17" s="192">
        <v>80178.999999999971</v>
      </c>
      <c r="C17" s="192">
        <v>67426.999999999985</v>
      </c>
      <c r="D17" s="192">
        <v>27795.000000000004</v>
      </c>
      <c r="E17" s="192">
        <v>4680.9999999999991</v>
      </c>
      <c r="F17" s="192">
        <v>2668</v>
      </c>
      <c r="G17" s="192">
        <v>3818.0000000000009</v>
      </c>
      <c r="H17" s="192">
        <v>1863.0000000000002</v>
      </c>
    </row>
    <row r="18" spans="1:8" ht="15.75" customHeight="1">
      <c r="A18" s="200" t="s">
        <v>161</v>
      </c>
      <c r="B18" s="192">
        <v>1165322.0000000012</v>
      </c>
      <c r="C18" s="192">
        <v>612645.99999999977</v>
      </c>
      <c r="D18" s="192">
        <v>233085.00000000009</v>
      </c>
      <c r="E18" s="192">
        <v>67021.000000000015</v>
      </c>
      <c r="F18" s="192">
        <v>60623.999999999971</v>
      </c>
      <c r="G18" s="192">
        <v>83445.999999999898</v>
      </c>
      <c r="H18" s="192">
        <v>20177</v>
      </c>
    </row>
    <row r="19" spans="1:8" ht="15.75" customHeight="1">
      <c r="A19" s="199" t="s">
        <v>160</v>
      </c>
      <c r="B19" s="192">
        <v>57452.000000000007</v>
      </c>
      <c r="C19" s="192">
        <v>37654</v>
      </c>
      <c r="D19" s="192">
        <v>23982</v>
      </c>
      <c r="E19" s="192">
        <v>5494</v>
      </c>
      <c r="F19" s="192">
        <v>367</v>
      </c>
      <c r="G19" s="192">
        <v>3965.9999999999986</v>
      </c>
      <c r="H19" s="192">
        <v>105650</v>
      </c>
    </row>
    <row r="20" spans="1:8" ht="15.75" customHeight="1">
      <c r="A20" s="200" t="s">
        <v>159</v>
      </c>
      <c r="B20" s="192">
        <v>75769.000000000015</v>
      </c>
      <c r="C20" s="192">
        <v>82424</v>
      </c>
      <c r="D20" s="192">
        <v>19535</v>
      </c>
      <c r="E20" s="192">
        <v>1967</v>
      </c>
      <c r="F20" s="192">
        <v>897</v>
      </c>
      <c r="G20" s="192">
        <v>4226</v>
      </c>
      <c r="H20" s="192">
        <v>3146</v>
      </c>
    </row>
    <row r="21" spans="1:8" s="92" customFormat="1" ht="15.75" customHeight="1">
      <c r="A21" s="191" t="s">
        <v>283</v>
      </c>
      <c r="B21" s="194">
        <v>1908123.0000000009</v>
      </c>
      <c r="C21" s="194">
        <v>1355250.9999999986</v>
      </c>
      <c r="D21" s="194">
        <v>236904</v>
      </c>
      <c r="E21" s="194">
        <v>53071.000000000007</v>
      </c>
      <c r="F21" s="194">
        <v>26900.000000000029</v>
      </c>
      <c r="G21" s="194">
        <v>58072.999999999985</v>
      </c>
      <c r="H21" s="194">
        <v>49577.000000000015</v>
      </c>
    </row>
    <row r="22" spans="1:8" ht="15.75" customHeight="1">
      <c r="A22" s="200" t="s">
        <v>51</v>
      </c>
      <c r="B22" s="192">
        <v>127756.00000000003</v>
      </c>
      <c r="C22" s="192">
        <v>97069.000000000015</v>
      </c>
      <c r="D22" s="192">
        <v>15671.000000000004</v>
      </c>
      <c r="E22" s="192">
        <v>4597</v>
      </c>
      <c r="F22" s="192">
        <v>0</v>
      </c>
      <c r="G22" s="192">
        <v>2539.0000000000005</v>
      </c>
      <c r="H22" s="192">
        <v>1910.9999999999995</v>
      </c>
    </row>
    <row r="23" spans="1:8" ht="15.75" customHeight="1">
      <c r="A23" s="199" t="s">
        <v>158</v>
      </c>
      <c r="B23" s="192">
        <v>39647</v>
      </c>
      <c r="C23" s="192">
        <v>30493.999999999993</v>
      </c>
      <c r="D23" s="192">
        <v>13</v>
      </c>
      <c r="E23" s="192">
        <v>1228</v>
      </c>
      <c r="F23" s="192">
        <v>11</v>
      </c>
      <c r="G23" s="192">
        <v>0</v>
      </c>
      <c r="H23" s="192">
        <v>3679</v>
      </c>
    </row>
    <row r="24" spans="1:8" ht="15.75" customHeight="1">
      <c r="A24" s="200" t="s">
        <v>157</v>
      </c>
      <c r="B24" s="192">
        <v>1375894.0000000012</v>
      </c>
      <c r="C24" s="192">
        <v>950787.99999999988</v>
      </c>
      <c r="D24" s="192">
        <v>172871.00000000003</v>
      </c>
      <c r="E24" s="192">
        <v>38514.999999999971</v>
      </c>
      <c r="F24" s="192">
        <v>19944</v>
      </c>
      <c r="G24" s="192">
        <v>44411.999999999971</v>
      </c>
      <c r="H24" s="192">
        <v>43104.999999999964</v>
      </c>
    </row>
    <row r="25" spans="1:8" ht="15.75" customHeight="1">
      <c r="A25" s="199" t="s">
        <v>156</v>
      </c>
      <c r="B25" s="192">
        <v>84891.000000000058</v>
      </c>
      <c r="C25" s="192">
        <v>124209.99999999997</v>
      </c>
      <c r="D25" s="192">
        <v>12522.000000000004</v>
      </c>
      <c r="E25" s="192">
        <v>1690</v>
      </c>
      <c r="F25" s="192">
        <v>364.99999999999983</v>
      </c>
      <c r="G25" s="192">
        <v>3902.0000000000009</v>
      </c>
      <c r="H25" s="192">
        <v>55.000000000000014</v>
      </c>
    </row>
    <row r="26" spans="1:8" ht="15.75" customHeight="1">
      <c r="A26" s="200" t="s">
        <v>155</v>
      </c>
      <c r="B26" s="192">
        <v>196370.00000000006</v>
      </c>
      <c r="C26" s="192">
        <v>113735.99999999999</v>
      </c>
      <c r="D26" s="192">
        <v>30998.000000000004</v>
      </c>
      <c r="E26" s="192">
        <v>7041.0000000000018</v>
      </c>
      <c r="F26" s="192">
        <v>6580.0000000000045</v>
      </c>
      <c r="G26" s="192">
        <v>7220</v>
      </c>
      <c r="H26" s="192">
        <v>0</v>
      </c>
    </row>
    <row r="27" spans="1:8" ht="15.75" customHeight="1">
      <c r="A27" s="199" t="s">
        <v>26</v>
      </c>
      <c r="B27" s="192">
        <v>83565.000000000029</v>
      </c>
      <c r="C27" s="192">
        <v>38953.999999999993</v>
      </c>
      <c r="D27" s="192">
        <v>4829</v>
      </c>
      <c r="E27" s="192">
        <v>0</v>
      </c>
      <c r="F27" s="192">
        <v>0</v>
      </c>
      <c r="G27" s="192">
        <v>0</v>
      </c>
      <c r="H27" s="192">
        <v>826.99999999999989</v>
      </c>
    </row>
    <row r="28" spans="1:8" s="92" customFormat="1" ht="15.75" customHeight="1">
      <c r="A28" s="191" t="s">
        <v>50</v>
      </c>
      <c r="B28" s="194">
        <v>172373.99999999994</v>
      </c>
      <c r="C28" s="194">
        <v>93426</v>
      </c>
      <c r="D28" s="194">
        <v>10357.000000000004</v>
      </c>
      <c r="E28" s="194">
        <v>3585.0000000000005</v>
      </c>
      <c r="F28" s="194">
        <v>60</v>
      </c>
      <c r="G28" s="194">
        <v>0</v>
      </c>
      <c r="H28" s="194">
        <v>10.000000000000002</v>
      </c>
    </row>
    <row r="29" spans="1:8" ht="15.75" customHeight="1">
      <c r="A29" s="199" t="s">
        <v>28</v>
      </c>
      <c r="B29" s="192">
        <v>39641</v>
      </c>
      <c r="C29" s="192">
        <v>23719.000000000004</v>
      </c>
      <c r="D29" s="192">
        <v>31</v>
      </c>
      <c r="E29" s="192">
        <v>369</v>
      </c>
      <c r="F29" s="192">
        <v>0</v>
      </c>
      <c r="G29" s="192">
        <v>0</v>
      </c>
      <c r="H29" s="192">
        <v>0</v>
      </c>
    </row>
    <row r="30" spans="1:8" ht="15.75" customHeight="1">
      <c r="A30" s="200" t="s">
        <v>29</v>
      </c>
      <c r="B30" s="192">
        <v>30890</v>
      </c>
      <c r="C30" s="192">
        <v>15489</v>
      </c>
      <c r="D30" s="192">
        <v>1074</v>
      </c>
      <c r="E30" s="192">
        <v>0</v>
      </c>
      <c r="F30" s="192">
        <v>0</v>
      </c>
      <c r="G30" s="192">
        <v>0</v>
      </c>
      <c r="H30" s="192">
        <v>0</v>
      </c>
    </row>
    <row r="31" spans="1:8" ht="15.75" customHeight="1">
      <c r="A31" s="199" t="s">
        <v>30</v>
      </c>
      <c r="B31" s="192">
        <v>36621</v>
      </c>
      <c r="C31" s="192">
        <v>20731</v>
      </c>
      <c r="D31" s="192">
        <v>4280</v>
      </c>
      <c r="E31" s="192">
        <v>2329</v>
      </c>
      <c r="F31" s="192">
        <v>0</v>
      </c>
      <c r="G31" s="192">
        <v>0</v>
      </c>
      <c r="H31" s="192">
        <v>0</v>
      </c>
    </row>
    <row r="32" spans="1:8" ht="15.75" customHeight="1">
      <c r="A32" s="200" t="s">
        <v>31</v>
      </c>
      <c r="B32" s="192">
        <v>18424</v>
      </c>
      <c r="C32" s="192">
        <v>12103</v>
      </c>
      <c r="D32" s="192">
        <v>0</v>
      </c>
      <c r="E32" s="192">
        <v>462.99999999999994</v>
      </c>
      <c r="F32" s="192">
        <v>0</v>
      </c>
      <c r="G32" s="192">
        <v>0</v>
      </c>
      <c r="H32" s="192">
        <v>10</v>
      </c>
    </row>
    <row r="33" spans="1:8" ht="15.75" customHeight="1">
      <c r="A33" s="199" t="s">
        <v>32</v>
      </c>
      <c r="B33" s="192">
        <v>22060</v>
      </c>
      <c r="C33" s="192">
        <v>13399.999999999998</v>
      </c>
      <c r="D33" s="192">
        <v>3105.9999999999995</v>
      </c>
      <c r="E33" s="192">
        <v>405</v>
      </c>
      <c r="F33" s="192">
        <v>60</v>
      </c>
      <c r="G33" s="192">
        <v>0</v>
      </c>
      <c r="H33" s="192">
        <v>0</v>
      </c>
    </row>
    <row r="34" spans="1:8" ht="15.75" customHeight="1">
      <c r="A34" s="200" t="s">
        <v>33</v>
      </c>
      <c r="B34" s="192">
        <v>24738</v>
      </c>
      <c r="C34" s="192">
        <v>7984.0000000000009</v>
      </c>
      <c r="D34" s="192">
        <v>1866</v>
      </c>
      <c r="E34" s="192">
        <v>19</v>
      </c>
      <c r="F34" s="192">
        <v>0</v>
      </c>
      <c r="G34" s="192">
        <v>0</v>
      </c>
      <c r="H34" s="192">
        <v>0</v>
      </c>
    </row>
    <row r="35" spans="1:8" s="92" customFormat="1" ht="15.75" customHeight="1">
      <c r="A35" s="191" t="s">
        <v>49</v>
      </c>
      <c r="B35" s="194">
        <v>9274</v>
      </c>
      <c r="C35" s="194">
        <v>2916</v>
      </c>
      <c r="D35" s="194">
        <v>415</v>
      </c>
      <c r="E35" s="194">
        <v>0</v>
      </c>
      <c r="F35" s="194">
        <v>0</v>
      </c>
      <c r="G35" s="194">
        <v>0</v>
      </c>
      <c r="H35" s="194">
        <v>0</v>
      </c>
    </row>
    <row r="36" spans="1:8" ht="15.75" customHeight="1">
      <c r="A36" s="200" t="s">
        <v>36</v>
      </c>
      <c r="B36" s="192">
        <v>9274</v>
      </c>
      <c r="C36" s="192">
        <v>2916</v>
      </c>
      <c r="D36" s="192">
        <v>415</v>
      </c>
      <c r="E36" s="192">
        <v>0</v>
      </c>
      <c r="F36" s="192">
        <v>0</v>
      </c>
      <c r="G36" s="192">
        <v>0</v>
      </c>
      <c r="H36" s="192">
        <v>0</v>
      </c>
    </row>
    <row r="37" spans="1:8" ht="15.75" customHeight="1">
      <c r="A37" s="191" t="s">
        <v>37</v>
      </c>
      <c r="B37" s="296">
        <v>0</v>
      </c>
      <c r="C37" s="296">
        <v>0</v>
      </c>
      <c r="D37" s="296">
        <v>0</v>
      </c>
      <c r="E37" s="296">
        <v>0</v>
      </c>
      <c r="F37" s="296">
        <v>0</v>
      </c>
      <c r="G37" s="296">
        <v>0</v>
      </c>
      <c r="H37" s="296">
        <v>0</v>
      </c>
    </row>
    <row r="38" spans="1:8" ht="15.75" customHeight="1">
      <c r="A38" s="275" t="s">
        <v>414</v>
      </c>
      <c r="B38" s="296">
        <v>0</v>
      </c>
      <c r="C38" s="296">
        <v>0</v>
      </c>
      <c r="D38" s="296">
        <v>0</v>
      </c>
      <c r="E38" s="296">
        <v>0</v>
      </c>
      <c r="F38" s="296">
        <v>0</v>
      </c>
      <c r="G38" s="296">
        <v>0</v>
      </c>
      <c r="H38" s="296">
        <v>0</v>
      </c>
    </row>
    <row r="40" spans="1:8">
      <c r="A40" s="754" t="s">
        <v>602</v>
      </c>
      <c r="B40" s="754"/>
      <c r="C40" s="754"/>
      <c r="D40" s="754"/>
    </row>
  </sheetData>
  <mergeCells count="4">
    <mergeCell ref="A5:H5"/>
    <mergeCell ref="A6:A7"/>
    <mergeCell ref="B6:H6"/>
    <mergeCell ref="A40:D40"/>
  </mergeCells>
  <hyperlinks>
    <hyperlink ref="I5" location="INDICE!A70" display="INDICE"/>
  </hyperlinks>
  <printOptions horizontalCentered="1"/>
  <pageMargins left="0.19685039370078741" right="0.19685039370078741" top="1.1023622047244095" bottom="0.51181102362204722" header="0.11811023622047245" footer="0.23622047244094491"/>
  <pageSetup paperSize="9" scale="85" firstPageNumber="123" orientation="landscape" useFirstPageNumber="1" r:id="rId1"/>
  <headerFooter scaleWithDoc="0">
    <oddHeader>&amp;C&amp;G</oddHeader>
    <oddFooter>&amp;C&amp;12&amp;P</oddFooter>
  </headerFooter>
  <drawing r:id="rId2"/>
  <legacyDrawingHF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5"/>
  <dimension ref="A1:N41"/>
  <sheetViews>
    <sheetView showGridLines="0" zoomScale="90" zoomScaleNormal="90" zoomScalePageLayoutView="90" workbookViewId="0">
      <selection activeCell="A7" sqref="A7:A8"/>
    </sheetView>
  </sheetViews>
  <sheetFormatPr baseColWidth="10" defaultColWidth="9.140625" defaultRowHeight="12.75"/>
  <cols>
    <col min="1" max="1" width="41.28515625" style="91" customWidth="1"/>
    <col min="2" max="13" width="19.7109375" style="91" customWidth="1"/>
    <col min="14" max="16" width="17.7109375" style="93" customWidth="1"/>
    <col min="17" max="16384" width="9.140625" style="93"/>
  </cols>
  <sheetData>
    <row r="1" spans="1:14" ht="19.5" customHeight="1"/>
    <row r="2" spans="1:14" ht="19.5" customHeight="1"/>
    <row r="3" spans="1:14" ht="19.5" customHeight="1"/>
    <row r="5" spans="1:14" ht="49.5" customHeight="1">
      <c r="A5" s="758" t="s">
        <v>815</v>
      </c>
      <c r="B5" s="758"/>
      <c r="C5" s="758"/>
      <c r="D5" s="758"/>
      <c r="E5" s="758"/>
      <c r="F5" s="758"/>
      <c r="G5" s="758"/>
      <c r="H5" s="758"/>
      <c r="I5" s="758"/>
      <c r="J5" s="758"/>
      <c r="K5" s="758"/>
      <c r="L5" s="758"/>
      <c r="M5" s="758"/>
      <c r="N5" s="65" t="s">
        <v>225</v>
      </c>
    </row>
    <row r="6" spans="1:14" ht="4.5" customHeight="1">
      <c r="A6" s="98"/>
      <c r="B6" s="98"/>
      <c r="C6" s="98"/>
      <c r="D6" s="98"/>
      <c r="E6" s="98"/>
      <c r="F6" s="98"/>
      <c r="G6" s="98"/>
      <c r="H6" s="98"/>
      <c r="I6" s="98"/>
      <c r="J6" s="98"/>
      <c r="K6" s="98"/>
      <c r="L6" s="98"/>
      <c r="M6" s="98"/>
    </row>
    <row r="7" spans="1:14" s="98" customFormat="1" ht="24" customHeight="1">
      <c r="A7" s="771" t="s">
        <v>46</v>
      </c>
      <c r="B7" s="777" t="s">
        <v>202</v>
      </c>
      <c r="C7" s="778"/>
      <c r="D7" s="778"/>
      <c r="E7" s="778"/>
      <c r="F7" s="778"/>
      <c r="G7" s="778"/>
      <c r="H7" s="778"/>
      <c r="I7" s="778"/>
      <c r="J7" s="778"/>
      <c r="K7" s="778"/>
      <c r="L7" s="778"/>
      <c r="M7" s="779"/>
    </row>
    <row r="8" spans="1:14" s="98" customFormat="1" ht="18.75" customHeight="1">
      <c r="A8" s="772"/>
      <c r="B8" s="321" t="s">
        <v>472</v>
      </c>
      <c r="C8" s="321" t="s">
        <v>828</v>
      </c>
      <c r="D8" s="321" t="s">
        <v>473</v>
      </c>
      <c r="E8" s="321" t="s">
        <v>201</v>
      </c>
      <c r="F8" s="321" t="s">
        <v>200</v>
      </c>
      <c r="G8" s="321" t="s">
        <v>199</v>
      </c>
      <c r="H8" s="321" t="s">
        <v>198</v>
      </c>
      <c r="I8" s="321" t="s">
        <v>474</v>
      </c>
      <c r="J8" s="321" t="s">
        <v>400</v>
      </c>
      <c r="K8" s="321" t="s">
        <v>197</v>
      </c>
      <c r="L8" s="321" t="s">
        <v>401</v>
      </c>
      <c r="M8" s="321" t="s">
        <v>87</v>
      </c>
    </row>
    <row r="9" spans="1:14" s="92" customFormat="1" ht="15.75" customHeight="1">
      <c r="A9" s="191" t="s">
        <v>467</v>
      </c>
      <c r="B9" s="194">
        <v>119805.00000000016</v>
      </c>
      <c r="C9" s="194">
        <v>715382.00000000012</v>
      </c>
      <c r="D9" s="194">
        <v>163715.00000000076</v>
      </c>
      <c r="E9" s="194">
        <v>8240.9999999999836</v>
      </c>
      <c r="F9" s="194">
        <v>41464.999999999985</v>
      </c>
      <c r="G9" s="194">
        <v>99592.999999999534</v>
      </c>
      <c r="H9" s="194">
        <v>114189.99999999997</v>
      </c>
      <c r="I9" s="194">
        <v>32958.999999999993</v>
      </c>
      <c r="J9" s="194">
        <v>394502.00000000076</v>
      </c>
      <c r="K9" s="194">
        <v>172288.99999999988</v>
      </c>
      <c r="L9" s="194">
        <v>13370.999999999984</v>
      </c>
      <c r="M9" s="194">
        <v>148481.99999999985</v>
      </c>
    </row>
    <row r="10" spans="1:14" s="92" customFormat="1" ht="15.75" customHeight="1">
      <c r="A10" s="191" t="s">
        <v>282</v>
      </c>
      <c r="B10" s="194">
        <v>105103.00000000019</v>
      </c>
      <c r="C10" s="194">
        <v>264760.99999999971</v>
      </c>
      <c r="D10" s="194">
        <v>55976.000000000058</v>
      </c>
      <c r="E10" s="194">
        <v>1890.0000000000005</v>
      </c>
      <c r="F10" s="194">
        <v>19331</v>
      </c>
      <c r="G10" s="194">
        <v>96062.000000000073</v>
      </c>
      <c r="H10" s="194">
        <v>79456.000000000102</v>
      </c>
      <c r="I10" s="194">
        <v>21177.999999999993</v>
      </c>
      <c r="J10" s="194">
        <v>42096.000000000102</v>
      </c>
      <c r="K10" s="194">
        <v>109138.9999999999</v>
      </c>
      <c r="L10" s="194">
        <v>7820.0000000000045</v>
      </c>
      <c r="M10" s="194">
        <v>49256.000000000007</v>
      </c>
    </row>
    <row r="11" spans="1:14" ht="15.75" customHeight="1">
      <c r="A11" s="200" t="s">
        <v>169</v>
      </c>
      <c r="B11" s="192">
        <v>94001.999999999971</v>
      </c>
      <c r="C11" s="192">
        <v>29718.000000000033</v>
      </c>
      <c r="D11" s="192">
        <v>6005.0000000000036</v>
      </c>
      <c r="E11" s="192">
        <v>369.00000000000006</v>
      </c>
      <c r="F11" s="192">
        <v>3192.9999999999991</v>
      </c>
      <c r="G11" s="192">
        <v>91096.999999999956</v>
      </c>
      <c r="H11" s="192">
        <v>7955.0000000000009</v>
      </c>
      <c r="I11" s="192">
        <v>2487.9999999999991</v>
      </c>
      <c r="J11" s="192">
        <v>3066.0000000000023</v>
      </c>
      <c r="K11" s="192">
        <v>6476.9999999999982</v>
      </c>
      <c r="L11" s="192">
        <v>20</v>
      </c>
      <c r="M11" s="192">
        <v>4422.9999999999982</v>
      </c>
    </row>
    <row r="12" spans="1:14" ht="15.75" customHeight="1">
      <c r="A12" s="199" t="s">
        <v>168</v>
      </c>
      <c r="B12" s="192">
        <v>0</v>
      </c>
      <c r="C12" s="192">
        <v>942.99999999999977</v>
      </c>
      <c r="D12" s="192">
        <v>509.99999999999994</v>
      </c>
      <c r="E12" s="192">
        <v>0</v>
      </c>
      <c r="F12" s="192">
        <v>0</v>
      </c>
      <c r="G12" s="192">
        <v>0</v>
      </c>
      <c r="H12" s="192">
        <v>32.000000000000007</v>
      </c>
      <c r="I12" s="192">
        <v>28</v>
      </c>
      <c r="J12" s="192">
        <v>815.99999999999977</v>
      </c>
      <c r="K12" s="192">
        <v>0</v>
      </c>
      <c r="L12" s="192">
        <v>0</v>
      </c>
      <c r="M12" s="192">
        <v>81</v>
      </c>
    </row>
    <row r="13" spans="1:14" ht="15.75" customHeight="1">
      <c r="A13" s="200" t="s">
        <v>167</v>
      </c>
      <c r="B13" s="192">
        <v>389.00000000000017</v>
      </c>
      <c r="C13" s="192">
        <v>8969.0000000000036</v>
      </c>
      <c r="D13" s="192">
        <v>523</v>
      </c>
      <c r="E13" s="192">
        <v>0</v>
      </c>
      <c r="F13" s="192">
        <v>1</v>
      </c>
      <c r="G13" s="192">
        <v>282.00000000000011</v>
      </c>
      <c r="H13" s="192">
        <v>1386.0000000000002</v>
      </c>
      <c r="I13" s="192">
        <v>155.00000000000003</v>
      </c>
      <c r="J13" s="192">
        <v>1.0000000000000002</v>
      </c>
      <c r="K13" s="192">
        <v>2626.0000000000009</v>
      </c>
      <c r="L13" s="192">
        <v>0</v>
      </c>
      <c r="M13" s="192">
        <v>0</v>
      </c>
    </row>
    <row r="14" spans="1:14" ht="15.75" customHeight="1">
      <c r="A14" s="199" t="s">
        <v>166</v>
      </c>
      <c r="B14" s="192">
        <v>800</v>
      </c>
      <c r="C14" s="192">
        <v>846</v>
      </c>
      <c r="D14" s="192">
        <v>0</v>
      </c>
      <c r="E14" s="192">
        <v>0</v>
      </c>
      <c r="F14" s="192">
        <v>0</v>
      </c>
      <c r="G14" s="192">
        <v>0</v>
      </c>
      <c r="H14" s="192">
        <v>125.00000000000003</v>
      </c>
      <c r="I14" s="192">
        <v>0</v>
      </c>
      <c r="J14" s="192">
        <v>0</v>
      </c>
      <c r="K14" s="192">
        <v>3151.9999999999995</v>
      </c>
      <c r="L14" s="192">
        <v>0</v>
      </c>
      <c r="M14" s="192">
        <v>135</v>
      </c>
    </row>
    <row r="15" spans="1:14" ht="15.75" customHeight="1">
      <c r="A15" s="200" t="s">
        <v>165</v>
      </c>
      <c r="B15" s="192">
        <v>3</v>
      </c>
      <c r="C15" s="192">
        <v>6439.0000000000027</v>
      </c>
      <c r="D15" s="192">
        <v>59</v>
      </c>
      <c r="E15" s="192">
        <v>0</v>
      </c>
      <c r="F15" s="192">
        <v>778.00000000000023</v>
      </c>
      <c r="G15" s="192">
        <v>0</v>
      </c>
      <c r="H15" s="192">
        <v>500.00000000000017</v>
      </c>
      <c r="I15" s="192">
        <v>158.99999999999991</v>
      </c>
      <c r="J15" s="192">
        <v>6038</v>
      </c>
      <c r="K15" s="192">
        <v>2697</v>
      </c>
      <c r="L15" s="192">
        <v>11.000000000000004</v>
      </c>
      <c r="M15" s="192">
        <v>6573.0000000000018</v>
      </c>
    </row>
    <row r="16" spans="1:14" ht="15.75" customHeight="1">
      <c r="A16" s="199" t="s">
        <v>164</v>
      </c>
      <c r="B16" s="192">
        <v>0</v>
      </c>
      <c r="C16" s="192">
        <v>15716.999999999998</v>
      </c>
      <c r="D16" s="192">
        <v>1837.9999999999989</v>
      </c>
      <c r="E16" s="192">
        <v>0</v>
      </c>
      <c r="F16" s="192">
        <v>596.00000000000011</v>
      </c>
      <c r="G16" s="192">
        <v>0</v>
      </c>
      <c r="H16" s="192">
        <v>2834</v>
      </c>
      <c r="I16" s="192">
        <v>1123.0000000000002</v>
      </c>
      <c r="J16" s="192">
        <v>50.000000000000028</v>
      </c>
      <c r="K16" s="192">
        <v>8511.9999999999964</v>
      </c>
      <c r="L16" s="192">
        <v>0</v>
      </c>
      <c r="M16" s="192">
        <v>638</v>
      </c>
    </row>
    <row r="17" spans="1:13" ht="15.75" customHeight="1">
      <c r="A17" s="200" t="s">
        <v>163</v>
      </c>
      <c r="B17" s="192">
        <v>164</v>
      </c>
      <c r="C17" s="192">
        <v>7465</v>
      </c>
      <c r="D17" s="192">
        <v>580.99999999999977</v>
      </c>
      <c r="E17" s="192">
        <v>0</v>
      </c>
      <c r="F17" s="192">
        <v>386</v>
      </c>
      <c r="G17" s="192">
        <v>0</v>
      </c>
      <c r="H17" s="192">
        <v>2259.0000000000005</v>
      </c>
      <c r="I17" s="192">
        <v>584.00000000000011</v>
      </c>
      <c r="J17" s="192">
        <v>1716.0000000000005</v>
      </c>
      <c r="K17" s="192">
        <v>8954</v>
      </c>
      <c r="L17" s="192">
        <v>0</v>
      </c>
      <c r="M17" s="192">
        <v>1159.9999999999998</v>
      </c>
    </row>
    <row r="18" spans="1:13" ht="15.75" customHeight="1">
      <c r="A18" s="199" t="s">
        <v>162</v>
      </c>
      <c r="B18" s="192">
        <v>2268</v>
      </c>
      <c r="C18" s="192">
        <v>19270</v>
      </c>
      <c r="D18" s="192">
        <v>486.9999999999996</v>
      </c>
      <c r="E18" s="192">
        <v>0</v>
      </c>
      <c r="F18" s="192">
        <v>120</v>
      </c>
      <c r="G18" s="192">
        <v>0</v>
      </c>
      <c r="H18" s="192">
        <v>6009.9999999999936</v>
      </c>
      <c r="I18" s="192">
        <v>1874.0000000000005</v>
      </c>
      <c r="J18" s="192">
        <v>3806.0000000000014</v>
      </c>
      <c r="K18" s="192">
        <v>9671.0000000000036</v>
      </c>
      <c r="L18" s="192">
        <v>24.000000000000011</v>
      </c>
      <c r="M18" s="192">
        <v>1097.0000000000007</v>
      </c>
    </row>
    <row r="19" spans="1:13" ht="15.75" customHeight="1">
      <c r="A19" s="200" t="s">
        <v>161</v>
      </c>
      <c r="B19" s="192">
        <v>7475.9999999999973</v>
      </c>
      <c r="C19" s="192">
        <v>144327.00000000006</v>
      </c>
      <c r="D19" s="192">
        <v>39714.999999999993</v>
      </c>
      <c r="E19" s="192">
        <v>1497.0000000000011</v>
      </c>
      <c r="F19" s="192">
        <v>13298.000000000009</v>
      </c>
      <c r="G19" s="192">
        <v>4677.9999999999991</v>
      </c>
      <c r="H19" s="192">
        <v>50503.000000000015</v>
      </c>
      <c r="I19" s="192">
        <v>12721</v>
      </c>
      <c r="J19" s="192">
        <v>23599.000000000004</v>
      </c>
      <c r="K19" s="192">
        <v>52702.000000000073</v>
      </c>
      <c r="L19" s="192">
        <v>2855.0000000000014</v>
      </c>
      <c r="M19" s="192">
        <v>30445.000000000011</v>
      </c>
    </row>
    <row r="20" spans="1:13" ht="15.75" customHeight="1">
      <c r="A20" s="199" t="s">
        <v>160</v>
      </c>
      <c r="B20" s="192">
        <v>1.0000000000000004</v>
      </c>
      <c r="C20" s="192">
        <v>15848</v>
      </c>
      <c r="D20" s="192">
        <v>703.00000000000045</v>
      </c>
      <c r="E20" s="192">
        <v>24</v>
      </c>
      <c r="F20" s="192">
        <v>632</v>
      </c>
      <c r="G20" s="192">
        <v>5</v>
      </c>
      <c r="H20" s="192">
        <v>4963</v>
      </c>
      <c r="I20" s="192">
        <v>1099.9999999999998</v>
      </c>
      <c r="J20" s="192">
        <v>2178.9999999999995</v>
      </c>
      <c r="K20" s="192">
        <v>5607.9999999999991</v>
      </c>
      <c r="L20" s="192">
        <v>4909.9999999999982</v>
      </c>
      <c r="M20" s="192">
        <v>650</v>
      </c>
    </row>
    <row r="21" spans="1:13" ht="15.75" customHeight="1">
      <c r="A21" s="200" t="s">
        <v>159</v>
      </c>
      <c r="B21" s="192">
        <v>0</v>
      </c>
      <c r="C21" s="192">
        <v>15218.999999999998</v>
      </c>
      <c r="D21" s="192">
        <v>5555.0000000000018</v>
      </c>
      <c r="E21" s="192">
        <v>0</v>
      </c>
      <c r="F21" s="192">
        <v>327</v>
      </c>
      <c r="G21" s="192">
        <v>0</v>
      </c>
      <c r="H21" s="192">
        <v>2888.9999999999991</v>
      </c>
      <c r="I21" s="192">
        <v>945.99999999999989</v>
      </c>
      <c r="J21" s="192">
        <v>824.99999999999955</v>
      </c>
      <c r="K21" s="192">
        <v>8740</v>
      </c>
      <c r="L21" s="192">
        <v>0</v>
      </c>
      <c r="M21" s="192">
        <v>4054.0000000000005</v>
      </c>
    </row>
    <row r="22" spans="1:13" s="92" customFormat="1" ht="15.75" customHeight="1">
      <c r="A22" s="191" t="s">
        <v>283</v>
      </c>
      <c r="B22" s="194">
        <v>14701.000000000007</v>
      </c>
      <c r="C22" s="194">
        <v>430475.00000000017</v>
      </c>
      <c r="D22" s="194">
        <v>107249.00000000007</v>
      </c>
      <c r="E22" s="194">
        <v>6350.99999999999</v>
      </c>
      <c r="F22" s="194">
        <v>21815.999999999996</v>
      </c>
      <c r="G22" s="194">
        <v>3528.9999999999914</v>
      </c>
      <c r="H22" s="194">
        <v>33513.000000000022</v>
      </c>
      <c r="I22" s="194">
        <v>11718.000000000004</v>
      </c>
      <c r="J22" s="194">
        <v>348668.00000000006</v>
      </c>
      <c r="K22" s="194">
        <v>52271.000000000044</v>
      </c>
      <c r="L22" s="194">
        <v>5550.9999999999945</v>
      </c>
      <c r="M22" s="194">
        <v>98580.999999999985</v>
      </c>
    </row>
    <row r="23" spans="1:13" ht="15.75" customHeight="1">
      <c r="A23" s="200" t="s">
        <v>51</v>
      </c>
      <c r="B23" s="192">
        <v>0</v>
      </c>
      <c r="C23" s="192">
        <v>23371.000000000018</v>
      </c>
      <c r="D23" s="192">
        <v>1474</v>
      </c>
      <c r="E23" s="192">
        <v>0</v>
      </c>
      <c r="F23" s="192">
        <v>147</v>
      </c>
      <c r="G23" s="192">
        <v>0</v>
      </c>
      <c r="H23" s="192">
        <v>821.99999999999977</v>
      </c>
      <c r="I23" s="192">
        <v>316</v>
      </c>
      <c r="J23" s="192">
        <v>8643.9999999999964</v>
      </c>
      <c r="K23" s="192">
        <v>3950.0000000000032</v>
      </c>
      <c r="L23" s="192">
        <v>0</v>
      </c>
      <c r="M23" s="192">
        <v>361</v>
      </c>
    </row>
    <row r="24" spans="1:13" ht="15.75" customHeight="1">
      <c r="A24" s="199" t="s">
        <v>158</v>
      </c>
      <c r="B24" s="192">
        <v>230</v>
      </c>
      <c r="C24" s="192">
        <v>9655.0000000000018</v>
      </c>
      <c r="D24" s="192">
        <v>1206</v>
      </c>
      <c r="E24" s="192">
        <v>0</v>
      </c>
      <c r="F24" s="192">
        <v>304.00000000000028</v>
      </c>
      <c r="G24" s="192">
        <v>0</v>
      </c>
      <c r="H24" s="192">
        <v>952.00000000000011</v>
      </c>
      <c r="I24" s="192">
        <v>75.000000000000028</v>
      </c>
      <c r="J24" s="192">
        <v>0</v>
      </c>
      <c r="K24" s="192">
        <v>327.00000000000023</v>
      </c>
      <c r="L24" s="192">
        <v>0</v>
      </c>
      <c r="M24" s="192">
        <v>430</v>
      </c>
    </row>
    <row r="25" spans="1:13" ht="15.75" customHeight="1">
      <c r="A25" s="200" t="s">
        <v>157</v>
      </c>
      <c r="B25" s="192">
        <v>13310.999999999991</v>
      </c>
      <c r="C25" s="192">
        <v>277162.00000000012</v>
      </c>
      <c r="D25" s="192">
        <v>91266.999999999985</v>
      </c>
      <c r="E25" s="192">
        <v>5068.9999999999955</v>
      </c>
      <c r="F25" s="192">
        <v>18952.000000000004</v>
      </c>
      <c r="G25" s="192">
        <v>3482.0000000000014</v>
      </c>
      <c r="H25" s="192">
        <v>23228.999999999971</v>
      </c>
      <c r="I25" s="192">
        <v>8672.9999999999964</v>
      </c>
      <c r="J25" s="192">
        <v>318170.00000000029</v>
      </c>
      <c r="K25" s="192">
        <v>38658.999999999993</v>
      </c>
      <c r="L25" s="192">
        <v>5460.9999999999973</v>
      </c>
      <c r="M25" s="192">
        <v>94493.999999999956</v>
      </c>
    </row>
    <row r="26" spans="1:13" ht="15.75" customHeight="1">
      <c r="A26" s="199" t="s">
        <v>156</v>
      </c>
      <c r="B26" s="192">
        <v>0</v>
      </c>
      <c r="C26" s="192">
        <v>42749</v>
      </c>
      <c r="D26" s="192">
        <v>1477.0000000000002</v>
      </c>
      <c r="E26" s="192">
        <v>0</v>
      </c>
      <c r="F26" s="192">
        <v>83</v>
      </c>
      <c r="G26" s="192">
        <v>0</v>
      </c>
      <c r="H26" s="192">
        <v>527.00000000000045</v>
      </c>
      <c r="I26" s="192">
        <v>94.000000000000014</v>
      </c>
      <c r="J26" s="192">
        <v>10713.000000000002</v>
      </c>
      <c r="K26" s="192">
        <v>4306.0000000000009</v>
      </c>
      <c r="L26" s="192">
        <v>0</v>
      </c>
      <c r="M26" s="192">
        <v>207.00000000000006</v>
      </c>
    </row>
    <row r="27" spans="1:13" ht="15.75" customHeight="1">
      <c r="A27" s="200" t="s">
        <v>155</v>
      </c>
      <c r="B27" s="192">
        <v>1160</v>
      </c>
      <c r="C27" s="192">
        <v>63959.999999999985</v>
      </c>
      <c r="D27" s="192">
        <v>7059.9999999999973</v>
      </c>
      <c r="E27" s="192">
        <v>856.00000000000023</v>
      </c>
      <c r="F27" s="192">
        <v>1525.9999999999998</v>
      </c>
      <c r="G27" s="192">
        <v>47</v>
      </c>
      <c r="H27" s="192">
        <v>7648.0000000000045</v>
      </c>
      <c r="I27" s="192">
        <v>2420</v>
      </c>
      <c r="J27" s="192">
        <v>10501.000000000002</v>
      </c>
      <c r="K27" s="192">
        <v>2604.0000000000005</v>
      </c>
      <c r="L27" s="192">
        <v>0</v>
      </c>
      <c r="M27" s="192">
        <v>2903.0000000000005</v>
      </c>
    </row>
    <row r="28" spans="1:13" ht="15.75" customHeight="1">
      <c r="A28" s="199" t="s">
        <v>26</v>
      </c>
      <c r="B28" s="192">
        <v>0</v>
      </c>
      <c r="C28" s="192">
        <v>13577.999999999995</v>
      </c>
      <c r="D28" s="192">
        <v>4765.0000000000009</v>
      </c>
      <c r="E28" s="192">
        <v>425.99999999999977</v>
      </c>
      <c r="F28" s="192">
        <v>803.99999999999989</v>
      </c>
      <c r="G28" s="192">
        <v>0</v>
      </c>
      <c r="H28" s="192">
        <v>335</v>
      </c>
      <c r="I28" s="192">
        <v>140</v>
      </c>
      <c r="J28" s="192">
        <v>639.99999999999977</v>
      </c>
      <c r="K28" s="192">
        <v>2425</v>
      </c>
      <c r="L28" s="192">
        <v>90</v>
      </c>
      <c r="M28" s="192">
        <v>186</v>
      </c>
    </row>
    <row r="29" spans="1:13" s="92" customFormat="1" ht="15.75" customHeight="1">
      <c r="A29" s="191" t="s">
        <v>50</v>
      </c>
      <c r="B29" s="194">
        <v>1</v>
      </c>
      <c r="C29" s="194">
        <v>19774.000000000015</v>
      </c>
      <c r="D29" s="194">
        <v>489.99999999999943</v>
      </c>
      <c r="E29" s="194">
        <v>0</v>
      </c>
      <c r="F29" s="194">
        <v>318</v>
      </c>
      <c r="G29" s="194">
        <v>2</v>
      </c>
      <c r="H29" s="194">
        <v>1220.9999999999993</v>
      </c>
      <c r="I29" s="194">
        <v>63</v>
      </c>
      <c r="J29" s="194">
        <v>370.00000000000017</v>
      </c>
      <c r="K29" s="194">
        <v>10878.999999999996</v>
      </c>
      <c r="L29" s="194">
        <v>0</v>
      </c>
      <c r="M29" s="194">
        <v>644.99999999999989</v>
      </c>
    </row>
    <row r="30" spans="1:13" ht="15.75" customHeight="1">
      <c r="A30" s="199" t="s">
        <v>28</v>
      </c>
      <c r="B30" s="192">
        <v>0</v>
      </c>
      <c r="C30" s="192">
        <v>10593.999999999996</v>
      </c>
      <c r="D30" s="192">
        <v>0</v>
      </c>
      <c r="E30" s="192">
        <v>0</v>
      </c>
      <c r="F30" s="192">
        <v>1.0000000000000002</v>
      </c>
      <c r="G30" s="192">
        <v>0</v>
      </c>
      <c r="H30" s="192">
        <v>0</v>
      </c>
      <c r="I30" s="192">
        <v>0</v>
      </c>
      <c r="J30" s="192">
        <v>122.00000000000006</v>
      </c>
      <c r="K30" s="192">
        <v>941.00000000000023</v>
      </c>
      <c r="L30" s="192">
        <v>0</v>
      </c>
      <c r="M30" s="192">
        <v>58.000000000000007</v>
      </c>
    </row>
    <row r="31" spans="1:13" ht="15.75" customHeight="1">
      <c r="A31" s="200" t="s">
        <v>29</v>
      </c>
      <c r="B31" s="192">
        <v>0</v>
      </c>
      <c r="C31" s="192">
        <v>4975.9999999999991</v>
      </c>
      <c r="D31" s="192">
        <v>0</v>
      </c>
      <c r="E31" s="192">
        <v>0</v>
      </c>
      <c r="F31" s="192">
        <v>0</v>
      </c>
      <c r="G31" s="192">
        <v>0</v>
      </c>
      <c r="H31" s="192">
        <v>689.00000000000011</v>
      </c>
      <c r="I31" s="192">
        <v>62</v>
      </c>
      <c r="J31" s="192">
        <v>0</v>
      </c>
      <c r="K31" s="192">
        <v>2061</v>
      </c>
      <c r="L31" s="192">
        <v>0</v>
      </c>
      <c r="M31" s="192">
        <v>269</v>
      </c>
    </row>
    <row r="32" spans="1:13" ht="15.75" customHeight="1">
      <c r="A32" s="199" t="s">
        <v>30</v>
      </c>
      <c r="B32" s="192">
        <v>0</v>
      </c>
      <c r="C32" s="192">
        <v>1039.0000000000005</v>
      </c>
      <c r="D32" s="192">
        <v>489.00000000000011</v>
      </c>
      <c r="E32" s="192">
        <v>0</v>
      </c>
      <c r="F32" s="192">
        <v>65.000000000000014</v>
      </c>
      <c r="G32" s="192">
        <v>0</v>
      </c>
      <c r="H32" s="192">
        <v>456.99999999999983</v>
      </c>
      <c r="I32" s="192">
        <v>0</v>
      </c>
      <c r="J32" s="192">
        <v>0</v>
      </c>
      <c r="K32" s="192">
        <v>7149</v>
      </c>
      <c r="L32" s="192">
        <v>0</v>
      </c>
      <c r="M32" s="192">
        <v>0</v>
      </c>
    </row>
    <row r="33" spans="1:13" ht="15.75" customHeight="1">
      <c r="A33" s="200" t="s">
        <v>31</v>
      </c>
      <c r="B33" s="192">
        <v>0</v>
      </c>
      <c r="C33" s="192">
        <v>654</v>
      </c>
      <c r="D33" s="192">
        <v>0</v>
      </c>
      <c r="E33" s="192">
        <v>0</v>
      </c>
      <c r="F33" s="192">
        <v>0</v>
      </c>
      <c r="G33" s="192">
        <v>0</v>
      </c>
      <c r="H33" s="192">
        <v>1.0000000000000002</v>
      </c>
      <c r="I33" s="192">
        <v>0</v>
      </c>
      <c r="J33" s="192">
        <v>1.0000000000000002</v>
      </c>
      <c r="K33" s="192">
        <v>126</v>
      </c>
      <c r="L33" s="192">
        <v>0</v>
      </c>
      <c r="M33" s="192">
        <v>318.00000000000011</v>
      </c>
    </row>
    <row r="34" spans="1:13" ht="15.75" customHeight="1">
      <c r="A34" s="199" t="s">
        <v>32</v>
      </c>
      <c r="B34" s="192">
        <v>1</v>
      </c>
      <c r="C34" s="192">
        <v>1222</v>
      </c>
      <c r="D34" s="192">
        <v>0</v>
      </c>
      <c r="E34" s="192">
        <v>0</v>
      </c>
      <c r="F34" s="192">
        <v>251</v>
      </c>
      <c r="G34" s="192">
        <v>1</v>
      </c>
      <c r="H34" s="192">
        <v>74</v>
      </c>
      <c r="I34" s="192">
        <v>1</v>
      </c>
      <c r="J34" s="192">
        <v>5</v>
      </c>
      <c r="K34" s="192">
        <v>253.00000000000003</v>
      </c>
      <c r="L34" s="192">
        <v>0</v>
      </c>
      <c r="M34" s="192">
        <v>0</v>
      </c>
    </row>
    <row r="35" spans="1:13" ht="15.75" customHeight="1">
      <c r="A35" s="200" t="s">
        <v>33</v>
      </c>
      <c r="B35" s="192">
        <v>0</v>
      </c>
      <c r="C35" s="192">
        <v>1288.9999999999998</v>
      </c>
      <c r="D35" s="192">
        <v>1</v>
      </c>
      <c r="E35" s="192">
        <v>0</v>
      </c>
      <c r="F35" s="192">
        <v>1</v>
      </c>
      <c r="G35" s="192">
        <v>1</v>
      </c>
      <c r="H35" s="192">
        <v>0</v>
      </c>
      <c r="I35" s="192">
        <v>0</v>
      </c>
      <c r="J35" s="192">
        <v>242</v>
      </c>
      <c r="K35" s="192">
        <v>349</v>
      </c>
      <c r="L35" s="192">
        <v>0</v>
      </c>
      <c r="M35" s="192">
        <v>0</v>
      </c>
    </row>
    <row r="36" spans="1:13" s="92" customFormat="1" ht="15.75" customHeight="1">
      <c r="A36" s="191" t="s">
        <v>49</v>
      </c>
      <c r="B36" s="194">
        <v>0</v>
      </c>
      <c r="C36" s="194">
        <v>372.00000000000006</v>
      </c>
      <c r="D36" s="194">
        <v>0</v>
      </c>
      <c r="E36" s="194">
        <v>0</v>
      </c>
      <c r="F36" s="194">
        <v>0</v>
      </c>
      <c r="G36" s="194">
        <v>0</v>
      </c>
      <c r="H36" s="194">
        <v>0</v>
      </c>
      <c r="I36" s="194">
        <v>0</v>
      </c>
      <c r="J36" s="194">
        <v>3368</v>
      </c>
      <c r="K36" s="194">
        <v>0</v>
      </c>
      <c r="L36" s="194">
        <v>0</v>
      </c>
      <c r="M36" s="194">
        <v>0</v>
      </c>
    </row>
    <row r="37" spans="1:13" ht="15.75" customHeight="1">
      <c r="A37" s="200" t="s">
        <v>36</v>
      </c>
      <c r="B37" s="192">
        <v>0</v>
      </c>
      <c r="C37" s="192">
        <v>372.00000000000006</v>
      </c>
      <c r="D37" s="192">
        <v>0</v>
      </c>
      <c r="E37" s="192">
        <v>0</v>
      </c>
      <c r="F37" s="192">
        <v>0</v>
      </c>
      <c r="G37" s="192">
        <v>0</v>
      </c>
      <c r="H37" s="192">
        <v>0</v>
      </c>
      <c r="I37" s="192">
        <v>0</v>
      </c>
      <c r="J37" s="192">
        <v>3368</v>
      </c>
      <c r="K37" s="192">
        <v>0</v>
      </c>
      <c r="L37" s="192">
        <v>0</v>
      </c>
      <c r="M37" s="192">
        <v>0</v>
      </c>
    </row>
    <row r="38" spans="1:13" s="92" customFormat="1" ht="15.75" customHeight="1">
      <c r="A38" s="283" t="s">
        <v>37</v>
      </c>
      <c r="B38" s="328">
        <v>0</v>
      </c>
      <c r="C38" s="328">
        <v>0</v>
      </c>
      <c r="D38" s="328">
        <v>0</v>
      </c>
      <c r="E38" s="328">
        <v>0</v>
      </c>
      <c r="F38" s="328">
        <v>0</v>
      </c>
      <c r="G38" s="328">
        <v>0</v>
      </c>
      <c r="H38" s="328">
        <v>0</v>
      </c>
      <c r="I38" s="328">
        <v>0</v>
      </c>
      <c r="J38" s="328">
        <v>0</v>
      </c>
      <c r="K38" s="328">
        <v>0</v>
      </c>
      <c r="L38" s="328">
        <v>0</v>
      </c>
      <c r="M38" s="328">
        <v>0</v>
      </c>
    </row>
    <row r="39" spans="1:13" ht="15.75" customHeight="1">
      <c r="A39" s="275" t="s">
        <v>414</v>
      </c>
      <c r="B39" s="297">
        <v>0</v>
      </c>
      <c r="C39" s="297">
        <v>0</v>
      </c>
      <c r="D39" s="297">
        <v>0</v>
      </c>
      <c r="E39" s="297">
        <v>0</v>
      </c>
      <c r="F39" s="297">
        <v>0</v>
      </c>
      <c r="G39" s="297">
        <v>0</v>
      </c>
      <c r="H39" s="297">
        <v>0</v>
      </c>
      <c r="I39" s="297">
        <v>0</v>
      </c>
      <c r="J39" s="297">
        <v>0</v>
      </c>
      <c r="K39" s="297">
        <v>0</v>
      </c>
      <c r="L39" s="297">
        <v>0</v>
      </c>
      <c r="M39" s="297">
        <v>0</v>
      </c>
    </row>
    <row r="41" spans="1:13" ht="22.5" customHeight="1">
      <c r="A41" s="776" t="s">
        <v>602</v>
      </c>
      <c r="B41" s="776"/>
      <c r="C41" s="776"/>
      <c r="D41" s="776"/>
    </row>
  </sheetData>
  <mergeCells count="4">
    <mergeCell ref="A5:M5"/>
    <mergeCell ref="A7:A8"/>
    <mergeCell ref="B7:M7"/>
    <mergeCell ref="A41:D41"/>
  </mergeCells>
  <hyperlinks>
    <hyperlink ref="N5" location="INDICE!A71" display="INDICE"/>
  </hyperlinks>
  <printOptions horizontalCentered="1"/>
  <pageMargins left="0.19685039370078741" right="0.19685039370078741" top="1.1023622047244095" bottom="0.51181102362204722" header="0.11811023622047245" footer="0.23622047244094491"/>
  <pageSetup paperSize="9" scale="81" firstPageNumber="124" orientation="landscape" useFirstPageNumber="1" r:id="rId1"/>
  <headerFooter scaleWithDoc="0">
    <oddHeader>&amp;C&amp;G</oddHeader>
    <oddFooter>&amp;C&amp;12 &amp;P</oddFooter>
  </headerFooter>
  <drawing r:id="rId2"/>
  <legacyDrawingHF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6"/>
  <dimension ref="A1:Q41"/>
  <sheetViews>
    <sheetView showGridLines="0" zoomScale="90" zoomScaleNormal="90" zoomScalePageLayoutView="80" workbookViewId="0">
      <selection activeCell="A6" sqref="A6:A7"/>
    </sheetView>
  </sheetViews>
  <sheetFormatPr baseColWidth="10" defaultColWidth="9.140625" defaultRowHeight="12.75"/>
  <cols>
    <col min="1" max="1" width="32" style="91" customWidth="1"/>
    <col min="2" max="2" width="12" style="91" bestFit="1" customWidth="1"/>
    <col min="3" max="3" width="10.85546875" style="91" bestFit="1" customWidth="1"/>
    <col min="4" max="4" width="11" style="91" bestFit="1" customWidth="1"/>
    <col min="5" max="6" width="10.5703125" style="91" customWidth="1"/>
    <col min="7" max="7" width="11.7109375" style="91" bestFit="1" customWidth="1"/>
    <col min="8" max="8" width="10.5703125" style="91" customWidth="1"/>
    <col min="9" max="9" width="12.85546875" style="91" customWidth="1"/>
    <col min="10" max="16" width="13.42578125" style="91" customWidth="1"/>
    <col min="17" max="16384" width="9.140625" style="93"/>
  </cols>
  <sheetData>
    <row r="1" spans="1:17" ht="17.25" customHeight="1"/>
    <row r="2" spans="1:17" ht="17.25" customHeight="1"/>
    <row r="3" spans="1:17" ht="17.25" customHeight="1"/>
    <row r="5" spans="1:17" ht="48" customHeight="1">
      <c r="A5" s="755" t="s">
        <v>825</v>
      </c>
      <c r="B5" s="755"/>
      <c r="C5" s="755"/>
      <c r="D5" s="755"/>
      <c r="E5" s="755"/>
      <c r="F5" s="755"/>
      <c r="G5" s="755"/>
      <c r="H5" s="755"/>
      <c r="I5" s="755"/>
      <c r="J5" s="755"/>
      <c r="K5" s="755"/>
      <c r="L5" s="755"/>
      <c r="M5" s="755"/>
      <c r="N5" s="755"/>
      <c r="O5" s="755"/>
      <c r="P5" s="755"/>
      <c r="Q5" s="65" t="s">
        <v>225</v>
      </c>
    </row>
    <row r="6" spans="1:17" ht="24" customHeight="1">
      <c r="A6" s="771" t="s">
        <v>46</v>
      </c>
      <c r="B6" s="777" t="s">
        <v>260</v>
      </c>
      <c r="C6" s="778"/>
      <c r="D6" s="778"/>
      <c r="E6" s="778"/>
      <c r="F6" s="778"/>
      <c r="G6" s="778"/>
      <c r="H6" s="779"/>
      <c r="I6" s="771" t="s">
        <v>403</v>
      </c>
      <c r="J6" s="777" t="s">
        <v>261</v>
      </c>
      <c r="K6" s="778"/>
      <c r="L6" s="778"/>
      <c r="M6" s="779"/>
      <c r="N6" s="777" t="s">
        <v>262</v>
      </c>
      <c r="O6" s="778"/>
      <c r="P6" s="779"/>
    </row>
    <row r="7" spans="1:17" s="98" customFormat="1" ht="47.25" customHeight="1">
      <c r="A7" s="772"/>
      <c r="B7" s="321" t="s">
        <v>206</v>
      </c>
      <c r="C7" s="321" t="s">
        <v>205</v>
      </c>
      <c r="D7" s="321" t="s">
        <v>475</v>
      </c>
      <c r="E7" s="321" t="s">
        <v>204</v>
      </c>
      <c r="F7" s="321" t="s">
        <v>402</v>
      </c>
      <c r="G7" s="321" t="s">
        <v>203</v>
      </c>
      <c r="H7" s="321" t="s">
        <v>40</v>
      </c>
      <c r="I7" s="772"/>
      <c r="J7" s="321" t="s">
        <v>404</v>
      </c>
      <c r="K7" s="321" t="s">
        <v>405</v>
      </c>
      <c r="L7" s="321" t="s">
        <v>406</v>
      </c>
      <c r="M7" s="321" t="s">
        <v>407</v>
      </c>
      <c r="N7" s="321" t="s">
        <v>408</v>
      </c>
      <c r="O7" s="321" t="s">
        <v>409</v>
      </c>
      <c r="P7" s="321" t="s">
        <v>410</v>
      </c>
    </row>
    <row r="8" spans="1:17" s="92" customFormat="1" ht="15.75" customHeight="1">
      <c r="A8" s="191" t="s">
        <v>467</v>
      </c>
      <c r="B8" s="194">
        <v>3673585.9999999972</v>
      </c>
      <c r="C8" s="194">
        <v>832498.0000000007</v>
      </c>
      <c r="D8" s="194">
        <v>5310022.0000000019</v>
      </c>
      <c r="E8" s="194">
        <v>417690.99999999994</v>
      </c>
      <c r="F8" s="194">
        <v>2408501</v>
      </c>
      <c r="G8" s="194">
        <v>785782.99999999953</v>
      </c>
      <c r="H8" s="194">
        <v>1316244.0000000007</v>
      </c>
      <c r="I8" s="194">
        <v>619318.99999999977</v>
      </c>
      <c r="J8" s="194">
        <v>1328</v>
      </c>
      <c r="K8" s="194">
        <v>7845.0000000000009</v>
      </c>
      <c r="L8" s="194">
        <v>1167</v>
      </c>
      <c r="M8" s="194">
        <v>1347</v>
      </c>
      <c r="N8" s="194">
        <v>871769.99999999942</v>
      </c>
      <c r="O8" s="194">
        <v>2968418.9999999995</v>
      </c>
      <c r="P8" s="194">
        <v>1515240.9999999998</v>
      </c>
    </row>
    <row r="9" spans="1:17" s="92" customFormat="1" ht="15.75" customHeight="1">
      <c r="A9" s="191" t="s">
        <v>282</v>
      </c>
      <c r="B9" s="194">
        <v>1966260.9999999998</v>
      </c>
      <c r="C9" s="194">
        <v>503837.99999999994</v>
      </c>
      <c r="D9" s="194">
        <v>3214059.9999999981</v>
      </c>
      <c r="E9" s="194">
        <v>310702.00000000006</v>
      </c>
      <c r="F9" s="194">
        <v>1439904.0000000019</v>
      </c>
      <c r="G9" s="194">
        <v>427868.00000000017</v>
      </c>
      <c r="H9" s="194">
        <v>662063.99999999977</v>
      </c>
      <c r="I9" s="194">
        <v>116169.9999999999</v>
      </c>
      <c r="J9" s="194">
        <v>394</v>
      </c>
      <c r="K9" s="194">
        <v>5097</v>
      </c>
      <c r="L9" s="194">
        <v>807</v>
      </c>
      <c r="M9" s="194">
        <v>1117</v>
      </c>
      <c r="N9" s="194">
        <v>546499.99999999977</v>
      </c>
      <c r="O9" s="194">
        <v>1730102</v>
      </c>
      <c r="P9" s="194">
        <v>1030786</v>
      </c>
    </row>
    <row r="10" spans="1:17" ht="15.75" customHeight="1">
      <c r="A10" s="200" t="s">
        <v>169</v>
      </c>
      <c r="B10" s="192">
        <v>60578.999999999985</v>
      </c>
      <c r="C10" s="192">
        <v>4058.0000000000005</v>
      </c>
      <c r="D10" s="192">
        <v>190774.99999999997</v>
      </c>
      <c r="E10" s="192">
        <v>5139.9999999999982</v>
      </c>
      <c r="F10" s="192">
        <v>39434</v>
      </c>
      <c r="G10" s="192">
        <v>4485.9999999999991</v>
      </c>
      <c r="H10" s="192">
        <v>17189</v>
      </c>
      <c r="I10" s="192">
        <v>17.000000000000004</v>
      </c>
      <c r="J10" s="192">
        <v>59</v>
      </c>
      <c r="K10" s="192">
        <v>410</v>
      </c>
      <c r="L10" s="192">
        <v>130</v>
      </c>
      <c r="M10" s="192">
        <v>112</v>
      </c>
      <c r="N10" s="192">
        <v>72736.999999999985</v>
      </c>
      <c r="O10" s="192">
        <v>17893.999999999993</v>
      </c>
      <c r="P10" s="192">
        <v>27091.000000000007</v>
      </c>
    </row>
    <row r="11" spans="1:17" ht="15.75" customHeight="1">
      <c r="A11" s="199" t="s">
        <v>168</v>
      </c>
      <c r="B11" s="192">
        <v>50119</v>
      </c>
      <c r="C11" s="192">
        <v>26228.000000000004</v>
      </c>
      <c r="D11" s="192">
        <v>40247</v>
      </c>
      <c r="E11" s="192">
        <v>1479</v>
      </c>
      <c r="F11" s="192">
        <v>10451</v>
      </c>
      <c r="G11" s="192">
        <v>1120</v>
      </c>
      <c r="H11" s="192">
        <v>55027.999999999993</v>
      </c>
      <c r="I11" s="192">
        <v>0</v>
      </c>
      <c r="J11" s="192">
        <v>0</v>
      </c>
      <c r="K11" s="192">
        <v>0</v>
      </c>
      <c r="L11" s="192">
        <v>0</v>
      </c>
      <c r="M11" s="192">
        <v>0</v>
      </c>
      <c r="N11" s="192">
        <v>715</v>
      </c>
      <c r="O11" s="192">
        <v>666</v>
      </c>
      <c r="P11" s="192">
        <v>757</v>
      </c>
    </row>
    <row r="12" spans="1:17" ht="15.75" customHeight="1">
      <c r="A12" s="200" t="s">
        <v>167</v>
      </c>
      <c r="B12" s="192">
        <v>86814</v>
      </c>
      <c r="C12" s="192">
        <v>29927.999999999996</v>
      </c>
      <c r="D12" s="192">
        <v>69177</v>
      </c>
      <c r="E12" s="192">
        <v>1056.0000000000002</v>
      </c>
      <c r="F12" s="192">
        <v>53309</v>
      </c>
      <c r="G12" s="192">
        <v>31986</v>
      </c>
      <c r="H12" s="192">
        <v>100760.00000000001</v>
      </c>
      <c r="I12" s="192">
        <v>2535</v>
      </c>
      <c r="J12" s="192">
        <v>0</v>
      </c>
      <c r="K12" s="192">
        <v>0</v>
      </c>
      <c r="L12" s="192">
        <v>0</v>
      </c>
      <c r="M12" s="192">
        <v>0</v>
      </c>
      <c r="N12" s="192">
        <v>2001</v>
      </c>
      <c r="O12" s="192">
        <v>146</v>
      </c>
      <c r="P12" s="192">
        <v>30387.999999999996</v>
      </c>
    </row>
    <row r="13" spans="1:17" ht="15.75" customHeight="1">
      <c r="A13" s="199" t="s">
        <v>166</v>
      </c>
      <c r="B13" s="192">
        <v>96950</v>
      </c>
      <c r="C13" s="192">
        <v>23321.999999999996</v>
      </c>
      <c r="D13" s="192">
        <v>120756</v>
      </c>
      <c r="E13" s="192">
        <v>970.00000000000011</v>
      </c>
      <c r="F13" s="192">
        <v>30480</v>
      </c>
      <c r="G13" s="192">
        <v>433</v>
      </c>
      <c r="H13" s="192">
        <v>15759</v>
      </c>
      <c r="I13" s="192">
        <v>0</v>
      </c>
      <c r="J13" s="192">
        <v>0</v>
      </c>
      <c r="K13" s="192">
        <v>0</v>
      </c>
      <c r="L13" s="192">
        <v>0</v>
      </c>
      <c r="M13" s="192">
        <v>0</v>
      </c>
      <c r="N13" s="192">
        <v>2939</v>
      </c>
      <c r="O13" s="192">
        <v>5221</v>
      </c>
      <c r="P13" s="192">
        <v>17560</v>
      </c>
    </row>
    <row r="14" spans="1:17" ht="15.75" customHeight="1">
      <c r="A14" s="200" t="s">
        <v>165</v>
      </c>
      <c r="B14" s="192">
        <v>119083</v>
      </c>
      <c r="C14" s="192">
        <v>5320.0000000000018</v>
      </c>
      <c r="D14" s="192">
        <v>223746.99999999997</v>
      </c>
      <c r="E14" s="192">
        <v>9309</v>
      </c>
      <c r="F14" s="192">
        <v>98982</v>
      </c>
      <c r="G14" s="192">
        <v>13694.999999999998</v>
      </c>
      <c r="H14" s="192">
        <v>11228.999999999998</v>
      </c>
      <c r="I14" s="192">
        <v>0</v>
      </c>
      <c r="J14" s="192">
        <v>0</v>
      </c>
      <c r="K14" s="192">
        <v>0</v>
      </c>
      <c r="L14" s="192">
        <v>0</v>
      </c>
      <c r="M14" s="192">
        <v>0</v>
      </c>
      <c r="N14" s="192">
        <v>43774.000000000007</v>
      </c>
      <c r="O14" s="192">
        <v>3494</v>
      </c>
      <c r="P14" s="192">
        <v>1392</v>
      </c>
    </row>
    <row r="15" spans="1:17" ht="15.75" customHeight="1">
      <c r="A15" s="199" t="s">
        <v>164</v>
      </c>
      <c r="B15" s="192">
        <v>282655</v>
      </c>
      <c r="C15" s="192">
        <v>188929</v>
      </c>
      <c r="D15" s="192">
        <v>372205</v>
      </c>
      <c r="E15" s="192">
        <v>173591</v>
      </c>
      <c r="F15" s="192">
        <v>238729.99999999997</v>
      </c>
      <c r="G15" s="192">
        <v>179254.99999999994</v>
      </c>
      <c r="H15" s="192">
        <v>39042.000000000007</v>
      </c>
      <c r="I15" s="192">
        <v>0</v>
      </c>
      <c r="J15" s="192">
        <v>0</v>
      </c>
      <c r="K15" s="192">
        <v>0</v>
      </c>
      <c r="L15" s="192">
        <v>0</v>
      </c>
      <c r="M15" s="192">
        <v>0</v>
      </c>
      <c r="N15" s="192">
        <v>36788.000000000015</v>
      </c>
      <c r="O15" s="192">
        <v>101735.99999999999</v>
      </c>
      <c r="P15" s="192">
        <v>96598</v>
      </c>
    </row>
    <row r="16" spans="1:17" ht="15.75" customHeight="1">
      <c r="A16" s="200" t="s">
        <v>163</v>
      </c>
      <c r="B16" s="192">
        <v>134119</v>
      </c>
      <c r="C16" s="192">
        <v>54416</v>
      </c>
      <c r="D16" s="192">
        <v>141208</v>
      </c>
      <c r="E16" s="192">
        <v>8131</v>
      </c>
      <c r="F16" s="192">
        <v>114167</v>
      </c>
      <c r="G16" s="192">
        <v>44237</v>
      </c>
      <c r="H16" s="192">
        <v>57766.000000000007</v>
      </c>
      <c r="I16" s="192">
        <v>4079.9999999999982</v>
      </c>
      <c r="J16" s="192">
        <v>0</v>
      </c>
      <c r="K16" s="192">
        <v>0</v>
      </c>
      <c r="L16" s="192">
        <v>0</v>
      </c>
      <c r="M16" s="192">
        <v>0</v>
      </c>
      <c r="N16" s="192">
        <v>24747</v>
      </c>
      <c r="O16" s="192">
        <v>7078.0000000000009</v>
      </c>
      <c r="P16" s="192">
        <v>54425</v>
      </c>
    </row>
    <row r="17" spans="1:16" ht="15.75" customHeight="1">
      <c r="A17" s="199" t="s">
        <v>162</v>
      </c>
      <c r="B17" s="192">
        <v>100315</v>
      </c>
      <c r="C17" s="192">
        <v>22018</v>
      </c>
      <c r="D17" s="192">
        <v>141040.00000000006</v>
      </c>
      <c r="E17" s="192">
        <v>1888</v>
      </c>
      <c r="F17" s="192">
        <v>30071.999999999993</v>
      </c>
      <c r="G17" s="192">
        <v>42078.000000000007</v>
      </c>
      <c r="H17" s="192">
        <v>31466.999999999996</v>
      </c>
      <c r="I17" s="192">
        <v>0</v>
      </c>
      <c r="J17" s="192">
        <v>81</v>
      </c>
      <c r="K17" s="192">
        <v>508</v>
      </c>
      <c r="L17" s="192">
        <v>14</v>
      </c>
      <c r="M17" s="192">
        <v>293</v>
      </c>
      <c r="N17" s="192">
        <v>4736</v>
      </c>
      <c r="O17" s="192">
        <v>5345.0000000000009</v>
      </c>
      <c r="P17" s="192">
        <v>15960</v>
      </c>
    </row>
    <row r="18" spans="1:16" ht="15.75" customHeight="1">
      <c r="A18" s="200" t="s">
        <v>161</v>
      </c>
      <c r="B18" s="192">
        <v>799299.99999999977</v>
      </c>
      <c r="C18" s="192">
        <v>126346.00000000009</v>
      </c>
      <c r="D18" s="192">
        <v>1476952.9999999991</v>
      </c>
      <c r="E18" s="192">
        <v>100765</v>
      </c>
      <c r="F18" s="192">
        <v>642420.00000000012</v>
      </c>
      <c r="G18" s="192">
        <v>77316</v>
      </c>
      <c r="H18" s="192">
        <v>237460.00000000012</v>
      </c>
      <c r="I18" s="192">
        <v>95228.999999999971</v>
      </c>
      <c r="J18" s="192">
        <v>254</v>
      </c>
      <c r="K18" s="192">
        <v>4179</v>
      </c>
      <c r="L18" s="192">
        <v>663</v>
      </c>
      <c r="M18" s="192">
        <v>712</v>
      </c>
      <c r="N18" s="192">
        <v>282660.99999999983</v>
      </c>
      <c r="O18" s="192">
        <v>1574014.0000000009</v>
      </c>
      <c r="P18" s="192">
        <v>701192</v>
      </c>
    </row>
    <row r="19" spans="1:16" ht="15.75" customHeight="1">
      <c r="A19" s="199" t="s">
        <v>160</v>
      </c>
      <c r="B19" s="192">
        <v>156287.99999999997</v>
      </c>
      <c r="C19" s="192">
        <v>5202</v>
      </c>
      <c r="D19" s="192">
        <v>301122</v>
      </c>
      <c r="E19" s="192">
        <v>6960</v>
      </c>
      <c r="F19" s="192">
        <v>145157.00000000003</v>
      </c>
      <c r="G19" s="192">
        <v>27624</v>
      </c>
      <c r="H19" s="192">
        <v>90293.999999999985</v>
      </c>
      <c r="I19" s="192">
        <v>9656</v>
      </c>
      <c r="J19" s="192">
        <v>0</v>
      </c>
      <c r="K19" s="192">
        <v>0</v>
      </c>
      <c r="L19" s="192">
        <v>0</v>
      </c>
      <c r="M19" s="192">
        <v>0</v>
      </c>
      <c r="N19" s="192">
        <v>73701.000000000029</v>
      </c>
      <c r="O19" s="192">
        <v>10801.999999999998</v>
      </c>
      <c r="P19" s="192">
        <v>81251.999999999985</v>
      </c>
    </row>
    <row r="20" spans="1:16" ht="15.75" customHeight="1">
      <c r="A20" s="200" t="s">
        <v>159</v>
      </c>
      <c r="B20" s="192">
        <v>80039.000000000015</v>
      </c>
      <c r="C20" s="192">
        <v>18071</v>
      </c>
      <c r="D20" s="192">
        <v>136830.00000000003</v>
      </c>
      <c r="E20" s="192">
        <v>1413.0000000000002</v>
      </c>
      <c r="F20" s="192">
        <v>36702</v>
      </c>
      <c r="G20" s="192">
        <v>5638.0000000000009</v>
      </c>
      <c r="H20" s="192">
        <v>6070.0000000000009</v>
      </c>
      <c r="I20" s="192">
        <v>4653.0000000000009</v>
      </c>
      <c r="J20" s="192">
        <v>0</v>
      </c>
      <c r="K20" s="192">
        <v>0</v>
      </c>
      <c r="L20" s="192">
        <v>0</v>
      </c>
      <c r="M20" s="192">
        <v>0</v>
      </c>
      <c r="N20" s="192">
        <v>1701</v>
      </c>
      <c r="O20" s="192">
        <v>3706.0000000000005</v>
      </c>
      <c r="P20" s="192">
        <v>4171</v>
      </c>
    </row>
    <row r="21" spans="1:16" s="92" customFormat="1" ht="15.75" customHeight="1">
      <c r="A21" s="191" t="s">
        <v>283</v>
      </c>
      <c r="B21" s="194">
        <v>1505603.9999999998</v>
      </c>
      <c r="C21" s="194">
        <v>305093.00000000017</v>
      </c>
      <c r="D21" s="194">
        <v>1858351.0000000012</v>
      </c>
      <c r="E21" s="194">
        <v>75065.999999999971</v>
      </c>
      <c r="F21" s="194">
        <v>824731.9999999993</v>
      </c>
      <c r="G21" s="194">
        <v>299860</v>
      </c>
      <c r="H21" s="194">
        <v>603733.00000000012</v>
      </c>
      <c r="I21" s="194">
        <v>503149.00000000087</v>
      </c>
      <c r="J21" s="194">
        <v>934</v>
      </c>
      <c r="K21" s="194">
        <v>2748</v>
      </c>
      <c r="L21" s="194">
        <v>360</v>
      </c>
      <c r="M21" s="194">
        <v>230</v>
      </c>
      <c r="N21" s="194">
        <v>306332</v>
      </c>
      <c r="O21" s="194">
        <v>1208645.0000000007</v>
      </c>
      <c r="P21" s="194">
        <v>431630.99999999988</v>
      </c>
    </row>
    <row r="22" spans="1:16" ht="15.75" customHeight="1">
      <c r="A22" s="200" t="s">
        <v>51</v>
      </c>
      <c r="B22" s="192">
        <v>292565</v>
      </c>
      <c r="C22" s="192">
        <v>31945.999999999996</v>
      </c>
      <c r="D22" s="192">
        <v>239399.00000000003</v>
      </c>
      <c r="E22" s="192">
        <v>10390</v>
      </c>
      <c r="F22" s="192">
        <v>153127.00000000003</v>
      </c>
      <c r="G22" s="192">
        <v>16148.000000000004</v>
      </c>
      <c r="H22" s="192">
        <v>9856</v>
      </c>
      <c r="I22" s="192">
        <v>10503.999999999996</v>
      </c>
      <c r="J22" s="192">
        <v>0</v>
      </c>
      <c r="K22" s="192">
        <v>0</v>
      </c>
      <c r="L22" s="192">
        <v>0</v>
      </c>
      <c r="M22" s="192">
        <v>0</v>
      </c>
      <c r="N22" s="192">
        <v>81291</v>
      </c>
      <c r="O22" s="192">
        <v>350593</v>
      </c>
      <c r="P22" s="192">
        <v>44980.000000000007</v>
      </c>
    </row>
    <row r="23" spans="1:16" ht="15.75" customHeight="1">
      <c r="A23" s="199" t="s">
        <v>158</v>
      </c>
      <c r="B23" s="192">
        <v>70118.999999999985</v>
      </c>
      <c r="C23" s="192">
        <v>4471.9999999999991</v>
      </c>
      <c r="D23" s="192">
        <v>134798</v>
      </c>
      <c r="E23" s="192">
        <v>9612</v>
      </c>
      <c r="F23" s="192">
        <v>74092.000000000015</v>
      </c>
      <c r="G23" s="192">
        <v>195</v>
      </c>
      <c r="H23" s="192">
        <v>16363.000000000002</v>
      </c>
      <c r="I23" s="192">
        <v>1050</v>
      </c>
      <c r="J23" s="192">
        <v>0</v>
      </c>
      <c r="K23" s="192">
        <v>0</v>
      </c>
      <c r="L23" s="192">
        <v>0</v>
      </c>
      <c r="M23" s="192">
        <v>0</v>
      </c>
      <c r="N23" s="192">
        <v>20531</v>
      </c>
      <c r="O23" s="192">
        <v>8812</v>
      </c>
      <c r="P23" s="192">
        <v>42292</v>
      </c>
    </row>
    <row r="24" spans="1:16" ht="15.75" customHeight="1">
      <c r="A24" s="200" t="s">
        <v>157</v>
      </c>
      <c r="B24" s="192">
        <v>609337</v>
      </c>
      <c r="C24" s="192">
        <v>164506.00000000009</v>
      </c>
      <c r="D24" s="192">
        <v>844677.99999999965</v>
      </c>
      <c r="E24" s="192">
        <v>23865.999999999993</v>
      </c>
      <c r="F24" s="192">
        <v>367716.00000000006</v>
      </c>
      <c r="G24" s="192">
        <v>63738.999999999993</v>
      </c>
      <c r="H24" s="192">
        <v>355862.00000000006</v>
      </c>
      <c r="I24" s="192">
        <v>171838.00000000009</v>
      </c>
      <c r="J24" s="192">
        <v>934</v>
      </c>
      <c r="K24" s="192">
        <v>2748</v>
      </c>
      <c r="L24" s="192">
        <v>360</v>
      </c>
      <c r="M24" s="192">
        <v>230</v>
      </c>
      <c r="N24" s="192">
        <v>122054.00000000004</v>
      </c>
      <c r="O24" s="192">
        <v>753838.00000000035</v>
      </c>
      <c r="P24" s="192">
        <v>250513</v>
      </c>
    </row>
    <row r="25" spans="1:16" ht="15.75" customHeight="1">
      <c r="A25" s="199" t="s">
        <v>156</v>
      </c>
      <c r="B25" s="192">
        <v>153051</v>
      </c>
      <c r="C25" s="192">
        <v>47889</v>
      </c>
      <c r="D25" s="192">
        <v>115811.99999999999</v>
      </c>
      <c r="E25" s="192">
        <v>6664.9999999999991</v>
      </c>
      <c r="F25" s="192">
        <v>74542</v>
      </c>
      <c r="G25" s="192">
        <v>76658.999999999971</v>
      </c>
      <c r="H25" s="192">
        <v>9594</v>
      </c>
      <c r="I25" s="192">
        <v>130305.00000000003</v>
      </c>
      <c r="J25" s="192">
        <v>0</v>
      </c>
      <c r="K25" s="192">
        <v>0</v>
      </c>
      <c r="L25" s="192">
        <v>0</v>
      </c>
      <c r="M25" s="192">
        <v>0</v>
      </c>
      <c r="N25" s="192">
        <v>7779.0000000000018</v>
      </c>
      <c r="O25" s="192">
        <v>42854</v>
      </c>
      <c r="P25" s="192">
        <v>2276</v>
      </c>
    </row>
    <row r="26" spans="1:16" ht="15.75" customHeight="1">
      <c r="A26" s="200" t="s">
        <v>155</v>
      </c>
      <c r="B26" s="192">
        <v>317317.00000000006</v>
      </c>
      <c r="C26" s="192">
        <v>24364.999999999996</v>
      </c>
      <c r="D26" s="192">
        <v>481288.99999999988</v>
      </c>
      <c r="E26" s="192">
        <v>19936</v>
      </c>
      <c r="F26" s="192">
        <v>143746.00000000003</v>
      </c>
      <c r="G26" s="192">
        <v>143119</v>
      </c>
      <c r="H26" s="192">
        <v>169600.00000000003</v>
      </c>
      <c r="I26" s="192">
        <v>189452.00000000009</v>
      </c>
      <c r="J26" s="192">
        <v>0</v>
      </c>
      <c r="K26" s="192">
        <v>0</v>
      </c>
      <c r="L26" s="192">
        <v>0</v>
      </c>
      <c r="M26" s="192">
        <v>0</v>
      </c>
      <c r="N26" s="192">
        <v>71076</v>
      </c>
      <c r="O26" s="192">
        <v>45825.000000000007</v>
      </c>
      <c r="P26" s="192">
        <v>89015.000000000015</v>
      </c>
    </row>
    <row r="27" spans="1:16" ht="15.75" customHeight="1">
      <c r="A27" s="199" t="s">
        <v>26</v>
      </c>
      <c r="B27" s="192">
        <v>63214.999999999993</v>
      </c>
      <c r="C27" s="192">
        <v>31915.000000000004</v>
      </c>
      <c r="D27" s="192">
        <v>42375</v>
      </c>
      <c r="E27" s="192">
        <v>4597</v>
      </c>
      <c r="F27" s="192">
        <v>11509</v>
      </c>
      <c r="G27" s="192">
        <v>0</v>
      </c>
      <c r="H27" s="192">
        <v>42458</v>
      </c>
      <c r="I27" s="192">
        <v>0</v>
      </c>
      <c r="J27" s="192">
        <v>0</v>
      </c>
      <c r="K27" s="192">
        <v>0</v>
      </c>
      <c r="L27" s="192">
        <v>0</v>
      </c>
      <c r="M27" s="192">
        <v>0</v>
      </c>
      <c r="N27" s="192">
        <v>3601</v>
      </c>
      <c r="O27" s="192">
        <v>6723</v>
      </c>
      <c r="P27" s="192">
        <v>2555</v>
      </c>
    </row>
    <row r="28" spans="1:16" s="92" customFormat="1" ht="15.75" customHeight="1">
      <c r="A28" s="191" t="s">
        <v>50</v>
      </c>
      <c r="B28" s="194">
        <v>181651.00000000003</v>
      </c>
      <c r="C28" s="194">
        <v>22941</v>
      </c>
      <c r="D28" s="194">
        <v>226158.99999999997</v>
      </c>
      <c r="E28" s="194">
        <v>31499</v>
      </c>
      <c r="F28" s="194">
        <v>133085</v>
      </c>
      <c r="G28" s="194">
        <v>50829.999999999993</v>
      </c>
      <c r="H28" s="194">
        <v>44865</v>
      </c>
      <c r="I28" s="194">
        <v>0</v>
      </c>
      <c r="J28" s="194">
        <v>0</v>
      </c>
      <c r="K28" s="194">
        <v>0</v>
      </c>
      <c r="L28" s="194">
        <v>0</v>
      </c>
      <c r="M28" s="194">
        <v>0</v>
      </c>
      <c r="N28" s="194">
        <v>15822</v>
      </c>
      <c r="O28" s="194">
        <v>25989</v>
      </c>
      <c r="P28" s="194">
        <v>46589.000000000015</v>
      </c>
    </row>
    <row r="29" spans="1:16" ht="15.75" customHeight="1">
      <c r="A29" s="199" t="s">
        <v>28</v>
      </c>
      <c r="B29" s="192">
        <v>17816</v>
      </c>
      <c r="C29" s="192">
        <v>30</v>
      </c>
      <c r="D29" s="192">
        <v>23428</v>
      </c>
      <c r="E29" s="192">
        <v>560</v>
      </c>
      <c r="F29" s="192">
        <v>18982</v>
      </c>
      <c r="G29" s="192">
        <v>22213</v>
      </c>
      <c r="H29" s="192">
        <v>22883</v>
      </c>
      <c r="I29" s="192">
        <v>0</v>
      </c>
      <c r="J29" s="192">
        <v>0</v>
      </c>
      <c r="K29" s="192">
        <v>0</v>
      </c>
      <c r="L29" s="192">
        <v>0</v>
      </c>
      <c r="M29" s="192">
        <v>0</v>
      </c>
      <c r="N29" s="192">
        <v>0</v>
      </c>
      <c r="O29" s="192">
        <v>141</v>
      </c>
      <c r="P29" s="192">
        <v>20</v>
      </c>
    </row>
    <row r="30" spans="1:16" ht="15.75" customHeight="1">
      <c r="A30" s="200" t="s">
        <v>29</v>
      </c>
      <c r="B30" s="192">
        <v>50440</v>
      </c>
      <c r="C30" s="192">
        <v>250</v>
      </c>
      <c r="D30" s="192">
        <v>32488</v>
      </c>
      <c r="E30" s="192">
        <v>2441</v>
      </c>
      <c r="F30" s="192">
        <v>35062</v>
      </c>
      <c r="G30" s="192">
        <v>18113</v>
      </c>
      <c r="H30" s="192">
        <v>5340</v>
      </c>
      <c r="I30" s="192">
        <v>0</v>
      </c>
      <c r="J30" s="192">
        <v>0</v>
      </c>
      <c r="K30" s="192">
        <v>0</v>
      </c>
      <c r="L30" s="192">
        <v>0</v>
      </c>
      <c r="M30" s="192">
        <v>0</v>
      </c>
      <c r="N30" s="192">
        <v>0</v>
      </c>
      <c r="O30" s="192">
        <v>9678</v>
      </c>
      <c r="P30" s="192">
        <v>14244</v>
      </c>
    </row>
    <row r="31" spans="1:16" ht="15.75" customHeight="1">
      <c r="A31" s="199" t="s">
        <v>30</v>
      </c>
      <c r="B31" s="192">
        <v>35168</v>
      </c>
      <c r="C31" s="192">
        <v>10007</v>
      </c>
      <c r="D31" s="192">
        <v>85581.999999999985</v>
      </c>
      <c r="E31" s="192">
        <v>26177</v>
      </c>
      <c r="F31" s="192">
        <v>30788.000000000004</v>
      </c>
      <c r="G31" s="192">
        <v>7201</v>
      </c>
      <c r="H31" s="192">
        <v>9346</v>
      </c>
      <c r="I31" s="192">
        <v>0</v>
      </c>
      <c r="J31" s="192">
        <v>0</v>
      </c>
      <c r="K31" s="192">
        <v>0</v>
      </c>
      <c r="L31" s="192">
        <v>0</v>
      </c>
      <c r="M31" s="192">
        <v>0</v>
      </c>
      <c r="N31" s="192">
        <v>1791.9999999999998</v>
      </c>
      <c r="O31" s="192">
        <v>1710</v>
      </c>
      <c r="P31" s="192">
        <v>30888</v>
      </c>
    </row>
    <row r="32" spans="1:16" ht="15.75" customHeight="1">
      <c r="A32" s="200" t="s">
        <v>31</v>
      </c>
      <c r="B32" s="192">
        <v>3580.9999999999995</v>
      </c>
      <c r="C32" s="192">
        <v>1200</v>
      </c>
      <c r="D32" s="192">
        <v>2823</v>
      </c>
      <c r="E32" s="192">
        <v>233</v>
      </c>
      <c r="F32" s="192">
        <v>3297</v>
      </c>
      <c r="G32" s="192">
        <v>1117</v>
      </c>
      <c r="H32" s="192">
        <v>2000.0000000000002</v>
      </c>
      <c r="I32" s="192">
        <v>0</v>
      </c>
      <c r="J32" s="192">
        <v>0</v>
      </c>
      <c r="K32" s="192">
        <v>0</v>
      </c>
      <c r="L32" s="192">
        <v>0</v>
      </c>
      <c r="M32" s="192">
        <v>0</v>
      </c>
      <c r="N32" s="192">
        <v>2681</v>
      </c>
      <c r="O32" s="192">
        <v>5755</v>
      </c>
      <c r="P32" s="192">
        <v>0</v>
      </c>
    </row>
    <row r="33" spans="1:16" ht="15.75" customHeight="1">
      <c r="A33" s="199" t="s">
        <v>32</v>
      </c>
      <c r="B33" s="192">
        <v>48586</v>
      </c>
      <c r="C33" s="192">
        <v>9750</v>
      </c>
      <c r="D33" s="192">
        <v>52974</v>
      </c>
      <c r="E33" s="192">
        <v>10</v>
      </c>
      <c r="F33" s="192">
        <v>16168</v>
      </c>
      <c r="G33" s="192">
        <v>1686</v>
      </c>
      <c r="H33" s="192">
        <v>0</v>
      </c>
      <c r="I33" s="192">
        <v>0</v>
      </c>
      <c r="J33" s="192">
        <v>0</v>
      </c>
      <c r="K33" s="192">
        <v>0</v>
      </c>
      <c r="L33" s="192">
        <v>0</v>
      </c>
      <c r="M33" s="192">
        <v>0</v>
      </c>
      <c r="N33" s="192">
        <v>7454</v>
      </c>
      <c r="O33" s="192">
        <v>3250</v>
      </c>
      <c r="P33" s="192">
        <v>1142</v>
      </c>
    </row>
    <row r="34" spans="1:16" ht="15.75" customHeight="1">
      <c r="A34" s="200" t="s">
        <v>33</v>
      </c>
      <c r="B34" s="192">
        <v>26060</v>
      </c>
      <c r="C34" s="192">
        <v>1704</v>
      </c>
      <c r="D34" s="192">
        <v>28864</v>
      </c>
      <c r="E34" s="192">
        <v>2078</v>
      </c>
      <c r="F34" s="192">
        <v>28788</v>
      </c>
      <c r="G34" s="192">
        <v>500</v>
      </c>
      <c r="H34" s="192">
        <v>5296</v>
      </c>
      <c r="I34" s="192">
        <v>0</v>
      </c>
      <c r="J34" s="192">
        <v>0</v>
      </c>
      <c r="K34" s="192">
        <v>0</v>
      </c>
      <c r="L34" s="192">
        <v>0</v>
      </c>
      <c r="M34" s="192">
        <v>0</v>
      </c>
      <c r="N34" s="192">
        <v>3895</v>
      </c>
      <c r="O34" s="192">
        <v>5455</v>
      </c>
      <c r="P34" s="192">
        <v>295</v>
      </c>
    </row>
    <row r="35" spans="1:16" s="92" customFormat="1" ht="15.75" customHeight="1">
      <c r="A35" s="191" t="s">
        <v>49</v>
      </c>
      <c r="B35" s="194">
        <v>20070</v>
      </c>
      <c r="C35" s="194">
        <v>626</v>
      </c>
      <c r="D35" s="194">
        <v>11452</v>
      </c>
      <c r="E35" s="194">
        <v>424</v>
      </c>
      <c r="F35" s="194">
        <v>10780</v>
      </c>
      <c r="G35" s="194">
        <v>7224.9999999999991</v>
      </c>
      <c r="H35" s="194">
        <v>5582</v>
      </c>
      <c r="I35" s="194">
        <v>0</v>
      </c>
      <c r="J35" s="194">
        <v>0</v>
      </c>
      <c r="K35" s="194">
        <v>0</v>
      </c>
      <c r="L35" s="194">
        <v>0</v>
      </c>
      <c r="M35" s="194">
        <v>0</v>
      </c>
      <c r="N35" s="194">
        <v>3116</v>
      </c>
      <c r="O35" s="194">
        <v>3682.0000000000005</v>
      </c>
      <c r="P35" s="194">
        <v>6235</v>
      </c>
    </row>
    <row r="36" spans="1:16" ht="15.75" customHeight="1">
      <c r="A36" s="200" t="s">
        <v>36</v>
      </c>
      <c r="B36" s="192">
        <v>20070</v>
      </c>
      <c r="C36" s="192">
        <v>626</v>
      </c>
      <c r="D36" s="192">
        <v>11452</v>
      </c>
      <c r="E36" s="192">
        <v>424</v>
      </c>
      <c r="F36" s="192">
        <v>10780</v>
      </c>
      <c r="G36" s="192">
        <v>7224.9999999999991</v>
      </c>
      <c r="H36" s="192">
        <v>5582</v>
      </c>
      <c r="I36" s="192">
        <v>0</v>
      </c>
      <c r="J36" s="192">
        <v>0</v>
      </c>
      <c r="K36" s="192">
        <v>0</v>
      </c>
      <c r="L36" s="192">
        <v>0</v>
      </c>
      <c r="M36" s="192">
        <v>0</v>
      </c>
      <c r="N36" s="192">
        <v>3116</v>
      </c>
      <c r="O36" s="192">
        <v>3682.0000000000005</v>
      </c>
      <c r="P36" s="192">
        <v>6235</v>
      </c>
    </row>
    <row r="37" spans="1:16" s="92" customFormat="1" ht="15.75" customHeight="1">
      <c r="A37" s="203" t="s">
        <v>37</v>
      </c>
      <c r="B37" s="194">
        <v>0</v>
      </c>
      <c r="C37" s="194">
        <v>0</v>
      </c>
      <c r="D37" s="194">
        <v>0</v>
      </c>
      <c r="E37" s="194">
        <v>0</v>
      </c>
      <c r="F37" s="194">
        <v>0</v>
      </c>
      <c r="G37" s="194">
        <v>0</v>
      </c>
      <c r="H37" s="194">
        <v>0</v>
      </c>
      <c r="I37" s="194">
        <v>0</v>
      </c>
      <c r="J37" s="194">
        <v>0</v>
      </c>
      <c r="K37" s="194">
        <v>0</v>
      </c>
      <c r="L37" s="194">
        <v>0</v>
      </c>
      <c r="M37" s="194">
        <v>0</v>
      </c>
      <c r="N37" s="194">
        <v>0</v>
      </c>
      <c r="O37" s="194">
        <v>1</v>
      </c>
      <c r="P37" s="194">
        <v>0</v>
      </c>
    </row>
    <row r="38" spans="1:16" ht="15.75" customHeight="1">
      <c r="A38" s="326" t="s">
        <v>414</v>
      </c>
      <c r="B38" s="274">
        <v>0</v>
      </c>
      <c r="C38" s="274">
        <v>0</v>
      </c>
      <c r="D38" s="274">
        <v>0</v>
      </c>
      <c r="E38" s="274">
        <v>0</v>
      </c>
      <c r="F38" s="274">
        <v>0</v>
      </c>
      <c r="G38" s="274">
        <v>0</v>
      </c>
      <c r="H38" s="274">
        <v>0</v>
      </c>
      <c r="I38" s="274">
        <v>0</v>
      </c>
      <c r="J38" s="274">
        <v>0</v>
      </c>
      <c r="K38" s="274">
        <v>0</v>
      </c>
      <c r="L38" s="274">
        <v>0</v>
      </c>
      <c r="M38" s="274">
        <v>0</v>
      </c>
      <c r="N38" s="274">
        <v>0</v>
      </c>
      <c r="O38" s="274">
        <v>1</v>
      </c>
      <c r="P38" s="274">
        <v>0</v>
      </c>
    </row>
    <row r="39" spans="1:16" ht="12.75" customHeight="1">
      <c r="A39" s="271"/>
      <c r="B39" s="271"/>
      <c r="C39" s="271"/>
      <c r="D39" s="271"/>
      <c r="E39" s="271"/>
      <c r="F39" s="271"/>
      <c r="G39" s="271"/>
      <c r="H39" s="271"/>
      <c r="I39" s="271"/>
      <c r="J39" s="271"/>
      <c r="K39" s="271"/>
      <c r="L39" s="271"/>
      <c r="M39" s="271"/>
      <c r="N39" s="271"/>
      <c r="O39" s="271"/>
      <c r="P39" s="271"/>
    </row>
    <row r="40" spans="1:16" ht="26.25" customHeight="1">
      <c r="A40" s="773" t="s">
        <v>476</v>
      </c>
      <c r="B40" s="773"/>
      <c r="C40" s="773"/>
      <c r="D40" s="773"/>
      <c r="E40" s="773"/>
      <c r="F40" s="773"/>
      <c r="G40" s="773"/>
      <c r="H40" s="773"/>
      <c r="I40" s="773"/>
      <c r="J40" s="773"/>
      <c r="K40" s="773"/>
    </row>
    <row r="41" spans="1:16" ht="22.5" customHeight="1">
      <c r="A41" s="754" t="s">
        <v>602</v>
      </c>
      <c r="B41" s="754"/>
      <c r="C41" s="754"/>
      <c r="D41" s="754"/>
      <c r="E41" s="754"/>
      <c r="F41" s="754"/>
    </row>
  </sheetData>
  <mergeCells count="8">
    <mergeCell ref="A41:F41"/>
    <mergeCell ref="A40:K40"/>
    <mergeCell ref="A5:P5"/>
    <mergeCell ref="A6:A7"/>
    <mergeCell ref="B6:H6"/>
    <mergeCell ref="I6:I7"/>
    <mergeCell ref="J6:M6"/>
    <mergeCell ref="N6:P6"/>
  </mergeCells>
  <hyperlinks>
    <hyperlink ref="Q5" location="INDICE!A72" display="INDICE"/>
  </hyperlinks>
  <printOptions horizontalCentered="1"/>
  <pageMargins left="0.19685039370078741" right="0.19685039370078741" top="1.1023622047244095" bottom="0.51181102362204722" header="0.11811023622047245" footer="0.23622047244094491"/>
  <pageSetup paperSize="9" scale="69" firstPageNumber="125" orientation="landscape" useFirstPageNumber="1" r:id="rId1"/>
  <headerFooter scaleWithDoc="0">
    <oddHeader>&amp;C&amp;G</oddHeader>
    <oddFooter>&amp;C&amp;12 &amp;P</oddFooter>
  </headerFooter>
  <drawing r:id="rId2"/>
  <legacyDrawingHF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7"/>
  <dimension ref="A1:H42"/>
  <sheetViews>
    <sheetView showGridLines="0" topLeftCell="A4" zoomScale="90" zoomScaleNormal="90" workbookViewId="0">
      <selection activeCell="A7" sqref="A7:A9"/>
    </sheetView>
  </sheetViews>
  <sheetFormatPr baseColWidth="10" defaultColWidth="9.140625" defaultRowHeight="12.75"/>
  <cols>
    <col min="1" max="1" width="42.42578125" style="282" customWidth="1"/>
    <col min="2" max="2" width="21.7109375" style="282" customWidth="1"/>
    <col min="3" max="3" width="13.5703125" style="282" customWidth="1"/>
    <col min="4" max="4" width="12.5703125" style="282" customWidth="1"/>
    <col min="5" max="5" width="20.140625" style="282" customWidth="1"/>
    <col min="6" max="6" width="19.140625" style="282" customWidth="1"/>
    <col min="7" max="7" width="20.28515625" style="282" customWidth="1"/>
    <col min="8" max="16384" width="9.140625" style="178"/>
  </cols>
  <sheetData>
    <row r="1" spans="1:8" ht="16.5" customHeight="1"/>
    <row r="2" spans="1:8" ht="16.5" customHeight="1"/>
    <row r="3" spans="1:8" ht="16.5" customHeight="1"/>
    <row r="5" spans="1:8" ht="48" customHeight="1">
      <c r="A5" s="857" t="s">
        <v>826</v>
      </c>
      <c r="B5" s="857"/>
      <c r="C5" s="857"/>
      <c r="D5" s="857"/>
      <c r="E5" s="857"/>
      <c r="F5" s="857"/>
      <c r="G5" s="857"/>
      <c r="H5" s="280" t="s">
        <v>225</v>
      </c>
    </row>
    <row r="6" spans="1:8" s="282" customFormat="1" ht="4.5" customHeight="1">
      <c r="A6" s="298"/>
      <c r="B6" s="298"/>
      <c r="C6" s="298"/>
      <c r="D6" s="298"/>
      <c r="E6" s="298"/>
      <c r="F6" s="298"/>
      <c r="G6" s="281"/>
    </row>
    <row r="7" spans="1:8" s="180" customFormat="1" ht="13.5" customHeight="1">
      <c r="A7" s="759" t="s">
        <v>46</v>
      </c>
      <c r="B7" s="759" t="s">
        <v>210</v>
      </c>
      <c r="C7" s="859" t="s">
        <v>209</v>
      </c>
      <c r="D7" s="860"/>
      <c r="E7" s="759" t="s">
        <v>249</v>
      </c>
      <c r="F7" s="759" t="s">
        <v>250</v>
      </c>
      <c r="G7" s="759" t="s">
        <v>251</v>
      </c>
    </row>
    <row r="8" spans="1:8" s="180" customFormat="1" ht="7.5" customHeight="1">
      <c r="A8" s="858"/>
      <c r="B8" s="858"/>
      <c r="C8" s="786"/>
      <c r="D8" s="788"/>
      <c r="E8" s="858"/>
      <c r="F8" s="858"/>
      <c r="G8" s="858"/>
    </row>
    <row r="9" spans="1:8" s="180" customFormat="1" ht="24" customHeight="1">
      <c r="A9" s="760"/>
      <c r="B9" s="760"/>
      <c r="C9" s="322" t="s">
        <v>208</v>
      </c>
      <c r="D9" s="322" t="s">
        <v>207</v>
      </c>
      <c r="E9" s="760"/>
      <c r="F9" s="760"/>
      <c r="G9" s="760"/>
    </row>
    <row r="10" spans="1:8" s="493" customFormat="1" ht="15.75" customHeight="1">
      <c r="A10" s="191" t="s">
        <v>467</v>
      </c>
      <c r="B10" s="194">
        <v>1416420.0000000023</v>
      </c>
      <c r="C10" s="194">
        <v>73195.000000000015</v>
      </c>
      <c r="D10" s="194">
        <v>6339.9999999999982</v>
      </c>
      <c r="E10" s="194">
        <v>1251835.9999999995</v>
      </c>
      <c r="F10" s="194">
        <v>337757.00000000058</v>
      </c>
      <c r="G10" s="194">
        <v>117794.00000000015</v>
      </c>
    </row>
    <row r="11" spans="1:8" s="493" customFormat="1" ht="15.75" customHeight="1">
      <c r="A11" s="191" t="s">
        <v>282</v>
      </c>
      <c r="B11" s="194">
        <v>853873.00000000023</v>
      </c>
      <c r="C11" s="194">
        <v>38939.000000000007</v>
      </c>
      <c r="D11" s="194">
        <v>3415.9999999999995</v>
      </c>
      <c r="E11" s="194">
        <v>905356.99999999674</v>
      </c>
      <c r="F11" s="194">
        <v>258215.99999999968</v>
      </c>
      <c r="G11" s="194">
        <v>65833.999999999985</v>
      </c>
    </row>
    <row r="12" spans="1:8" ht="15.75" customHeight="1">
      <c r="A12" s="193" t="s">
        <v>169</v>
      </c>
      <c r="B12" s="192">
        <v>198249</v>
      </c>
      <c r="C12" s="192">
        <v>2987.0000000000009</v>
      </c>
      <c r="D12" s="192">
        <v>560.00000000000011</v>
      </c>
      <c r="E12" s="192">
        <v>140033</v>
      </c>
      <c r="F12" s="192">
        <v>27259.999999999996</v>
      </c>
      <c r="G12" s="192">
        <v>7801.0000000000027</v>
      </c>
    </row>
    <row r="13" spans="1:8" ht="15.75" customHeight="1">
      <c r="A13" s="193" t="s">
        <v>168</v>
      </c>
      <c r="B13" s="192">
        <v>13426.000000000007</v>
      </c>
      <c r="C13" s="192">
        <v>2405</v>
      </c>
      <c r="D13" s="192">
        <v>213</v>
      </c>
      <c r="E13" s="192">
        <v>7996</v>
      </c>
      <c r="F13" s="192">
        <v>3292</v>
      </c>
      <c r="G13" s="192">
        <v>544</v>
      </c>
    </row>
    <row r="14" spans="1:8" ht="15.75" customHeight="1">
      <c r="A14" s="193" t="s">
        <v>167</v>
      </c>
      <c r="B14" s="192">
        <v>41528.000000000007</v>
      </c>
      <c r="C14" s="192">
        <v>230</v>
      </c>
      <c r="D14" s="192">
        <v>0</v>
      </c>
      <c r="E14" s="192">
        <v>63408.000000000007</v>
      </c>
      <c r="F14" s="192">
        <v>15407.000000000004</v>
      </c>
      <c r="G14" s="192">
        <v>57</v>
      </c>
    </row>
    <row r="15" spans="1:8" ht="15.75" customHeight="1">
      <c r="A15" s="193" t="s">
        <v>166</v>
      </c>
      <c r="B15" s="192">
        <v>12882.000000000004</v>
      </c>
      <c r="C15" s="192">
        <v>1689</v>
      </c>
      <c r="D15" s="192">
        <v>20</v>
      </c>
      <c r="E15" s="192">
        <v>28742.000000000007</v>
      </c>
      <c r="F15" s="192">
        <v>837.00000000000034</v>
      </c>
      <c r="G15" s="192">
        <v>73.000000000000028</v>
      </c>
    </row>
    <row r="16" spans="1:8" ht="15.75" customHeight="1">
      <c r="A16" s="193" t="s">
        <v>165</v>
      </c>
      <c r="B16" s="192">
        <v>10195.999999999998</v>
      </c>
      <c r="C16" s="192">
        <v>4578.9999999999991</v>
      </c>
      <c r="D16" s="192">
        <v>112</v>
      </c>
      <c r="E16" s="192">
        <v>9962.9999999999945</v>
      </c>
      <c r="F16" s="192">
        <v>2616.0000000000009</v>
      </c>
      <c r="G16" s="192">
        <v>684.99999999999989</v>
      </c>
    </row>
    <row r="17" spans="1:7" ht="15.75" customHeight="1">
      <c r="A17" s="193" t="s">
        <v>164</v>
      </c>
      <c r="B17" s="192">
        <v>29561.000000000018</v>
      </c>
      <c r="C17" s="192">
        <v>1274</v>
      </c>
      <c r="D17" s="192">
        <v>118</v>
      </c>
      <c r="E17" s="192">
        <v>23909.999999999996</v>
      </c>
      <c r="F17" s="192">
        <v>6160</v>
      </c>
      <c r="G17" s="192">
        <v>764.00000000000011</v>
      </c>
    </row>
    <row r="18" spans="1:7" ht="15.75" customHeight="1">
      <c r="A18" s="193" t="s">
        <v>163</v>
      </c>
      <c r="B18" s="192">
        <v>22260.999999999989</v>
      </c>
      <c r="C18" s="192">
        <v>577</v>
      </c>
      <c r="D18" s="192">
        <v>5</v>
      </c>
      <c r="E18" s="192">
        <v>15898</v>
      </c>
      <c r="F18" s="192">
        <v>820.00000000000011</v>
      </c>
      <c r="G18" s="192">
        <v>164</v>
      </c>
    </row>
    <row r="19" spans="1:7" ht="15.75" customHeight="1">
      <c r="A19" s="193" t="s">
        <v>162</v>
      </c>
      <c r="B19" s="192">
        <v>68047.999999999985</v>
      </c>
      <c r="C19" s="192">
        <v>5748.9999999999982</v>
      </c>
      <c r="D19" s="192">
        <v>143.00000000000003</v>
      </c>
      <c r="E19" s="192">
        <v>34695.999999999993</v>
      </c>
      <c r="F19" s="192">
        <v>14141.999999999993</v>
      </c>
      <c r="G19" s="192">
        <v>21876.000000000007</v>
      </c>
    </row>
    <row r="20" spans="1:7" ht="15.75" customHeight="1">
      <c r="A20" s="193" t="s">
        <v>161</v>
      </c>
      <c r="B20" s="192">
        <v>406182.99999999994</v>
      </c>
      <c r="C20" s="192">
        <v>16897</v>
      </c>
      <c r="D20" s="192">
        <v>2153</v>
      </c>
      <c r="E20" s="192">
        <v>532668.00000000023</v>
      </c>
      <c r="F20" s="192">
        <v>152975.99999999994</v>
      </c>
      <c r="G20" s="192">
        <v>29477.000000000025</v>
      </c>
    </row>
    <row r="21" spans="1:7" ht="15.75" customHeight="1">
      <c r="A21" s="193" t="s">
        <v>160</v>
      </c>
      <c r="B21" s="192">
        <v>40866.000000000036</v>
      </c>
      <c r="C21" s="192">
        <v>988</v>
      </c>
      <c r="D21" s="192">
        <v>49.000000000000007</v>
      </c>
      <c r="E21" s="192">
        <v>28062</v>
      </c>
      <c r="F21" s="192">
        <v>18440.999999999996</v>
      </c>
      <c r="G21" s="192">
        <v>2358.9999999999995</v>
      </c>
    </row>
    <row r="22" spans="1:7" ht="15.75" customHeight="1">
      <c r="A22" s="193" t="s">
        <v>159</v>
      </c>
      <c r="B22" s="192">
        <v>10673</v>
      </c>
      <c r="C22" s="192">
        <v>1564</v>
      </c>
      <c r="D22" s="192">
        <v>43</v>
      </c>
      <c r="E22" s="192">
        <v>19980.999999999989</v>
      </c>
      <c r="F22" s="192">
        <v>16264.999999999998</v>
      </c>
      <c r="G22" s="192">
        <v>2034.0000000000002</v>
      </c>
    </row>
    <row r="23" spans="1:7" s="493" customFormat="1" ht="15.75" customHeight="1">
      <c r="A23" s="191" t="s">
        <v>283</v>
      </c>
      <c r="B23" s="194">
        <v>525593.99999999988</v>
      </c>
      <c r="C23" s="194">
        <v>31173.000000000011</v>
      </c>
      <c r="D23" s="194">
        <v>2699</v>
      </c>
      <c r="E23" s="194">
        <v>324015.99999999936</v>
      </c>
      <c r="F23" s="194">
        <v>63714.999999999949</v>
      </c>
      <c r="G23" s="194">
        <v>32967.999999999956</v>
      </c>
    </row>
    <row r="24" spans="1:7" ht="15.75" customHeight="1">
      <c r="A24" s="193" t="s">
        <v>51</v>
      </c>
      <c r="B24" s="192">
        <v>60902.000000000015</v>
      </c>
      <c r="C24" s="192">
        <v>2933.0000000000005</v>
      </c>
      <c r="D24" s="192">
        <v>506.99999999999989</v>
      </c>
      <c r="E24" s="192">
        <v>29826.999999999989</v>
      </c>
      <c r="F24" s="192">
        <v>14781</v>
      </c>
      <c r="G24" s="192">
        <v>4794.9999999999955</v>
      </c>
    </row>
    <row r="25" spans="1:7" ht="15.75" customHeight="1">
      <c r="A25" s="193" t="s">
        <v>158</v>
      </c>
      <c r="B25" s="192">
        <v>20081</v>
      </c>
      <c r="C25" s="192">
        <v>7234</v>
      </c>
      <c r="D25" s="192">
        <v>420</v>
      </c>
      <c r="E25" s="192">
        <v>14900.999999999995</v>
      </c>
      <c r="F25" s="192">
        <v>3683.9999999999995</v>
      </c>
      <c r="G25" s="192">
        <v>12523</v>
      </c>
    </row>
    <row r="26" spans="1:7" ht="15.75" customHeight="1">
      <c r="A26" s="193" t="s">
        <v>157</v>
      </c>
      <c r="B26" s="192">
        <v>287676.99999999971</v>
      </c>
      <c r="C26" s="192">
        <v>13419.999999999995</v>
      </c>
      <c r="D26" s="192">
        <v>887.00000000000023</v>
      </c>
      <c r="E26" s="192">
        <v>197390.99999999997</v>
      </c>
      <c r="F26" s="192">
        <v>21712.999999999989</v>
      </c>
      <c r="G26" s="192">
        <v>7902.9999999999955</v>
      </c>
    </row>
    <row r="27" spans="1:7" ht="15.75" customHeight="1">
      <c r="A27" s="193" t="s">
        <v>156</v>
      </c>
      <c r="B27" s="192">
        <v>20029.000000000004</v>
      </c>
      <c r="C27" s="192">
        <v>1827.9999999999998</v>
      </c>
      <c r="D27" s="192">
        <v>261</v>
      </c>
      <c r="E27" s="192">
        <v>13118.999999999998</v>
      </c>
      <c r="F27" s="192">
        <v>4762.9999999999982</v>
      </c>
      <c r="G27" s="192">
        <v>143</v>
      </c>
    </row>
    <row r="28" spans="1:7" ht="15.75" customHeight="1">
      <c r="A28" s="193" t="s">
        <v>155</v>
      </c>
      <c r="B28" s="192">
        <v>126164.0000000001</v>
      </c>
      <c r="C28" s="192">
        <v>4375.9999999999991</v>
      </c>
      <c r="D28" s="192">
        <v>190</v>
      </c>
      <c r="E28" s="192">
        <v>58446.999999999985</v>
      </c>
      <c r="F28" s="192">
        <v>14527.999999999996</v>
      </c>
      <c r="G28" s="192">
        <v>5636</v>
      </c>
    </row>
    <row r="29" spans="1:7" ht="15.75" customHeight="1">
      <c r="A29" s="193" t="s">
        <v>26</v>
      </c>
      <c r="B29" s="192">
        <v>10741</v>
      </c>
      <c r="C29" s="192">
        <v>1382</v>
      </c>
      <c r="D29" s="192">
        <v>434.00000000000006</v>
      </c>
      <c r="E29" s="192">
        <v>10331</v>
      </c>
      <c r="F29" s="192">
        <v>4246</v>
      </c>
      <c r="G29" s="192">
        <v>1968.0000000000005</v>
      </c>
    </row>
    <row r="30" spans="1:7" s="493" customFormat="1" ht="15.75" customHeight="1">
      <c r="A30" s="191" t="s">
        <v>50</v>
      </c>
      <c r="B30" s="194">
        <v>36922.999999999971</v>
      </c>
      <c r="C30" s="194">
        <v>3053</v>
      </c>
      <c r="D30" s="194">
        <v>220.00000000000003</v>
      </c>
      <c r="E30" s="194">
        <v>22462.999999999993</v>
      </c>
      <c r="F30" s="194">
        <v>15806.000000000004</v>
      </c>
      <c r="G30" s="194">
        <v>18946.999999999993</v>
      </c>
    </row>
    <row r="31" spans="1:7" ht="15.75" customHeight="1">
      <c r="A31" s="193" t="s">
        <v>28</v>
      </c>
      <c r="B31" s="192">
        <v>6502.9999999999991</v>
      </c>
      <c r="C31" s="192">
        <v>232</v>
      </c>
      <c r="D31" s="192">
        <v>18</v>
      </c>
      <c r="E31" s="192">
        <v>2455</v>
      </c>
      <c r="F31" s="192">
        <v>2537.9999999999995</v>
      </c>
      <c r="G31" s="192">
        <v>84.000000000000114</v>
      </c>
    </row>
    <row r="32" spans="1:7" ht="15.75" customHeight="1">
      <c r="A32" s="193" t="s">
        <v>29</v>
      </c>
      <c r="B32" s="192">
        <v>4791.9999999999991</v>
      </c>
      <c r="C32" s="192">
        <v>877</v>
      </c>
      <c r="D32" s="192">
        <v>13</v>
      </c>
      <c r="E32" s="192">
        <v>5123.9999999999991</v>
      </c>
      <c r="F32" s="192">
        <v>4553.0000000000009</v>
      </c>
      <c r="G32" s="192">
        <v>5626.0000000000009</v>
      </c>
    </row>
    <row r="33" spans="1:7" ht="15.75" customHeight="1">
      <c r="A33" s="193" t="s">
        <v>30</v>
      </c>
      <c r="B33" s="192">
        <v>5948</v>
      </c>
      <c r="C33" s="192">
        <v>579</v>
      </c>
      <c r="D33" s="192">
        <v>45</v>
      </c>
      <c r="E33" s="192">
        <v>1778.0000000000002</v>
      </c>
      <c r="F33" s="192">
        <v>1146</v>
      </c>
      <c r="G33" s="192">
        <v>574.00000000000011</v>
      </c>
    </row>
    <row r="34" spans="1:7" ht="15.75" customHeight="1">
      <c r="A34" s="193" t="s">
        <v>31</v>
      </c>
      <c r="B34" s="192">
        <v>9894.0000000000036</v>
      </c>
      <c r="C34" s="192">
        <v>366</v>
      </c>
      <c r="D34" s="192">
        <v>34</v>
      </c>
      <c r="E34" s="192">
        <v>6997.9999999999982</v>
      </c>
      <c r="F34" s="192">
        <v>4066</v>
      </c>
      <c r="G34" s="192">
        <v>10496.999999999998</v>
      </c>
    </row>
    <row r="35" spans="1:7" ht="15.75" customHeight="1">
      <c r="A35" s="193" t="s">
        <v>32</v>
      </c>
      <c r="B35" s="192">
        <v>4324</v>
      </c>
      <c r="C35" s="192">
        <v>949</v>
      </c>
      <c r="D35" s="192">
        <v>100</v>
      </c>
      <c r="E35" s="192">
        <v>1644.0000000000002</v>
      </c>
      <c r="F35" s="192">
        <v>20</v>
      </c>
      <c r="G35" s="192">
        <v>0</v>
      </c>
    </row>
    <row r="36" spans="1:7" ht="15.75" customHeight="1">
      <c r="A36" s="193" t="s">
        <v>33</v>
      </c>
      <c r="B36" s="192">
        <v>5462.0000000000018</v>
      </c>
      <c r="C36" s="192">
        <v>50</v>
      </c>
      <c r="D36" s="192">
        <v>10</v>
      </c>
      <c r="E36" s="192">
        <v>4464</v>
      </c>
      <c r="F36" s="192">
        <v>3482.9999999999986</v>
      </c>
      <c r="G36" s="192">
        <v>2165.9999999999995</v>
      </c>
    </row>
    <row r="37" spans="1:7" s="493" customFormat="1" ht="15.75" customHeight="1">
      <c r="A37" s="191" t="s">
        <v>49</v>
      </c>
      <c r="B37" s="194">
        <v>30</v>
      </c>
      <c r="C37" s="194">
        <v>30</v>
      </c>
      <c r="D37" s="194">
        <v>5</v>
      </c>
      <c r="E37" s="194">
        <v>0</v>
      </c>
      <c r="F37" s="194">
        <v>20</v>
      </c>
      <c r="G37" s="194">
        <v>45</v>
      </c>
    </row>
    <row r="38" spans="1:7" ht="15.75" customHeight="1">
      <c r="A38" s="193" t="s">
        <v>36</v>
      </c>
      <c r="B38" s="192">
        <v>30</v>
      </c>
      <c r="C38" s="192">
        <v>30</v>
      </c>
      <c r="D38" s="192">
        <v>5</v>
      </c>
      <c r="E38" s="192">
        <v>0</v>
      </c>
      <c r="F38" s="192">
        <v>20</v>
      </c>
      <c r="G38" s="192">
        <v>45</v>
      </c>
    </row>
    <row r="39" spans="1:7" s="493" customFormat="1" ht="15.75" customHeight="1">
      <c r="A39" s="299" t="s">
        <v>37</v>
      </c>
      <c r="B39" s="494">
        <v>0</v>
      </c>
      <c r="C39" s="494"/>
      <c r="D39" s="494"/>
      <c r="E39" s="494">
        <v>0</v>
      </c>
      <c r="F39" s="494">
        <v>0</v>
      </c>
      <c r="G39" s="494">
        <v>0</v>
      </c>
    </row>
    <row r="40" spans="1:7" ht="15.75" customHeight="1">
      <c r="A40" s="329" t="s">
        <v>414</v>
      </c>
      <c r="B40" s="329">
        <v>0</v>
      </c>
      <c r="C40" s="329"/>
      <c r="D40" s="329"/>
      <c r="E40" s="329">
        <v>0</v>
      </c>
      <c r="F40" s="329">
        <v>0</v>
      </c>
      <c r="G40" s="329">
        <v>0</v>
      </c>
    </row>
    <row r="42" spans="1:7">
      <c r="A42" s="754" t="s">
        <v>602</v>
      </c>
      <c r="B42" s="754"/>
      <c r="C42" s="754"/>
      <c r="D42" s="754"/>
    </row>
  </sheetData>
  <mergeCells count="8">
    <mergeCell ref="A42:D42"/>
    <mergeCell ref="A5:G5"/>
    <mergeCell ref="A7:A9"/>
    <mergeCell ref="B7:B9"/>
    <mergeCell ref="C7:D8"/>
    <mergeCell ref="E7:E9"/>
    <mergeCell ref="F7:F9"/>
    <mergeCell ref="G7:G9"/>
  </mergeCells>
  <hyperlinks>
    <hyperlink ref="H5" location="INDICE!A73" display="INDICE"/>
  </hyperlinks>
  <printOptions horizontalCentered="1"/>
  <pageMargins left="0.19685039370078741" right="0.19685039370078741" top="1.1023622047244095" bottom="0.51181102362204722" header="0.11811023622047245" footer="0.23622047244094491"/>
  <pageSetup paperSize="9" scale="90" firstPageNumber="126" orientation="landscape" useFirstPageNumber="1" r:id="rId1"/>
  <headerFooter scaleWithDoc="0">
    <oddHeader>&amp;C&amp;G</oddHeader>
    <oddFooter>&amp;C&amp;12 &amp;P</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5:N29"/>
  <sheetViews>
    <sheetView showGridLines="0" zoomScaleNormal="100" workbookViewId="0">
      <selection activeCell="A7" sqref="A7:A8"/>
    </sheetView>
  </sheetViews>
  <sheetFormatPr baseColWidth="10" defaultColWidth="11.42578125" defaultRowHeight="15"/>
  <cols>
    <col min="1" max="1" width="11.85546875" style="80" customWidth="1"/>
    <col min="2" max="5" width="19.140625" style="80" customWidth="1"/>
    <col min="6" max="6" width="11.42578125" style="80"/>
    <col min="7" max="7" width="12.140625" style="80" bestFit="1" customWidth="1"/>
    <col min="8" max="16384" width="11.42578125" style="80"/>
  </cols>
  <sheetData>
    <row r="5" spans="1:7">
      <c r="A5" s="674" t="s">
        <v>590</v>
      </c>
      <c r="B5" s="674"/>
      <c r="C5" s="674"/>
      <c r="D5" s="674"/>
      <c r="E5" s="674"/>
    </row>
    <row r="6" spans="1:7" ht="35.25" customHeight="1">
      <c r="A6" s="680" t="s">
        <v>725</v>
      </c>
      <c r="B6" s="680"/>
      <c r="C6" s="680"/>
      <c r="D6" s="680"/>
      <c r="E6" s="680"/>
      <c r="F6" s="134" t="s">
        <v>225</v>
      </c>
    </row>
    <row r="7" spans="1:7" ht="15.75" customHeight="1">
      <c r="A7" s="689" t="s">
        <v>213</v>
      </c>
      <c r="B7" s="699" t="s">
        <v>721</v>
      </c>
      <c r="C7" s="700" t="s">
        <v>715</v>
      </c>
      <c r="D7" s="701"/>
      <c r="E7" s="702"/>
      <c r="F7" s="23"/>
      <c r="G7" s="23"/>
    </row>
    <row r="8" spans="1:7" ht="27" customHeight="1">
      <c r="A8" s="690"/>
      <c r="B8" s="691"/>
      <c r="C8" s="362" t="s">
        <v>722</v>
      </c>
      <c r="D8" s="362" t="s">
        <v>723</v>
      </c>
      <c r="E8" s="362" t="s">
        <v>724</v>
      </c>
      <c r="F8" s="23"/>
      <c r="G8" s="23"/>
    </row>
    <row r="9" spans="1:7">
      <c r="A9" s="418">
        <v>2000</v>
      </c>
      <c r="B9" s="440">
        <v>10304.250000000004</v>
      </c>
      <c r="C9" s="346">
        <v>6548.7300000000068</v>
      </c>
      <c r="D9" s="346">
        <v>2745.2999999999997</v>
      </c>
      <c r="E9" s="346">
        <v>1010.2200000000003</v>
      </c>
      <c r="F9" s="508"/>
      <c r="G9" s="230"/>
    </row>
    <row r="10" spans="1:7">
      <c r="A10" s="419">
        <v>2001</v>
      </c>
      <c r="B10" s="440">
        <v>10988.97</v>
      </c>
      <c r="C10" s="343">
        <v>6908.7399999999934</v>
      </c>
      <c r="D10" s="343">
        <v>3011.0000000000014</v>
      </c>
      <c r="E10" s="343">
        <v>1069.2299999999998</v>
      </c>
      <c r="F10" s="508"/>
      <c r="G10" s="230"/>
    </row>
    <row r="11" spans="1:7">
      <c r="A11" s="419">
        <v>2002</v>
      </c>
      <c r="B11" s="440">
        <v>11148.910000000009</v>
      </c>
      <c r="C11" s="343">
        <v>7140.5700000000179</v>
      </c>
      <c r="D11" s="343">
        <v>2977.5899999999988</v>
      </c>
      <c r="E11" s="343">
        <v>1030.75</v>
      </c>
      <c r="F11" s="508"/>
      <c r="G11" s="230"/>
    </row>
    <row r="12" spans="1:7">
      <c r="A12" s="419">
        <v>2003</v>
      </c>
      <c r="B12" s="440">
        <v>10807.73</v>
      </c>
      <c r="C12" s="343">
        <v>6863.7699999999886</v>
      </c>
      <c r="D12" s="343">
        <v>3124.5399999999986</v>
      </c>
      <c r="E12" s="343">
        <v>819.41999999999962</v>
      </c>
      <c r="F12" s="508"/>
      <c r="G12" s="230"/>
    </row>
    <row r="13" spans="1:7">
      <c r="A13" s="419">
        <v>2004</v>
      </c>
      <c r="B13" s="440">
        <v>12026.559999999996</v>
      </c>
      <c r="C13" s="343">
        <v>7489.4299999999766</v>
      </c>
      <c r="D13" s="343">
        <v>3349.3300000000017</v>
      </c>
      <c r="E13" s="343">
        <v>1187.8000000000002</v>
      </c>
      <c r="F13" s="508"/>
      <c r="G13" s="230"/>
    </row>
    <row r="14" spans="1:7">
      <c r="A14" s="419">
        <v>2005</v>
      </c>
      <c r="B14" s="440">
        <v>12492.299999999979</v>
      </c>
      <c r="C14" s="343">
        <v>7534.8399999999974</v>
      </c>
      <c r="D14" s="343">
        <v>3678.89</v>
      </c>
      <c r="E14" s="343">
        <v>1278.5699999999988</v>
      </c>
      <c r="F14" s="508"/>
      <c r="G14" s="230"/>
    </row>
    <row r="15" spans="1:7">
      <c r="A15" s="419">
        <v>2006</v>
      </c>
      <c r="B15" s="440">
        <v>12606.049999999965</v>
      </c>
      <c r="C15" s="343">
        <v>7747.2299999999886</v>
      </c>
      <c r="D15" s="343">
        <v>3633.0800000000004</v>
      </c>
      <c r="E15" s="343">
        <v>1225.7399999999998</v>
      </c>
      <c r="F15" s="508"/>
      <c r="G15" s="230"/>
    </row>
    <row r="16" spans="1:7">
      <c r="A16" s="419">
        <v>2007</v>
      </c>
      <c r="B16" s="440">
        <v>14007.169999999987</v>
      </c>
      <c r="C16" s="343">
        <v>8286.6199999999899</v>
      </c>
      <c r="D16" s="343">
        <v>4348.4699999999993</v>
      </c>
      <c r="E16" s="343">
        <v>1372.0800000000002</v>
      </c>
      <c r="F16" s="508"/>
      <c r="G16" s="230"/>
    </row>
    <row r="17" spans="1:14">
      <c r="A17" s="419">
        <v>2008</v>
      </c>
      <c r="B17" s="440">
        <v>15968.249999999971</v>
      </c>
      <c r="C17" s="343">
        <v>8816.2000000000116</v>
      </c>
      <c r="D17" s="343">
        <v>5682.9499999999962</v>
      </c>
      <c r="E17" s="343">
        <v>1469.1000000000013</v>
      </c>
      <c r="F17" s="508"/>
      <c r="G17" s="230"/>
    </row>
    <row r="18" spans="1:14">
      <c r="A18" s="419">
        <v>2009</v>
      </c>
      <c r="B18" s="440">
        <v>18024.350000000039</v>
      </c>
      <c r="C18" s="343">
        <v>10446.15</v>
      </c>
      <c r="D18" s="343">
        <v>5778.5499999999956</v>
      </c>
      <c r="E18" s="343">
        <v>1799.6500000000005</v>
      </c>
      <c r="F18" s="508"/>
      <c r="G18" s="230"/>
    </row>
    <row r="19" spans="1:14">
      <c r="A19" s="419">
        <v>2010</v>
      </c>
      <c r="B19" s="440">
        <v>19343.749999999942</v>
      </c>
      <c r="C19" s="343">
        <v>11442.749999999984</v>
      </c>
      <c r="D19" s="343">
        <v>6067.3500000000031</v>
      </c>
      <c r="E19" s="343">
        <v>1833.65</v>
      </c>
      <c r="F19" s="508"/>
      <c r="G19" s="230"/>
    </row>
    <row r="20" spans="1:14">
      <c r="A20" s="419">
        <v>2011</v>
      </c>
      <c r="B20" s="440">
        <f>SUM(C20:E20)</f>
        <v>21174</v>
      </c>
      <c r="C20" s="343">
        <v>13001</v>
      </c>
      <c r="D20" s="343">
        <v>6115</v>
      </c>
      <c r="E20" s="343">
        <v>2058</v>
      </c>
      <c r="F20" s="508"/>
      <c r="G20" s="230"/>
    </row>
    <row r="21" spans="1:14">
      <c r="A21" s="418">
        <v>2012</v>
      </c>
      <c r="B21" s="440">
        <v>24301.950000000008</v>
      </c>
      <c r="C21" s="346">
        <v>16011.600000000004</v>
      </c>
      <c r="D21" s="346">
        <v>6266.3500000000013</v>
      </c>
      <c r="E21" s="346">
        <v>2023.9999999999989</v>
      </c>
      <c r="F21" s="508"/>
      <c r="G21" s="230"/>
    </row>
    <row r="22" spans="1:14">
      <c r="A22" s="419">
        <v>2013</v>
      </c>
      <c r="B22" s="441">
        <v>25999.800000000003</v>
      </c>
      <c r="C22" s="343">
        <v>17272.299999999996</v>
      </c>
      <c r="D22" s="343">
        <v>6718.0500000000102</v>
      </c>
      <c r="E22" s="343">
        <v>2009.4499999999996</v>
      </c>
      <c r="F22" s="508"/>
      <c r="G22" s="230"/>
    </row>
    <row r="23" spans="1:14">
      <c r="A23" s="419">
        <v>2014</v>
      </c>
      <c r="B23" s="441">
        <v>27006.85</v>
      </c>
      <c r="C23" s="343">
        <v>18581.650000000016</v>
      </c>
      <c r="D23" s="343">
        <v>6327.8000000000102</v>
      </c>
      <c r="E23" s="343">
        <v>2097.3999999999996</v>
      </c>
      <c r="F23" s="508"/>
      <c r="G23" s="230"/>
    </row>
    <row r="24" spans="1:14">
      <c r="A24" s="419">
        <v>2015</v>
      </c>
      <c r="B24" s="441">
        <v>29373.749999999996</v>
      </c>
      <c r="C24" s="343">
        <v>20634.900000000009</v>
      </c>
      <c r="D24" s="343">
        <v>6587.1499999999942</v>
      </c>
      <c r="E24" s="343">
        <v>2151.7000000000007</v>
      </c>
      <c r="F24" s="508"/>
      <c r="G24" s="230"/>
    </row>
    <row r="25" spans="1:14">
      <c r="A25" s="419">
        <v>2016</v>
      </c>
      <c r="B25" s="441">
        <v>33924.799999999996</v>
      </c>
      <c r="C25" s="343">
        <v>24307.3</v>
      </c>
      <c r="D25" s="343">
        <v>7096.4</v>
      </c>
      <c r="E25" s="343">
        <v>2521.0999999999995</v>
      </c>
      <c r="F25" s="508"/>
      <c r="G25" s="230"/>
    </row>
    <row r="26" spans="1:14" ht="8.25" customHeight="1">
      <c r="A26" s="443"/>
      <c r="B26" s="444"/>
      <c r="C26" s="445"/>
      <c r="D26" s="445"/>
      <c r="E26" s="445"/>
      <c r="F26" s="229"/>
      <c r="G26" s="233"/>
    </row>
    <row r="27" spans="1:14" ht="12.6" customHeight="1">
      <c r="A27" s="463" t="s">
        <v>598</v>
      </c>
      <c r="B27" s="463"/>
      <c r="C27" s="463"/>
      <c r="D27" s="463"/>
      <c r="E27" s="463"/>
      <c r="F27" s="23"/>
      <c r="G27" s="23"/>
    </row>
    <row r="28" spans="1:14" ht="39" customHeight="1">
      <c r="A28" s="694" t="s">
        <v>842</v>
      </c>
      <c r="B28" s="694"/>
      <c r="C28" s="694"/>
      <c r="D28" s="694"/>
      <c r="E28" s="694"/>
      <c r="F28" s="509"/>
      <c r="G28" s="509"/>
      <c r="H28" s="509"/>
      <c r="I28" s="509"/>
      <c r="J28" s="509"/>
      <c r="K28" s="509"/>
      <c r="L28" s="509"/>
      <c r="M28" s="509"/>
      <c r="N28" s="509"/>
    </row>
    <row r="29" spans="1:14">
      <c r="A29" s="506" t="s">
        <v>601</v>
      </c>
      <c r="B29" s="506"/>
      <c r="C29" s="506"/>
      <c r="D29" s="506"/>
      <c r="E29" s="506"/>
    </row>
  </sheetData>
  <mergeCells count="6">
    <mergeCell ref="A28:E28"/>
    <mergeCell ref="A7:A8"/>
    <mergeCell ref="A5:E5"/>
    <mergeCell ref="A6:E6"/>
    <mergeCell ref="B7:B8"/>
    <mergeCell ref="C7:E7"/>
  </mergeCells>
  <hyperlinks>
    <hyperlink ref="F6" location="INDICE!A13" display="INDICE"/>
  </hyperlinks>
  <printOptions horizontalCentered="1"/>
  <pageMargins left="0.19685039370078741" right="0.19685039370078741" top="1.1023622047244095" bottom="0.51181102362204722" header="0.11811023622047245" footer="0.23622047244094491"/>
  <pageSetup paperSize="9" firstPageNumber="37" orientation="landscape" useFirstPageNumber="1" r:id="rId1"/>
  <headerFooter scaleWithDoc="0">
    <oddHeader>&amp;C&amp;G</oddHeader>
    <oddFooter>&amp;C&amp;12 34</oddFooter>
  </headerFooter>
  <drawing r:id="rId2"/>
  <legacyDrawingHF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8"/>
  <dimension ref="A1:G39"/>
  <sheetViews>
    <sheetView showGridLines="0" zoomScale="90" zoomScaleNormal="90" workbookViewId="0">
      <selection activeCell="A6" sqref="A6"/>
    </sheetView>
  </sheetViews>
  <sheetFormatPr baseColWidth="10" defaultColWidth="9.140625" defaultRowHeight="12.75"/>
  <cols>
    <col min="1" max="1" width="35.140625" style="91" customWidth="1"/>
    <col min="2" max="2" width="18.28515625" style="91" customWidth="1"/>
    <col min="3" max="3" width="21.42578125" style="91" customWidth="1"/>
    <col min="4" max="4" width="20.140625" style="91" customWidth="1"/>
    <col min="5" max="5" width="21" style="91" customWidth="1"/>
    <col min="6" max="6" width="16" style="91" customWidth="1"/>
    <col min="7" max="16384" width="9.140625" style="91"/>
  </cols>
  <sheetData>
    <row r="1" spans="1:7" ht="17.25" customHeight="1"/>
    <row r="2" spans="1:7" ht="17.25" customHeight="1"/>
    <row r="3" spans="1:7" ht="17.25" customHeight="1"/>
    <row r="4" spans="1:7" ht="11.25" customHeight="1"/>
    <row r="5" spans="1:7" ht="48.75" customHeight="1">
      <c r="A5" s="758" t="s">
        <v>827</v>
      </c>
      <c r="B5" s="758"/>
      <c r="C5" s="758"/>
      <c r="D5" s="758"/>
      <c r="E5" s="758"/>
      <c r="F5" s="758"/>
      <c r="G5" s="65" t="s">
        <v>225</v>
      </c>
    </row>
    <row r="6" spans="1:7" s="94" customFormat="1" ht="36.75" customHeight="1">
      <c r="A6" s="322" t="s">
        <v>477</v>
      </c>
      <c r="B6" s="322" t="s">
        <v>212</v>
      </c>
      <c r="C6" s="322" t="s">
        <v>254</v>
      </c>
      <c r="D6" s="322" t="s">
        <v>252</v>
      </c>
      <c r="E6" s="322" t="s">
        <v>253</v>
      </c>
      <c r="F6" s="322" t="s">
        <v>211</v>
      </c>
    </row>
    <row r="7" spans="1:7" s="495" customFormat="1" ht="15.75" customHeight="1">
      <c r="A7" s="191" t="s">
        <v>467</v>
      </c>
      <c r="B7" s="594">
        <v>335798.00000000081</v>
      </c>
      <c r="C7" s="594">
        <v>9134.0000000000073</v>
      </c>
      <c r="D7" s="594">
        <v>12099.999999999996</v>
      </c>
      <c r="E7" s="594">
        <v>9292</v>
      </c>
      <c r="F7" s="594">
        <v>24979.000000000011</v>
      </c>
    </row>
    <row r="8" spans="1:7" s="495" customFormat="1" ht="15.75" customHeight="1">
      <c r="A8" s="191" t="s">
        <v>282</v>
      </c>
      <c r="B8" s="594">
        <v>65020.999999999949</v>
      </c>
      <c r="C8" s="594">
        <v>767.00000000000216</v>
      </c>
      <c r="D8" s="594">
        <v>1738.0000000000009</v>
      </c>
      <c r="E8" s="594">
        <v>1945</v>
      </c>
      <c r="F8" s="594">
        <v>3578.0000000000027</v>
      </c>
    </row>
    <row r="9" spans="1:7" ht="15.75" customHeight="1">
      <c r="A9" s="193" t="s">
        <v>169</v>
      </c>
      <c r="B9" s="595">
        <v>185.00000000000003</v>
      </c>
      <c r="C9" s="595">
        <v>93</v>
      </c>
      <c r="D9" s="595">
        <v>1535.9999999999993</v>
      </c>
      <c r="E9" s="595">
        <v>151.00000000000006</v>
      </c>
      <c r="F9" s="595">
        <v>20</v>
      </c>
    </row>
    <row r="10" spans="1:7" ht="15.75" customHeight="1">
      <c r="A10" s="193" t="s">
        <v>168</v>
      </c>
      <c r="B10" s="595">
        <v>2529.9999999999995</v>
      </c>
      <c r="C10" s="595">
        <v>46.000000000000007</v>
      </c>
      <c r="D10" s="595">
        <v>12.000000000000004</v>
      </c>
      <c r="E10" s="595">
        <v>44.000000000000007</v>
      </c>
      <c r="F10" s="595">
        <v>0</v>
      </c>
    </row>
    <row r="11" spans="1:7" ht="15.75" customHeight="1">
      <c r="A11" s="193" t="s">
        <v>167</v>
      </c>
      <c r="B11" s="595">
        <v>6</v>
      </c>
      <c r="C11" s="595">
        <v>26.000000000000007</v>
      </c>
      <c r="D11" s="595">
        <v>0</v>
      </c>
      <c r="E11" s="595">
        <v>12</v>
      </c>
      <c r="F11" s="595">
        <v>0</v>
      </c>
    </row>
    <row r="12" spans="1:7" ht="15.75" customHeight="1">
      <c r="A12" s="193" t="s">
        <v>166</v>
      </c>
      <c r="B12" s="595">
        <v>172.00000000000006</v>
      </c>
      <c r="C12" s="595">
        <v>75.000000000000043</v>
      </c>
      <c r="D12" s="595">
        <v>86.000000000000028</v>
      </c>
      <c r="E12" s="595">
        <v>3</v>
      </c>
      <c r="F12" s="595">
        <v>0</v>
      </c>
    </row>
    <row r="13" spans="1:7" ht="15.75" customHeight="1">
      <c r="A13" s="193" t="s">
        <v>165</v>
      </c>
      <c r="B13" s="595">
        <v>19.000000000000011</v>
      </c>
      <c r="C13" s="595">
        <v>173.00000000000014</v>
      </c>
      <c r="D13" s="595">
        <v>1.0000000000000004</v>
      </c>
      <c r="E13" s="595">
        <v>1096</v>
      </c>
      <c r="F13" s="595">
        <v>0</v>
      </c>
    </row>
    <row r="14" spans="1:7" ht="15.75" customHeight="1">
      <c r="A14" s="193" t="s">
        <v>164</v>
      </c>
      <c r="B14" s="595">
        <v>660.00000000000023</v>
      </c>
      <c r="C14" s="595">
        <v>49.000000000000021</v>
      </c>
      <c r="D14" s="595">
        <v>0</v>
      </c>
      <c r="E14" s="595">
        <v>18</v>
      </c>
      <c r="F14" s="595">
        <v>12.000000000000009</v>
      </c>
    </row>
    <row r="15" spans="1:7" ht="15.75" customHeight="1">
      <c r="A15" s="193" t="s">
        <v>163</v>
      </c>
      <c r="B15" s="595">
        <v>0</v>
      </c>
      <c r="C15" s="595">
        <v>0</v>
      </c>
      <c r="D15" s="595">
        <v>0</v>
      </c>
      <c r="E15" s="595">
        <v>0</v>
      </c>
      <c r="F15" s="595">
        <v>0</v>
      </c>
    </row>
    <row r="16" spans="1:7" ht="15.75" customHeight="1">
      <c r="A16" s="193" t="s">
        <v>162</v>
      </c>
      <c r="B16" s="595">
        <v>5944.0000000000082</v>
      </c>
      <c r="C16" s="595">
        <v>68.999999999999915</v>
      </c>
      <c r="D16" s="595">
        <v>19.000000000000025</v>
      </c>
      <c r="E16" s="595">
        <v>57</v>
      </c>
      <c r="F16" s="595">
        <v>3442.9999999999995</v>
      </c>
    </row>
    <row r="17" spans="1:6" ht="15.75" customHeight="1">
      <c r="A17" s="193" t="s">
        <v>161</v>
      </c>
      <c r="B17" s="595">
        <v>11536.999999999996</v>
      </c>
      <c r="C17" s="595">
        <v>220.00000000000026</v>
      </c>
      <c r="D17" s="595">
        <v>68.000000000000014</v>
      </c>
      <c r="E17" s="595">
        <v>399</v>
      </c>
      <c r="F17" s="595">
        <v>103.00000000000004</v>
      </c>
    </row>
    <row r="18" spans="1:6" ht="15.75" customHeight="1">
      <c r="A18" s="193" t="s">
        <v>160</v>
      </c>
      <c r="B18" s="595">
        <v>3197.9999999999991</v>
      </c>
      <c r="C18" s="595">
        <v>15.000000000000005</v>
      </c>
      <c r="D18" s="595">
        <v>16.000000000000007</v>
      </c>
      <c r="E18" s="595">
        <v>51</v>
      </c>
      <c r="F18" s="595">
        <v>0</v>
      </c>
    </row>
    <row r="19" spans="1:6" ht="15.75" customHeight="1">
      <c r="A19" s="193" t="s">
        <v>159</v>
      </c>
      <c r="B19" s="595">
        <v>40769.999999999985</v>
      </c>
      <c r="C19" s="595">
        <v>1</v>
      </c>
      <c r="D19" s="595">
        <v>0</v>
      </c>
      <c r="E19" s="595">
        <v>114</v>
      </c>
      <c r="F19" s="595">
        <v>0</v>
      </c>
    </row>
    <row r="20" spans="1:6" s="495" customFormat="1" ht="15.75" customHeight="1">
      <c r="A20" s="191" t="s">
        <v>283</v>
      </c>
      <c r="B20" s="594">
        <v>234739.99999999985</v>
      </c>
      <c r="C20" s="594">
        <v>7130.9999999999918</v>
      </c>
      <c r="D20" s="594">
        <v>6906.9999999999927</v>
      </c>
      <c r="E20" s="594">
        <v>6302.0000000000036</v>
      </c>
      <c r="F20" s="594">
        <v>18075.000000000029</v>
      </c>
    </row>
    <row r="21" spans="1:6" ht="15.75" customHeight="1">
      <c r="A21" s="193" t="s">
        <v>51</v>
      </c>
      <c r="B21" s="595">
        <v>49418.999999999993</v>
      </c>
      <c r="C21" s="595">
        <v>269.99999999999989</v>
      </c>
      <c r="D21" s="595">
        <v>254</v>
      </c>
      <c r="E21" s="595">
        <v>696.9999999999992</v>
      </c>
      <c r="F21" s="595">
        <v>10</v>
      </c>
    </row>
    <row r="22" spans="1:6" ht="15.75" customHeight="1">
      <c r="A22" s="193" t="s">
        <v>158</v>
      </c>
      <c r="B22" s="595">
        <v>7128.9999999999991</v>
      </c>
      <c r="C22" s="595">
        <v>68.000000000000028</v>
      </c>
      <c r="D22" s="595">
        <v>49</v>
      </c>
      <c r="E22" s="595">
        <v>377</v>
      </c>
      <c r="F22" s="595">
        <v>14</v>
      </c>
    </row>
    <row r="23" spans="1:6" ht="15.75" customHeight="1">
      <c r="A23" s="193" t="s">
        <v>157</v>
      </c>
      <c r="B23" s="595">
        <v>55601.000000000022</v>
      </c>
      <c r="C23" s="595">
        <v>2472.9999999999995</v>
      </c>
      <c r="D23" s="595">
        <v>2693.0000000000045</v>
      </c>
      <c r="E23" s="595">
        <v>1202</v>
      </c>
      <c r="F23" s="595">
        <v>10193.000000000018</v>
      </c>
    </row>
    <row r="24" spans="1:6" ht="15.75" customHeight="1">
      <c r="A24" s="193" t="s">
        <v>156</v>
      </c>
      <c r="B24" s="595">
        <v>2439.0000000000005</v>
      </c>
      <c r="C24" s="595">
        <v>2625.9999999999973</v>
      </c>
      <c r="D24" s="595">
        <v>2920.9999999999995</v>
      </c>
      <c r="E24" s="595">
        <v>236.00000000000006</v>
      </c>
      <c r="F24" s="595">
        <v>1494.9999999999993</v>
      </c>
    </row>
    <row r="25" spans="1:6" ht="15.75" customHeight="1">
      <c r="A25" s="193" t="s">
        <v>155</v>
      </c>
      <c r="B25" s="595">
        <v>116277.00000000001</v>
      </c>
      <c r="C25" s="595">
        <v>1537.0000000000002</v>
      </c>
      <c r="D25" s="595">
        <v>990.00000000000125</v>
      </c>
      <c r="E25" s="595">
        <v>3594.0000000000005</v>
      </c>
      <c r="F25" s="595">
        <v>5987.0000000000027</v>
      </c>
    </row>
    <row r="26" spans="1:6" ht="15.75" customHeight="1">
      <c r="A26" s="193" t="s">
        <v>26</v>
      </c>
      <c r="B26" s="595">
        <v>3875.0000000000041</v>
      </c>
      <c r="C26" s="595">
        <v>157.00000000000003</v>
      </c>
      <c r="D26" s="595">
        <v>0</v>
      </c>
      <c r="E26" s="595">
        <v>196</v>
      </c>
      <c r="F26" s="595">
        <v>375.99999999999989</v>
      </c>
    </row>
    <row r="27" spans="1:6" s="495" customFormat="1" ht="15.75" customHeight="1">
      <c r="A27" s="191" t="s">
        <v>50</v>
      </c>
      <c r="B27" s="594">
        <v>33963.999999999993</v>
      </c>
      <c r="C27" s="594">
        <v>556.00000000000034</v>
      </c>
      <c r="D27" s="594">
        <v>1433.9999999999998</v>
      </c>
      <c r="E27" s="594">
        <v>680.0000000000008</v>
      </c>
      <c r="F27" s="594">
        <v>3325.9999999999986</v>
      </c>
    </row>
    <row r="28" spans="1:6" ht="15.75" customHeight="1">
      <c r="A28" s="193" t="s">
        <v>28</v>
      </c>
      <c r="B28" s="595">
        <v>5232.0000000000045</v>
      </c>
      <c r="C28" s="595">
        <v>62.000000000000007</v>
      </c>
      <c r="D28" s="595">
        <v>25.000000000000014</v>
      </c>
      <c r="E28" s="595">
        <v>283.00000000000006</v>
      </c>
      <c r="F28" s="595">
        <v>3286.9999999999995</v>
      </c>
    </row>
    <row r="29" spans="1:6" ht="15.75" customHeight="1">
      <c r="A29" s="193" t="s">
        <v>29</v>
      </c>
      <c r="B29" s="595">
        <v>16450.000000000004</v>
      </c>
      <c r="C29" s="595">
        <v>121</v>
      </c>
      <c r="D29" s="595">
        <v>1272.0000000000005</v>
      </c>
      <c r="E29" s="595">
        <v>1</v>
      </c>
      <c r="F29" s="595">
        <v>10.000000000000002</v>
      </c>
    </row>
    <row r="30" spans="1:6" ht="15.75" customHeight="1">
      <c r="A30" s="193" t="s">
        <v>30</v>
      </c>
      <c r="B30" s="595">
        <v>0</v>
      </c>
      <c r="C30" s="595">
        <v>16</v>
      </c>
      <c r="D30" s="595">
        <v>1</v>
      </c>
      <c r="E30" s="595">
        <v>11</v>
      </c>
      <c r="F30" s="595">
        <v>0</v>
      </c>
    </row>
    <row r="31" spans="1:6" ht="15.75" customHeight="1">
      <c r="A31" s="193" t="s">
        <v>31</v>
      </c>
      <c r="B31" s="595">
        <v>3377.9999999999995</v>
      </c>
      <c r="C31" s="595">
        <v>46.000000000000014</v>
      </c>
      <c r="D31" s="595">
        <v>30.000000000000004</v>
      </c>
      <c r="E31" s="595">
        <v>52.000000000000007</v>
      </c>
      <c r="F31" s="595">
        <v>0</v>
      </c>
    </row>
    <row r="32" spans="1:6" ht="15.75" customHeight="1">
      <c r="A32" s="193" t="s">
        <v>32</v>
      </c>
      <c r="B32" s="595">
        <v>26</v>
      </c>
      <c r="C32" s="595">
        <v>9.0000000000000089</v>
      </c>
      <c r="D32" s="595">
        <v>11.000000000000007</v>
      </c>
      <c r="E32" s="595">
        <v>73</v>
      </c>
      <c r="F32" s="595">
        <v>0</v>
      </c>
    </row>
    <row r="33" spans="1:6" ht="15.75" customHeight="1">
      <c r="A33" s="193" t="s">
        <v>33</v>
      </c>
      <c r="B33" s="595">
        <v>8877.9999999999982</v>
      </c>
      <c r="C33" s="595">
        <v>302.00000000000011</v>
      </c>
      <c r="D33" s="595">
        <v>95.000000000000014</v>
      </c>
      <c r="E33" s="595">
        <v>260.00000000000011</v>
      </c>
      <c r="F33" s="595">
        <v>29</v>
      </c>
    </row>
    <row r="34" spans="1:6" s="495" customFormat="1" ht="15.75" customHeight="1">
      <c r="A34" s="191" t="s">
        <v>49</v>
      </c>
      <c r="B34" s="594">
        <v>2073</v>
      </c>
      <c r="C34" s="594">
        <v>680.00000000000011</v>
      </c>
      <c r="D34" s="594">
        <v>2021</v>
      </c>
      <c r="E34" s="594">
        <v>365</v>
      </c>
      <c r="F34" s="594">
        <v>0</v>
      </c>
    </row>
    <row r="35" spans="1:6" ht="15.75" customHeight="1">
      <c r="A35" s="193" t="s">
        <v>36</v>
      </c>
      <c r="B35" s="595">
        <v>2073</v>
      </c>
      <c r="C35" s="595">
        <v>680.00000000000011</v>
      </c>
      <c r="D35" s="595">
        <v>2021</v>
      </c>
      <c r="E35" s="595">
        <v>365</v>
      </c>
      <c r="F35" s="595">
        <v>0</v>
      </c>
    </row>
    <row r="36" spans="1:6" s="495" customFormat="1" ht="15.75" customHeight="1">
      <c r="A36" s="300" t="s">
        <v>37</v>
      </c>
      <c r="B36" s="596">
        <v>0</v>
      </c>
      <c r="C36" s="596">
        <v>0</v>
      </c>
      <c r="D36" s="596">
        <v>0</v>
      </c>
      <c r="E36" s="596">
        <v>0</v>
      </c>
      <c r="F36" s="596">
        <v>0</v>
      </c>
    </row>
    <row r="37" spans="1:6" ht="15.75" customHeight="1">
      <c r="A37" s="275" t="s">
        <v>414</v>
      </c>
      <c r="B37" s="597">
        <v>0</v>
      </c>
      <c r="C37" s="597">
        <v>0</v>
      </c>
      <c r="D37" s="597">
        <v>0</v>
      </c>
      <c r="E37" s="597">
        <v>0</v>
      </c>
      <c r="F37" s="598">
        <v>0</v>
      </c>
    </row>
    <row r="39" spans="1:6" ht="22.5" customHeight="1">
      <c r="A39" s="776" t="s">
        <v>602</v>
      </c>
      <c r="B39" s="776"/>
      <c r="C39" s="776"/>
    </row>
  </sheetData>
  <mergeCells count="2">
    <mergeCell ref="A5:F5"/>
    <mergeCell ref="A39:C39"/>
  </mergeCells>
  <hyperlinks>
    <hyperlink ref="G5" location="INDICE!A72" display="INDICE"/>
  </hyperlinks>
  <printOptions horizontalCentered="1"/>
  <pageMargins left="0.19685039370078741" right="0.19685039370078741" top="1.1023622047244095" bottom="0.51181102362204722" header="0.11811023622047245" footer="0.23622047244094491"/>
  <pageSetup paperSize="9" scale="90" firstPageNumber="127" orientation="landscape" useFirstPageNumber="1" r:id="rId1"/>
  <headerFooter scaleWithDoc="0">
    <oddHeader>&amp;C&amp;G</oddHeader>
    <oddFooter>&amp;C&amp;12 &amp;P</oddFooter>
  </headerFooter>
  <drawing r:id="rId2"/>
  <legacyDrawingHF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5"/>
  <dimension ref="A1:R57"/>
  <sheetViews>
    <sheetView showGridLines="0" zoomScale="80" zoomScaleNormal="80" zoomScalePageLayoutView="75" workbookViewId="0">
      <selection activeCell="A5" sqref="A5:R5"/>
    </sheetView>
  </sheetViews>
  <sheetFormatPr baseColWidth="10" defaultRowHeight="15"/>
  <sheetData>
    <row r="1" spans="1:18" ht="15.75" customHeight="1">
      <c r="A1" s="79"/>
    </row>
    <row r="2" spans="1:18" ht="15.75" customHeight="1">
      <c r="R2" s="66" t="s">
        <v>225</v>
      </c>
    </row>
    <row r="3" spans="1:18" ht="15.75" customHeight="1"/>
    <row r="5" spans="1:18" ht="51" customHeight="1">
      <c r="A5" s="758" t="s">
        <v>794</v>
      </c>
      <c r="B5" s="758"/>
      <c r="C5" s="758"/>
      <c r="D5" s="758"/>
      <c r="E5" s="758"/>
      <c r="F5" s="758"/>
      <c r="G5" s="758"/>
      <c r="H5" s="758"/>
      <c r="I5" s="758"/>
      <c r="J5" s="758"/>
      <c r="K5" s="758"/>
      <c r="L5" s="758"/>
      <c r="M5" s="758"/>
      <c r="N5" s="758"/>
      <c r="O5" s="758"/>
      <c r="P5" s="758"/>
      <c r="Q5" s="758"/>
      <c r="R5" s="758"/>
    </row>
    <row r="31" ht="15" customHeight="1"/>
    <row r="57" spans="1:6">
      <c r="A57" s="776"/>
      <c r="B57" s="776"/>
      <c r="C57" s="776"/>
      <c r="D57" s="776"/>
      <c r="E57" s="776"/>
      <c r="F57" s="776"/>
    </row>
  </sheetData>
  <mergeCells count="2">
    <mergeCell ref="A57:F57"/>
    <mergeCell ref="A5:R5"/>
  </mergeCells>
  <hyperlinks>
    <hyperlink ref="R2" location="INDICE!A78" display="INDICE"/>
  </hyperlinks>
  <printOptions horizontalCentered="1"/>
  <pageMargins left="0.19685039370078741" right="0.19685039370078741" top="1.1023622047244095" bottom="0.51181102362204722" header="0.11811023622047245" footer="0.23622047244094491"/>
  <pageSetup paperSize="9" scale="79" firstPageNumber="142" orientation="landscape" useFirstPageNumber="1" r:id="rId1"/>
  <headerFooter scaleWithDoc="0">
    <oddHeader>&amp;C&amp;G</oddHeader>
    <oddFooter>&amp;C&amp;12 &amp;P</oddFooter>
  </headerFooter>
  <drawing r:id="rId2"/>
  <legacyDrawingHF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6"/>
  <dimension ref="A1:R31"/>
  <sheetViews>
    <sheetView showGridLines="0" zoomScale="80" zoomScaleNormal="80" zoomScalePageLayoutView="64" workbookViewId="0">
      <selection activeCell="A5" sqref="A5:Q5"/>
    </sheetView>
  </sheetViews>
  <sheetFormatPr baseColWidth="10" defaultColWidth="11.42578125" defaultRowHeight="15"/>
  <cols>
    <col min="1" max="16384" width="11.42578125" style="80"/>
  </cols>
  <sheetData>
    <row r="1" spans="1:18" ht="15.75" customHeight="1">
      <c r="A1" s="79"/>
    </row>
    <row r="2" spans="1:18" ht="15.75" customHeight="1">
      <c r="R2" s="66" t="s">
        <v>225</v>
      </c>
    </row>
    <row r="3" spans="1:18" ht="15.75" customHeight="1"/>
    <row r="5" spans="1:18" ht="51" customHeight="1">
      <c r="A5" s="758" t="s">
        <v>796</v>
      </c>
      <c r="B5" s="758"/>
      <c r="C5" s="758"/>
      <c r="D5" s="758"/>
      <c r="E5" s="758"/>
      <c r="F5" s="758"/>
      <c r="G5" s="758"/>
      <c r="H5" s="758"/>
      <c r="I5" s="758"/>
      <c r="J5" s="758"/>
      <c r="K5" s="758"/>
      <c r="L5" s="758"/>
      <c r="M5" s="758"/>
      <c r="N5" s="758"/>
      <c r="O5" s="758"/>
      <c r="P5" s="758"/>
      <c r="Q5" s="758"/>
    </row>
    <row r="31" spans="1:6" ht="15" customHeight="1">
      <c r="A31" s="776" t="s">
        <v>602</v>
      </c>
      <c r="B31" s="776"/>
      <c r="C31" s="776"/>
      <c r="D31" s="776"/>
      <c r="E31" s="776"/>
      <c r="F31" s="776"/>
    </row>
  </sheetData>
  <mergeCells count="2">
    <mergeCell ref="A31:F31"/>
    <mergeCell ref="A5:Q5"/>
  </mergeCells>
  <hyperlinks>
    <hyperlink ref="R2" location="INDICE!A79" display="INDICE"/>
  </hyperlinks>
  <printOptions horizontalCentered="1"/>
  <pageMargins left="0.19685039370078741" right="0.19685039370078741" top="1.1023622047244095" bottom="0.51181102362204722" header="0.11811023622047245" footer="0.23622047244094491"/>
  <pageSetup paperSize="9" scale="74" firstPageNumber="143" orientation="landscape" useFirstPageNumber="1" r:id="rId1"/>
  <headerFooter scaleWithDoc="0">
    <oddHeader>&amp;C&amp;G</oddHeader>
    <oddFooter>&amp;C&amp;12 &amp;P</oddFooter>
  </headerFooter>
  <drawing r:id="rId2"/>
  <legacyDrawingHF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8"/>
  <dimension ref="A1:R7"/>
  <sheetViews>
    <sheetView showGridLines="0" zoomScale="80" zoomScaleNormal="80" zoomScalePageLayoutView="53" workbookViewId="0">
      <selection activeCell="A5" sqref="A5:P5"/>
    </sheetView>
  </sheetViews>
  <sheetFormatPr baseColWidth="10" defaultRowHeight="15"/>
  <sheetData>
    <row r="1" spans="1:18" s="80" customFormat="1" ht="15.75" customHeight="1">
      <c r="A1" s="79"/>
    </row>
    <row r="2" spans="1:18" s="80" customFormat="1" ht="15.75" customHeight="1">
      <c r="R2" s="66" t="s">
        <v>225</v>
      </c>
    </row>
    <row r="3" spans="1:18" s="80" customFormat="1" ht="15.75" customHeight="1"/>
    <row r="4" spans="1:18" s="80" customFormat="1"/>
    <row r="5" spans="1:18" s="80" customFormat="1" ht="54" customHeight="1">
      <c r="A5" s="758" t="s">
        <v>795</v>
      </c>
      <c r="B5" s="758"/>
      <c r="C5" s="758"/>
      <c r="D5" s="758"/>
      <c r="E5" s="758"/>
      <c r="F5" s="758"/>
      <c r="G5" s="758"/>
      <c r="H5" s="758"/>
      <c r="I5" s="758"/>
      <c r="J5" s="758"/>
      <c r="K5" s="758"/>
      <c r="L5" s="758"/>
      <c r="M5" s="758"/>
      <c r="N5" s="758"/>
      <c r="O5" s="758"/>
      <c r="P5" s="758"/>
    </row>
    <row r="6" spans="1:18">
      <c r="A6" s="79"/>
    </row>
    <row r="7" spans="1:18">
      <c r="Q7" s="66"/>
    </row>
  </sheetData>
  <mergeCells count="1">
    <mergeCell ref="A5:P5"/>
  </mergeCells>
  <hyperlinks>
    <hyperlink ref="R2" location="INDICE!A80" display="INDICE"/>
  </hyperlinks>
  <printOptions horizontalCentered="1"/>
  <pageMargins left="0.19685039370078741" right="0.19685039370078741" top="1.1023622047244095" bottom="0.51181102362204722" header="0.11811023622047245" footer="0.23622047244094491"/>
  <pageSetup paperSize="9" scale="74" firstPageNumber="144" orientation="landscape" useFirstPageNumber="1" r:id="rId1"/>
  <headerFooter scaleWithDoc="0">
    <oddHeader>&amp;C&amp;G</oddHeader>
    <oddFooter>&amp;C&amp;12 &amp;P</oddFooter>
  </headerFooter>
  <drawing r:id="rId2"/>
  <legacyDrawingHF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9"/>
  <dimension ref="A1:R6"/>
  <sheetViews>
    <sheetView showGridLines="0" zoomScale="80" zoomScaleNormal="80" zoomScalePageLayoutView="60" workbookViewId="0">
      <selection activeCell="A5" sqref="A5:Q5"/>
    </sheetView>
  </sheetViews>
  <sheetFormatPr baseColWidth="10" defaultRowHeight="15"/>
  <sheetData>
    <row r="1" spans="1:18" s="80" customFormat="1" ht="15.75" customHeight="1">
      <c r="A1" s="79"/>
    </row>
    <row r="2" spans="1:18" s="80" customFormat="1" ht="15.75" customHeight="1">
      <c r="R2" s="66" t="s">
        <v>225</v>
      </c>
    </row>
    <row r="3" spans="1:18" s="80" customFormat="1" ht="15.75" customHeight="1"/>
    <row r="4" spans="1:18" s="80" customFormat="1"/>
    <row r="5" spans="1:18" s="80" customFormat="1" ht="54" customHeight="1">
      <c r="A5" s="758" t="s">
        <v>797</v>
      </c>
      <c r="B5" s="758"/>
      <c r="C5" s="758"/>
      <c r="D5" s="758"/>
      <c r="E5" s="758"/>
      <c r="F5" s="758"/>
      <c r="G5" s="758"/>
      <c r="H5" s="758"/>
      <c r="I5" s="758"/>
      <c r="J5" s="758"/>
      <c r="K5" s="758"/>
      <c r="L5" s="758"/>
      <c r="M5" s="758"/>
      <c r="N5" s="758"/>
      <c r="O5" s="758"/>
      <c r="P5" s="758"/>
      <c r="Q5" s="758"/>
    </row>
    <row r="6" spans="1:18">
      <c r="Q6" s="66"/>
    </row>
  </sheetData>
  <mergeCells count="1">
    <mergeCell ref="A5:Q5"/>
  </mergeCells>
  <hyperlinks>
    <hyperlink ref="R2" location="INDICE!A81" display="INDICE"/>
  </hyperlinks>
  <printOptions horizontalCentered="1"/>
  <pageMargins left="0.19685039370078741" right="0.19685039370078741" top="1.1023622047244095" bottom="0.51181102362204722" header="0.11811023622047245" footer="0.23622047244094491"/>
  <pageSetup paperSize="9" scale="74" firstPageNumber="145" orientation="landscape" useFirstPageNumber="1" r:id="rId1"/>
  <headerFooter scaleWithDoc="0">
    <oddHeader>&amp;C&amp;G</oddHeader>
    <oddFooter>&amp;C&amp;12 &amp;P</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28"/>
  <sheetViews>
    <sheetView showGridLines="0" zoomScaleNormal="100" workbookViewId="0">
      <selection activeCell="G6" sqref="G6"/>
    </sheetView>
  </sheetViews>
  <sheetFormatPr baseColWidth="10" defaultColWidth="11.42578125" defaultRowHeight="15"/>
  <cols>
    <col min="1" max="1" width="9" style="80" customWidth="1"/>
    <col min="2" max="4" width="22" style="80" customWidth="1"/>
    <col min="5" max="5" width="21.85546875" style="80" customWidth="1"/>
    <col min="6" max="16384" width="11.42578125" style="80"/>
  </cols>
  <sheetData>
    <row r="5" spans="1:7">
      <c r="A5" s="674" t="s">
        <v>594</v>
      </c>
      <c r="B5" s="674"/>
      <c r="C5" s="674"/>
      <c r="D5" s="674"/>
      <c r="E5" s="674"/>
    </row>
    <row r="6" spans="1:7" ht="27" customHeight="1">
      <c r="A6" s="680" t="s">
        <v>726</v>
      </c>
      <c r="B6" s="680"/>
      <c r="C6" s="680"/>
      <c r="D6" s="680"/>
      <c r="E6" s="680"/>
      <c r="G6" s="134" t="s">
        <v>225</v>
      </c>
    </row>
    <row r="7" spans="1:7" ht="27" customHeight="1">
      <c r="A7" s="420" t="s">
        <v>213</v>
      </c>
      <c r="B7" s="500" t="s">
        <v>328</v>
      </c>
      <c r="C7" s="362" t="s">
        <v>329</v>
      </c>
      <c r="D7" s="362" t="s">
        <v>330</v>
      </c>
      <c r="E7" s="362" t="s">
        <v>331</v>
      </c>
    </row>
    <row r="8" spans="1:7">
      <c r="A8" s="418">
        <v>2000</v>
      </c>
      <c r="B8" s="440">
        <v>947</v>
      </c>
      <c r="C8" s="346">
        <v>0</v>
      </c>
      <c r="D8" s="344">
        <v>0</v>
      </c>
      <c r="E8" s="344">
        <v>649</v>
      </c>
    </row>
    <row r="9" spans="1:7">
      <c r="A9" s="419">
        <v>2001</v>
      </c>
      <c r="B9" s="440">
        <v>981</v>
      </c>
      <c r="C9" s="343">
        <v>0</v>
      </c>
      <c r="D9" s="344">
        <v>0</v>
      </c>
      <c r="E9" s="345">
        <v>662</v>
      </c>
    </row>
    <row r="10" spans="1:7">
      <c r="A10" s="419">
        <v>2002</v>
      </c>
      <c r="B10" s="440">
        <v>1046</v>
      </c>
      <c r="C10" s="343">
        <v>0</v>
      </c>
      <c r="D10" s="344">
        <v>0</v>
      </c>
      <c r="E10" s="345">
        <v>760</v>
      </c>
    </row>
    <row r="11" spans="1:7">
      <c r="A11" s="419">
        <v>2003</v>
      </c>
      <c r="B11" s="440">
        <v>1003</v>
      </c>
      <c r="C11" s="343">
        <v>0</v>
      </c>
      <c r="D11" s="344">
        <v>0</v>
      </c>
      <c r="E11" s="345">
        <v>635</v>
      </c>
    </row>
    <row r="12" spans="1:7">
      <c r="A12" s="419">
        <v>2004</v>
      </c>
      <c r="B12" s="440">
        <v>1076</v>
      </c>
      <c r="C12" s="343">
        <v>0</v>
      </c>
      <c r="D12" s="344">
        <v>0</v>
      </c>
      <c r="E12" s="345">
        <v>671</v>
      </c>
    </row>
    <row r="13" spans="1:7">
      <c r="A13" s="419">
        <v>2005</v>
      </c>
      <c r="B13" s="440">
        <v>1154</v>
      </c>
      <c r="C13" s="343">
        <v>0</v>
      </c>
      <c r="D13" s="344">
        <v>0</v>
      </c>
      <c r="E13" s="345">
        <v>687</v>
      </c>
    </row>
    <row r="14" spans="1:7">
      <c r="A14" s="419">
        <v>2006</v>
      </c>
      <c r="B14" s="440">
        <v>1117</v>
      </c>
      <c r="C14" s="343">
        <v>0</v>
      </c>
      <c r="D14" s="344">
        <v>0</v>
      </c>
      <c r="E14" s="345">
        <v>681</v>
      </c>
    </row>
    <row r="15" spans="1:7">
      <c r="A15" s="419">
        <v>2007</v>
      </c>
      <c r="B15" s="440">
        <v>1240</v>
      </c>
      <c r="C15" s="343">
        <v>0</v>
      </c>
      <c r="D15" s="344">
        <v>0</v>
      </c>
      <c r="E15" s="345">
        <v>694</v>
      </c>
    </row>
    <row r="16" spans="1:7">
      <c r="A16" s="419" t="s">
        <v>480</v>
      </c>
      <c r="B16" s="440">
        <v>1311</v>
      </c>
      <c r="C16" s="343">
        <v>271</v>
      </c>
      <c r="D16" s="344">
        <v>323</v>
      </c>
      <c r="E16" s="345">
        <v>709</v>
      </c>
    </row>
    <row r="17" spans="1:5">
      <c r="A17" s="419">
        <v>2009</v>
      </c>
      <c r="B17" s="440">
        <v>1362</v>
      </c>
      <c r="C17" s="343">
        <v>309</v>
      </c>
      <c r="D17" s="344">
        <v>340</v>
      </c>
      <c r="E17" s="345">
        <v>761</v>
      </c>
    </row>
    <row r="18" spans="1:5">
      <c r="A18" s="419">
        <v>2010</v>
      </c>
      <c r="B18" s="440">
        <v>1405</v>
      </c>
      <c r="C18" s="343">
        <v>326</v>
      </c>
      <c r="D18" s="344">
        <v>349</v>
      </c>
      <c r="E18" s="345">
        <v>763</v>
      </c>
    </row>
    <row r="19" spans="1:5">
      <c r="A19" s="419">
        <v>2011</v>
      </c>
      <c r="B19" s="440">
        <v>1413</v>
      </c>
      <c r="C19" s="343">
        <v>329</v>
      </c>
      <c r="D19" s="344">
        <v>477</v>
      </c>
      <c r="E19" s="345">
        <v>769</v>
      </c>
    </row>
    <row r="20" spans="1:5">
      <c r="A20" s="418">
        <v>2012</v>
      </c>
      <c r="B20" s="440">
        <v>1400</v>
      </c>
      <c r="C20" s="346">
        <v>317</v>
      </c>
      <c r="D20" s="344">
        <v>407</v>
      </c>
      <c r="E20" s="344">
        <v>732</v>
      </c>
    </row>
    <row r="21" spans="1:5">
      <c r="A21" s="419">
        <v>2013</v>
      </c>
      <c r="B21" s="441">
        <v>1433</v>
      </c>
      <c r="C21" s="343">
        <v>357</v>
      </c>
      <c r="D21" s="344">
        <v>356</v>
      </c>
      <c r="E21" s="345">
        <v>790</v>
      </c>
    </row>
    <row r="22" spans="1:5">
      <c r="A22" s="419">
        <v>2014</v>
      </c>
      <c r="B22" s="441">
        <v>1370</v>
      </c>
      <c r="C22" s="343">
        <v>318</v>
      </c>
      <c r="D22" s="344">
        <v>352</v>
      </c>
      <c r="E22" s="345">
        <v>806</v>
      </c>
    </row>
    <row r="23" spans="1:5">
      <c r="A23" s="419">
        <v>2015</v>
      </c>
      <c r="B23" s="441">
        <v>1330</v>
      </c>
      <c r="C23" s="343">
        <v>297</v>
      </c>
      <c r="D23" s="344">
        <v>321</v>
      </c>
      <c r="E23" s="345">
        <v>753</v>
      </c>
    </row>
    <row r="24" spans="1:5">
      <c r="A24" s="419">
        <v>2016</v>
      </c>
      <c r="B24" s="441">
        <v>1425.9999999999966</v>
      </c>
      <c r="C24" s="343">
        <v>352.00000000000006</v>
      </c>
      <c r="D24" s="344">
        <v>360.00000000000051</v>
      </c>
      <c r="E24" s="345">
        <v>798.99999999999898</v>
      </c>
    </row>
    <row r="25" spans="1:5" ht="12" customHeight="1">
      <c r="A25" s="443"/>
      <c r="B25" s="444"/>
      <c r="C25" s="445"/>
      <c r="D25" s="445"/>
      <c r="E25" s="445"/>
    </row>
    <row r="26" spans="1:5">
      <c r="A26" s="703" t="s">
        <v>759</v>
      </c>
      <c r="B26" s="703"/>
      <c r="C26" s="703"/>
      <c r="D26" s="703"/>
      <c r="E26" s="703"/>
    </row>
    <row r="27" spans="1:5" ht="12.6" customHeight="1">
      <c r="A27" s="278" t="s">
        <v>601</v>
      </c>
      <c r="B27" s="442"/>
      <c r="C27" s="442"/>
      <c r="D27" s="442"/>
      <c r="E27" s="442"/>
    </row>
    <row r="28" spans="1:5">
      <c r="A28" s="446"/>
      <c r="B28" s="446"/>
      <c r="C28" s="446"/>
      <c r="D28" s="446"/>
      <c r="E28" s="446"/>
    </row>
  </sheetData>
  <mergeCells count="3">
    <mergeCell ref="A26:E26"/>
    <mergeCell ref="A6:E6"/>
    <mergeCell ref="A5:E5"/>
  </mergeCells>
  <hyperlinks>
    <hyperlink ref="G6" location="INDICE!A14" display="INDICE"/>
  </hyperlinks>
  <printOptions horizontalCentered="1"/>
  <pageMargins left="0.19685039370078741" right="0.19685039370078741" top="1.1023622047244095" bottom="0.51181102362204722" header="0.11811023622047245" footer="0.23622047244094491"/>
  <pageSetup paperSize="9" firstPageNumber="37" orientation="landscape" useFirstPageNumber="1" r:id="rId1"/>
  <headerFooter scaleWithDoc="0">
    <oddHeader>&amp;C&amp;G</oddHeader>
    <oddFooter>&amp;C&amp;12 34</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J44"/>
  <sheetViews>
    <sheetView showGridLines="0" zoomScale="90" zoomScaleNormal="90" zoomScalePageLayoutView="80" workbookViewId="0">
      <selection activeCell="A7" sqref="A7:A9"/>
    </sheetView>
  </sheetViews>
  <sheetFormatPr baseColWidth="10" defaultColWidth="11.5703125" defaultRowHeight="15"/>
  <cols>
    <col min="1" max="1" width="31.28515625" style="23" customWidth="1"/>
    <col min="2" max="2" width="10.28515625" style="69" customWidth="1"/>
    <col min="3" max="3" width="8.42578125" style="69" customWidth="1"/>
    <col min="4" max="4" width="6.28515625" style="23" customWidth="1"/>
    <col min="5" max="5" width="10.28515625" style="69" customWidth="1"/>
    <col min="6" max="6" width="8.28515625" style="69" customWidth="1"/>
    <col min="7" max="7" width="6.7109375" style="23" customWidth="1"/>
    <col min="8" max="8" width="9.85546875" style="256" customWidth="1"/>
    <col min="9" max="9" width="7.140625" style="256" customWidth="1"/>
    <col min="10" max="10" width="7.28515625" style="80" customWidth="1"/>
    <col min="11" max="11" width="10.28515625" style="69" customWidth="1"/>
    <col min="12" max="12" width="7.5703125" style="69" customWidth="1"/>
    <col min="13" max="13" width="6.140625" style="23" customWidth="1"/>
    <col min="14" max="14" width="10.28515625" style="69" customWidth="1"/>
    <col min="15" max="15" width="7.7109375" style="69" customWidth="1"/>
    <col min="16" max="16" width="5.85546875" style="23" customWidth="1"/>
    <col min="17" max="17" width="10.28515625" style="69" customWidth="1"/>
    <col min="18" max="18" width="7.42578125" style="69" customWidth="1"/>
    <col min="19" max="19" width="6.28515625" style="23" customWidth="1"/>
    <col min="20" max="20" width="9.7109375" style="23" customWidth="1"/>
    <col min="21" max="21" width="7.7109375" style="23" customWidth="1"/>
    <col min="22" max="22" width="6.42578125" style="23" customWidth="1"/>
    <col min="23" max="23" width="9.7109375" style="80" customWidth="1"/>
    <col min="24" max="24" width="7.28515625" style="269" customWidth="1"/>
    <col min="25" max="25" width="6.28515625" style="80" customWidth="1"/>
    <col min="26" max="26" width="9.85546875" style="80" customWidth="1"/>
    <col min="27" max="27" width="7.140625" style="269" customWidth="1"/>
    <col min="28" max="28" width="6.85546875" style="80" customWidth="1"/>
    <col min="29" max="29" width="10.5703125" style="80" customWidth="1"/>
    <col min="30" max="30" width="7.5703125" style="80" customWidth="1"/>
    <col min="31" max="31" width="6.140625" style="80" customWidth="1"/>
    <col min="32" max="16384" width="11.5703125" style="80"/>
  </cols>
  <sheetData>
    <row r="1" spans="1:35" ht="16.5" customHeight="1"/>
    <row r="2" spans="1:35" ht="16.5" customHeight="1"/>
    <row r="3" spans="1:35" ht="16.5" customHeight="1"/>
    <row r="4" spans="1:35" ht="16.5" customHeight="1">
      <c r="AB4" s="665"/>
      <c r="AE4" s="665"/>
      <c r="AH4" s="665"/>
    </row>
    <row r="5" spans="1:35">
      <c r="A5" s="710" t="s">
        <v>727</v>
      </c>
      <c r="B5" s="710"/>
      <c r="C5" s="710"/>
      <c r="D5" s="710"/>
      <c r="E5" s="710"/>
      <c r="F5" s="710"/>
      <c r="G5" s="710"/>
      <c r="H5" s="710"/>
      <c r="I5" s="710"/>
      <c r="J5" s="710"/>
      <c r="K5" s="710"/>
      <c r="L5" s="710"/>
      <c r="M5" s="710"/>
      <c r="N5" s="710"/>
      <c r="O5" s="710"/>
      <c r="P5" s="710"/>
      <c r="Q5" s="710"/>
      <c r="R5" s="710"/>
      <c r="S5" s="710"/>
      <c r="T5" s="710"/>
      <c r="U5" s="710"/>
      <c r="V5" s="710"/>
      <c r="W5" s="710"/>
      <c r="X5" s="710"/>
      <c r="Y5" s="710"/>
      <c r="Z5" s="710"/>
      <c r="AA5" s="710"/>
      <c r="AB5" s="710"/>
      <c r="AC5" s="710"/>
      <c r="AD5" s="710"/>
      <c r="AE5" s="710"/>
      <c r="AF5" s="710"/>
      <c r="AG5" s="710"/>
      <c r="AH5" s="710"/>
    </row>
    <row r="6" spans="1:35" ht="34.5" customHeight="1">
      <c r="A6" s="711" t="s">
        <v>728</v>
      </c>
      <c r="B6" s="711"/>
      <c r="C6" s="711"/>
      <c r="D6" s="711"/>
      <c r="E6" s="711"/>
      <c r="F6" s="711"/>
      <c r="G6" s="711"/>
      <c r="H6" s="711"/>
      <c r="I6" s="711"/>
      <c r="J6" s="711"/>
      <c r="K6" s="711"/>
      <c r="L6" s="711"/>
      <c r="M6" s="711"/>
      <c r="N6" s="711"/>
      <c r="O6" s="711"/>
      <c r="P6" s="711"/>
      <c r="Q6" s="711"/>
      <c r="R6" s="711"/>
      <c r="S6" s="711"/>
      <c r="T6" s="711"/>
      <c r="U6" s="711"/>
      <c r="V6" s="711"/>
      <c r="W6" s="711"/>
      <c r="X6" s="711"/>
      <c r="Y6" s="711"/>
      <c r="Z6" s="711"/>
      <c r="AA6" s="711"/>
      <c r="AB6" s="711"/>
      <c r="AC6" s="711"/>
      <c r="AD6" s="711"/>
      <c r="AE6" s="711"/>
      <c r="AF6" s="711"/>
      <c r="AG6" s="711"/>
      <c r="AH6" s="711"/>
      <c r="AI6" s="134" t="s">
        <v>225</v>
      </c>
    </row>
    <row r="7" spans="1:35" ht="26.45" customHeight="1">
      <c r="A7" s="713" t="s">
        <v>0</v>
      </c>
      <c r="B7" s="704">
        <v>2006</v>
      </c>
      <c r="C7" s="705"/>
      <c r="D7" s="706"/>
      <c r="E7" s="704">
        <v>2007</v>
      </c>
      <c r="F7" s="705"/>
      <c r="G7" s="706"/>
      <c r="H7" s="704">
        <v>2008</v>
      </c>
      <c r="I7" s="705"/>
      <c r="J7" s="706"/>
      <c r="K7" s="704">
        <v>2009</v>
      </c>
      <c r="L7" s="705"/>
      <c r="M7" s="706"/>
      <c r="N7" s="704">
        <v>2010</v>
      </c>
      <c r="O7" s="705"/>
      <c r="P7" s="706"/>
      <c r="Q7" s="704">
        <v>2011</v>
      </c>
      <c r="R7" s="705"/>
      <c r="S7" s="706"/>
      <c r="T7" s="704">
        <v>2012</v>
      </c>
      <c r="U7" s="705"/>
      <c r="V7" s="706"/>
      <c r="W7" s="704">
        <v>2013</v>
      </c>
      <c r="X7" s="705"/>
      <c r="Y7" s="706"/>
      <c r="Z7" s="704">
        <v>2014</v>
      </c>
      <c r="AA7" s="705"/>
      <c r="AB7" s="706"/>
      <c r="AC7" s="704">
        <v>2015</v>
      </c>
      <c r="AD7" s="705"/>
      <c r="AE7" s="706"/>
      <c r="AF7" s="704">
        <v>2016</v>
      </c>
      <c r="AG7" s="705"/>
      <c r="AH7" s="706"/>
    </row>
    <row r="8" spans="1:35" ht="25.5" customHeight="1">
      <c r="A8" s="713"/>
      <c r="B8" s="708" t="s">
        <v>463</v>
      </c>
      <c r="C8" s="707" t="s">
        <v>223</v>
      </c>
      <c r="D8" s="707"/>
      <c r="E8" s="708" t="s">
        <v>463</v>
      </c>
      <c r="F8" s="707" t="s">
        <v>223</v>
      </c>
      <c r="G8" s="707"/>
      <c r="H8" s="708" t="s">
        <v>463</v>
      </c>
      <c r="I8" s="707" t="s">
        <v>223</v>
      </c>
      <c r="J8" s="707"/>
      <c r="K8" s="708" t="s">
        <v>463</v>
      </c>
      <c r="L8" s="707" t="s">
        <v>223</v>
      </c>
      <c r="M8" s="707"/>
      <c r="N8" s="708" t="s">
        <v>463</v>
      </c>
      <c r="O8" s="707" t="s">
        <v>223</v>
      </c>
      <c r="P8" s="707"/>
      <c r="Q8" s="708" t="s">
        <v>463</v>
      </c>
      <c r="R8" s="707" t="s">
        <v>223</v>
      </c>
      <c r="S8" s="707"/>
      <c r="T8" s="708" t="s">
        <v>463</v>
      </c>
      <c r="U8" s="707" t="s">
        <v>223</v>
      </c>
      <c r="V8" s="707"/>
      <c r="W8" s="708" t="s">
        <v>463</v>
      </c>
      <c r="X8" s="707" t="s">
        <v>223</v>
      </c>
      <c r="Y8" s="707"/>
      <c r="Z8" s="708" t="s">
        <v>463</v>
      </c>
      <c r="AA8" s="707" t="s">
        <v>223</v>
      </c>
      <c r="AB8" s="707"/>
      <c r="AC8" s="708" t="s">
        <v>463</v>
      </c>
      <c r="AD8" s="707" t="s">
        <v>223</v>
      </c>
      <c r="AE8" s="707"/>
      <c r="AF8" s="708" t="s">
        <v>463</v>
      </c>
      <c r="AG8" s="707" t="s">
        <v>223</v>
      </c>
      <c r="AH8" s="707"/>
    </row>
    <row r="9" spans="1:35">
      <c r="A9" s="714"/>
      <c r="B9" s="709"/>
      <c r="C9" s="389" t="s">
        <v>6</v>
      </c>
      <c r="D9" s="431" t="s">
        <v>7</v>
      </c>
      <c r="E9" s="709"/>
      <c r="F9" s="389" t="s">
        <v>6</v>
      </c>
      <c r="G9" s="431" t="s">
        <v>7</v>
      </c>
      <c r="H9" s="709"/>
      <c r="I9" s="389" t="s">
        <v>6</v>
      </c>
      <c r="J9" s="431" t="s">
        <v>7</v>
      </c>
      <c r="K9" s="709"/>
      <c r="L9" s="389" t="s">
        <v>6</v>
      </c>
      <c r="M9" s="431" t="s">
        <v>7</v>
      </c>
      <c r="N9" s="709"/>
      <c r="O9" s="389" t="s">
        <v>6</v>
      </c>
      <c r="P9" s="431" t="s">
        <v>7</v>
      </c>
      <c r="Q9" s="709"/>
      <c r="R9" s="389" t="s">
        <v>6</v>
      </c>
      <c r="S9" s="431" t="s">
        <v>7</v>
      </c>
      <c r="T9" s="709"/>
      <c r="U9" s="389" t="s">
        <v>6</v>
      </c>
      <c r="V9" s="431" t="s">
        <v>7</v>
      </c>
      <c r="W9" s="709"/>
      <c r="X9" s="389" t="s">
        <v>6</v>
      </c>
      <c r="Y9" s="431" t="s">
        <v>7</v>
      </c>
      <c r="Z9" s="709"/>
      <c r="AA9" s="389" t="s">
        <v>6</v>
      </c>
      <c r="AB9" s="431" t="s">
        <v>7</v>
      </c>
      <c r="AC9" s="709"/>
      <c r="AD9" s="389" t="s">
        <v>6</v>
      </c>
      <c r="AE9" s="431" t="s">
        <v>7</v>
      </c>
      <c r="AF9" s="709"/>
      <c r="AG9" s="389" t="s">
        <v>6</v>
      </c>
      <c r="AH9" s="547" t="s">
        <v>7</v>
      </c>
    </row>
    <row r="10" spans="1:35" ht="15" customHeight="1">
      <c r="A10" s="196" t="s">
        <v>443</v>
      </c>
      <c r="B10" s="146">
        <f>B11+B23+B30+B37+B39</f>
        <v>13964606</v>
      </c>
      <c r="C10" s="146">
        <f>SUM(C11,C23,C30,C37,C39)</f>
        <v>12606.049999999996</v>
      </c>
      <c r="D10" s="147">
        <f>C10/B10*10000</f>
        <v>9.0271433365180478</v>
      </c>
      <c r="E10" s="146">
        <f>E11+E23+E30+E37+E39</f>
        <v>14214982</v>
      </c>
      <c r="F10" s="146">
        <f>SUM(F11,F23,F30,F37,F39)</f>
        <v>14007.170000000002</v>
      </c>
      <c r="G10" s="147">
        <f>F10/E10*10000</f>
        <v>9.8538077642307265</v>
      </c>
      <c r="H10" s="146">
        <f>H11+H23+H30+H37+H39</f>
        <v>14472881</v>
      </c>
      <c r="I10" s="146">
        <f>SUM(I11,I23,I30,I37,I39)</f>
        <v>15968.250000000002</v>
      </c>
      <c r="J10" s="147">
        <f>I10/H10*10000</f>
        <v>11.033221374514172</v>
      </c>
      <c r="K10" s="146">
        <f>K11+K23+K30+K37+K39</f>
        <v>14738472</v>
      </c>
      <c r="L10" s="146">
        <f>SUM(L11,L23,L30,L37,L39)</f>
        <v>18024.349999999999</v>
      </c>
      <c r="M10" s="147">
        <f>L10/K10*10000</f>
        <v>12.22945635069904</v>
      </c>
      <c r="N10" s="146">
        <v>15012228</v>
      </c>
      <c r="O10" s="146">
        <f>SUM(O11,O23,O30,O37,O39)</f>
        <v>18024.349999999999</v>
      </c>
      <c r="P10" s="147">
        <f>O10/N10*10000</f>
        <v>12.006445678815961</v>
      </c>
      <c r="Q10" s="146">
        <f>Q11+Q23+Q30+Q37+Q39</f>
        <v>15266431</v>
      </c>
      <c r="R10" s="146">
        <f>SUM(R11,R23,R30,R37,R39)</f>
        <v>21174.05</v>
      </c>
      <c r="S10" s="147">
        <f>R10/Q10*10000</f>
        <v>13.86967916731815</v>
      </c>
      <c r="T10" s="447">
        <f>SUM(T11,T23,T30,T37,T39)</f>
        <v>15520973</v>
      </c>
      <c r="U10" s="146">
        <f>SUM(U11,U23,U30,U37,U39)</f>
        <v>24301.950000000004</v>
      </c>
      <c r="V10" s="147">
        <f>U10/T10*10000</f>
        <v>15.657491318360004</v>
      </c>
      <c r="W10" s="447">
        <f>SUM(W11,W23,W30,W37,W39)</f>
        <v>15774749</v>
      </c>
      <c r="X10" s="146">
        <f>SUM(X11,X23,X30,X37,X39)</f>
        <v>25999.800000000003</v>
      </c>
      <c r="Y10" s="147">
        <f>X10/W10*10000</f>
        <v>16.481910425325946</v>
      </c>
      <c r="Z10" s="146">
        <v>16027466</v>
      </c>
      <c r="AA10" s="146">
        <v>27006.85</v>
      </c>
      <c r="AB10" s="147">
        <v>16.850355508475264</v>
      </c>
      <c r="AC10" s="448">
        <f>SUM(AC11+AC23+AC30+AC37+AC39)</f>
        <v>16278844</v>
      </c>
      <c r="AD10" s="238">
        <v>29374</v>
      </c>
      <c r="AE10" s="147">
        <v>18.044278819798262</v>
      </c>
      <c r="AF10" s="448">
        <v>16528730</v>
      </c>
      <c r="AG10" s="238">
        <v>33924.799999999996</v>
      </c>
      <c r="AH10" s="566">
        <f>(AG10/AF10)*10000</f>
        <v>20.52474691037968</v>
      </c>
    </row>
    <row r="11" spans="1:35" ht="15" customHeight="1">
      <c r="A11" s="249" t="s">
        <v>8</v>
      </c>
      <c r="B11" s="146">
        <f>SUM(B12:B22)</f>
        <v>6287369</v>
      </c>
      <c r="C11" s="146">
        <f>SUM(C12:C22)</f>
        <v>6642.6599999999971</v>
      </c>
      <c r="D11" s="147">
        <f t="shared" ref="D11:D39" si="0">C11/B11*10000</f>
        <v>10.565086922685781</v>
      </c>
      <c r="E11" s="146">
        <f>SUM(E12:E22)</f>
        <v>6394507</v>
      </c>
      <c r="F11" s="146">
        <f>SUM(F12:F22)</f>
        <v>7118.3199999999979</v>
      </c>
      <c r="G11" s="147">
        <f t="shared" ref="G11:G39" si="1">F11/E11*10000</f>
        <v>11.131929326217016</v>
      </c>
      <c r="H11" s="146">
        <f>SUM(H12:H22)</f>
        <v>6505011</v>
      </c>
      <c r="I11" s="146">
        <f>SUM(I12:I22)</f>
        <v>8278.1</v>
      </c>
      <c r="J11" s="147">
        <f t="shared" ref="J11:J39" si="2">I11/H11*10000</f>
        <v>12.725727904226449</v>
      </c>
      <c r="K11" s="146">
        <f>SUM(K12:K22)</f>
        <v>6618970</v>
      </c>
      <c r="L11" s="146">
        <f>SUM(L12:L22)</f>
        <v>8863.4500000000007</v>
      </c>
      <c r="M11" s="147">
        <f t="shared" ref="M11:M39" si="3">L11/K11*10000</f>
        <v>13.390980771932794</v>
      </c>
      <c r="N11" s="146">
        <v>6736640</v>
      </c>
      <c r="O11" s="146">
        <f>SUM(O12:O22)</f>
        <v>8863.4500000000007</v>
      </c>
      <c r="P11" s="147">
        <f t="shared" ref="P11:P39" si="4">O11/N11*10000</f>
        <v>13.157078306099185</v>
      </c>
      <c r="Q11" s="146">
        <f>SUM(Q12:Q22)</f>
        <v>6808224</v>
      </c>
      <c r="R11" s="146">
        <f>SUM(R12:R22)</f>
        <v>10110.15</v>
      </c>
      <c r="S11" s="147">
        <f t="shared" ref="S11:S39" si="5">R11/Q11*10000</f>
        <v>14.849907993626532</v>
      </c>
      <c r="T11" s="447">
        <f>SUM(T12:T22)</f>
        <v>6924765</v>
      </c>
      <c r="U11" s="146">
        <f>SUM(U12:U22)</f>
        <v>11928.05</v>
      </c>
      <c r="V11" s="147">
        <f t="shared" ref="V11:V39" si="6">U11/T11*10000</f>
        <v>17.22520547628692</v>
      </c>
      <c r="W11" s="447">
        <f>SUM(W12:W22)</f>
        <v>7041335</v>
      </c>
      <c r="X11" s="146">
        <f>SUM(X12:X22)</f>
        <v>13092.350000000006</v>
      </c>
      <c r="Y11" s="147">
        <f>X11/W11*10000</f>
        <v>18.593562158312317</v>
      </c>
      <c r="Z11" s="146">
        <v>7205558</v>
      </c>
      <c r="AA11" s="146">
        <v>13263.05000000001</v>
      </c>
      <c r="AB11" s="147">
        <v>18.406693832733026</v>
      </c>
      <c r="AC11" s="449">
        <v>7322549</v>
      </c>
      <c r="AD11" s="238">
        <v>14869</v>
      </c>
      <c r="AE11" s="147">
        <v>20.305770572515115</v>
      </c>
      <c r="AF11" s="449">
        <v>7439121</v>
      </c>
      <c r="AG11" s="238">
        <v>17085.35000000002</v>
      </c>
      <c r="AH11" s="566">
        <f t="shared" ref="AH11:AH39" si="7">(AG11/AF11)*10000</f>
        <v>22.966893534867925</v>
      </c>
    </row>
    <row r="12" spans="1:35" ht="15" customHeight="1">
      <c r="A12" s="457" t="s">
        <v>169</v>
      </c>
      <c r="B12" s="250">
        <v>690049</v>
      </c>
      <c r="C12" s="250">
        <v>1083.2499999999984</v>
      </c>
      <c r="D12" s="148">
        <f t="shared" si="0"/>
        <v>15.698160565409101</v>
      </c>
      <c r="E12" s="152">
        <v>701848</v>
      </c>
      <c r="F12" s="152">
        <v>1181.2599999999998</v>
      </c>
      <c r="G12" s="148">
        <f t="shared" si="1"/>
        <v>16.830709783314902</v>
      </c>
      <c r="H12" s="152">
        <v>714015</v>
      </c>
      <c r="I12" s="152">
        <v>1323.3</v>
      </c>
      <c r="J12" s="148">
        <f t="shared" si="2"/>
        <v>18.53322409193084</v>
      </c>
      <c r="K12" s="152">
        <v>726564</v>
      </c>
      <c r="L12" s="152">
        <v>1280.6500000000001</v>
      </c>
      <c r="M12" s="148">
        <f t="shared" si="3"/>
        <v>17.626114148237459</v>
      </c>
      <c r="N12" s="152">
        <v>739520</v>
      </c>
      <c r="O12" s="152">
        <v>1280.6500000000001</v>
      </c>
      <c r="P12" s="148">
        <f t="shared" si="4"/>
        <v>17.317313933362183</v>
      </c>
      <c r="Q12" s="257">
        <v>753493</v>
      </c>
      <c r="R12" s="152">
        <v>1471.85</v>
      </c>
      <c r="S12" s="148">
        <f t="shared" si="5"/>
        <v>19.533691752942627</v>
      </c>
      <c r="T12" s="450">
        <v>767695</v>
      </c>
      <c r="U12" s="257">
        <v>1713.4</v>
      </c>
      <c r="V12" s="148">
        <f t="shared" si="6"/>
        <v>22.318759403148384</v>
      </c>
      <c r="W12" s="450">
        <v>781919</v>
      </c>
      <c r="X12" s="267">
        <v>1733.6500000000003</v>
      </c>
      <c r="Y12" s="148">
        <f t="shared" ref="Y12:Y38" si="8">X12/W12*10000</f>
        <v>22.171733900826048</v>
      </c>
      <c r="Z12" s="257">
        <v>796169</v>
      </c>
      <c r="AA12" s="267">
        <v>1519.9000000000008</v>
      </c>
      <c r="AB12" s="148">
        <v>19.090168042212152</v>
      </c>
      <c r="AC12" s="451">
        <v>810412</v>
      </c>
      <c r="AD12" s="239">
        <v>1970</v>
      </c>
      <c r="AE12" s="148">
        <v>24.308623268164833</v>
      </c>
      <c r="AF12" s="451">
        <v>824646</v>
      </c>
      <c r="AG12" s="239">
        <v>2161.8000000000015</v>
      </c>
      <c r="AH12" s="567">
        <f t="shared" si="7"/>
        <v>26.214884932443759</v>
      </c>
    </row>
    <row r="13" spans="1:35" ht="15" customHeight="1">
      <c r="A13" s="457" t="s">
        <v>168</v>
      </c>
      <c r="B13" s="250">
        <v>185685</v>
      </c>
      <c r="C13" s="250">
        <v>142.10999999999999</v>
      </c>
      <c r="D13" s="148">
        <f t="shared" si="0"/>
        <v>7.6532837870587276</v>
      </c>
      <c r="E13" s="152">
        <v>187095</v>
      </c>
      <c r="F13" s="152">
        <v>157.26999999999995</v>
      </c>
      <c r="G13" s="148">
        <f t="shared" si="1"/>
        <v>8.4058900558539751</v>
      </c>
      <c r="H13" s="152">
        <v>188551</v>
      </c>
      <c r="I13" s="152">
        <v>199.1</v>
      </c>
      <c r="J13" s="148">
        <f t="shared" si="2"/>
        <v>10.559477276704976</v>
      </c>
      <c r="K13" s="152">
        <v>190075</v>
      </c>
      <c r="L13" s="152">
        <v>202.15</v>
      </c>
      <c r="M13" s="148">
        <f t="shared" si="3"/>
        <v>10.635275549125346</v>
      </c>
      <c r="N13" s="152">
        <v>191631</v>
      </c>
      <c r="O13" s="152">
        <v>202.15</v>
      </c>
      <c r="P13" s="148">
        <f t="shared" si="4"/>
        <v>10.548919538070562</v>
      </c>
      <c r="Q13" s="258">
        <v>193689</v>
      </c>
      <c r="R13" s="152">
        <v>216</v>
      </c>
      <c r="S13" s="148">
        <f t="shared" si="5"/>
        <v>11.151898145996935</v>
      </c>
      <c r="T13" s="452">
        <v>195719</v>
      </c>
      <c r="U13" s="265">
        <v>241.1</v>
      </c>
      <c r="V13" s="148">
        <f t="shared" si="6"/>
        <v>12.318681374828197</v>
      </c>
      <c r="W13" s="452">
        <v>197708</v>
      </c>
      <c r="X13" s="268">
        <v>258.89999999999992</v>
      </c>
      <c r="Y13" s="148">
        <f t="shared" si="8"/>
        <v>13.095069496429073</v>
      </c>
      <c r="Z13" s="259">
        <v>199646</v>
      </c>
      <c r="AA13" s="267">
        <v>285.60000000000002</v>
      </c>
      <c r="AB13" s="148">
        <v>14.305320417138335</v>
      </c>
      <c r="AC13" s="451">
        <v>201533</v>
      </c>
      <c r="AD13" s="239">
        <v>324</v>
      </c>
      <c r="AE13" s="148">
        <v>16.076771546099149</v>
      </c>
      <c r="AF13" s="451">
        <v>203344</v>
      </c>
      <c r="AG13" s="239">
        <v>361</v>
      </c>
      <c r="AH13" s="567">
        <f t="shared" si="7"/>
        <v>17.753167046974585</v>
      </c>
    </row>
    <row r="14" spans="1:35" ht="15" customHeight="1">
      <c r="A14" s="457" t="s">
        <v>167</v>
      </c>
      <c r="B14" s="250">
        <v>227589</v>
      </c>
      <c r="C14" s="250">
        <v>212.56999999999996</v>
      </c>
      <c r="D14" s="148">
        <f t="shared" si="0"/>
        <v>9.3400823414136873</v>
      </c>
      <c r="E14" s="152">
        <v>229527</v>
      </c>
      <c r="F14" s="152">
        <v>237.88000000000011</v>
      </c>
      <c r="G14" s="148">
        <f t="shared" si="1"/>
        <v>10.363922327220768</v>
      </c>
      <c r="H14" s="152">
        <v>231539</v>
      </c>
      <c r="I14" s="152">
        <v>260.55</v>
      </c>
      <c r="J14" s="148">
        <f t="shared" si="2"/>
        <v>11.25296386353919</v>
      </c>
      <c r="K14" s="152">
        <v>233635</v>
      </c>
      <c r="L14" s="152">
        <v>276.55</v>
      </c>
      <c r="M14" s="148">
        <f t="shared" si="3"/>
        <v>11.836839514627517</v>
      </c>
      <c r="N14" s="152">
        <v>235814</v>
      </c>
      <c r="O14" s="152">
        <v>276.55</v>
      </c>
      <c r="P14" s="148">
        <f t="shared" si="4"/>
        <v>11.727463170125608</v>
      </c>
      <c r="Q14" s="257">
        <v>240248</v>
      </c>
      <c r="R14" s="152">
        <v>340.3</v>
      </c>
      <c r="S14" s="148">
        <f t="shared" si="5"/>
        <v>14.164529985681462</v>
      </c>
      <c r="T14" s="450">
        <v>244754</v>
      </c>
      <c r="U14" s="257">
        <v>400.1</v>
      </c>
      <c r="V14" s="148">
        <f t="shared" si="6"/>
        <v>16.347025993446483</v>
      </c>
      <c r="W14" s="450">
        <v>249297</v>
      </c>
      <c r="X14" s="267">
        <v>428.60000000000014</v>
      </c>
      <c r="Y14" s="148">
        <f t="shared" si="8"/>
        <v>17.192344873785089</v>
      </c>
      <c r="Z14" s="257">
        <v>253863</v>
      </c>
      <c r="AA14" s="267">
        <v>416.3</v>
      </c>
      <c r="AB14" s="148">
        <v>16.39860869839244</v>
      </c>
      <c r="AC14" s="451">
        <v>258450</v>
      </c>
      <c r="AD14" s="239">
        <v>517</v>
      </c>
      <c r="AE14" s="148">
        <v>20.003869220352097</v>
      </c>
      <c r="AF14" s="451">
        <v>263048</v>
      </c>
      <c r="AG14" s="239">
        <v>541.54999999999995</v>
      </c>
      <c r="AH14" s="567">
        <f t="shared" si="7"/>
        <v>20.587497338888721</v>
      </c>
    </row>
    <row r="15" spans="1:35" ht="15" customHeight="1">
      <c r="A15" s="457" t="s">
        <v>166</v>
      </c>
      <c r="B15" s="250">
        <v>166991</v>
      </c>
      <c r="C15" s="250">
        <v>134.51999999999998</v>
      </c>
      <c r="D15" s="148">
        <f t="shared" si="0"/>
        <v>8.0555239503925353</v>
      </c>
      <c r="E15" s="152">
        <v>168110</v>
      </c>
      <c r="F15" s="152">
        <v>120.30999999999996</v>
      </c>
      <c r="G15" s="148">
        <f t="shared" si="1"/>
        <v>7.1566236392837999</v>
      </c>
      <c r="H15" s="152">
        <v>169279</v>
      </c>
      <c r="I15" s="152">
        <v>157.35</v>
      </c>
      <c r="J15" s="148">
        <f t="shared" si="2"/>
        <v>9.2953053834202706</v>
      </c>
      <c r="K15" s="152">
        <v>170487</v>
      </c>
      <c r="L15" s="152">
        <v>159.25</v>
      </c>
      <c r="M15" s="148">
        <f t="shared" si="3"/>
        <v>9.3408881615607058</v>
      </c>
      <c r="N15" s="152">
        <v>171746</v>
      </c>
      <c r="O15" s="152">
        <v>159.25</v>
      </c>
      <c r="P15" s="148">
        <f t="shared" si="4"/>
        <v>9.2724139135700394</v>
      </c>
      <c r="Q15" s="258">
        <v>173410</v>
      </c>
      <c r="R15" s="152">
        <v>151.05000000000001</v>
      </c>
      <c r="S15" s="148">
        <f t="shared" si="5"/>
        <v>8.7105703246640918</v>
      </c>
      <c r="T15" s="452">
        <v>175050</v>
      </c>
      <c r="U15" s="265">
        <v>187.45</v>
      </c>
      <c r="V15" s="148">
        <f t="shared" si="6"/>
        <v>10.70836903741788</v>
      </c>
      <c r="W15" s="452">
        <v>176662</v>
      </c>
      <c r="X15" s="268">
        <v>215.75000000000003</v>
      </c>
      <c r="Y15" s="148">
        <f t="shared" si="8"/>
        <v>12.212586747574466</v>
      </c>
      <c r="Z15" s="259">
        <v>178228</v>
      </c>
      <c r="AA15" s="267">
        <v>241.90000000000003</v>
      </c>
      <c r="AB15" s="148">
        <v>13.572502637071617</v>
      </c>
      <c r="AC15" s="451">
        <v>179768</v>
      </c>
      <c r="AD15" s="239">
        <v>262</v>
      </c>
      <c r="AE15" s="148">
        <v>14.574340260780563</v>
      </c>
      <c r="AF15" s="451">
        <v>181265</v>
      </c>
      <c r="AG15" s="239">
        <v>307.19999999999982</v>
      </c>
      <c r="AH15" s="567">
        <f t="shared" si="7"/>
        <v>16.947562960306723</v>
      </c>
    </row>
    <row r="16" spans="1:35" ht="15" customHeight="1">
      <c r="A16" s="457" t="s">
        <v>165</v>
      </c>
      <c r="B16" s="250">
        <v>398369</v>
      </c>
      <c r="C16" s="250">
        <v>245.42999999999989</v>
      </c>
      <c r="D16" s="148">
        <f t="shared" si="0"/>
        <v>6.1608709513039388</v>
      </c>
      <c r="E16" s="152">
        <v>404706</v>
      </c>
      <c r="F16" s="152">
        <v>225.04999999999998</v>
      </c>
      <c r="G16" s="148">
        <f t="shared" si="1"/>
        <v>5.5608268718526537</v>
      </c>
      <c r="H16" s="152">
        <v>411193</v>
      </c>
      <c r="I16" s="152">
        <v>298.55</v>
      </c>
      <c r="J16" s="148">
        <f t="shared" si="2"/>
        <v>7.2605807978248667</v>
      </c>
      <c r="K16" s="152">
        <v>417846</v>
      </c>
      <c r="L16" s="152">
        <v>345.1</v>
      </c>
      <c r="M16" s="148">
        <f t="shared" si="3"/>
        <v>8.2590236594343374</v>
      </c>
      <c r="N16" s="152">
        <v>424663</v>
      </c>
      <c r="O16" s="152">
        <v>345.1</v>
      </c>
      <c r="P16" s="148">
        <f t="shared" si="4"/>
        <v>8.1264437919008721</v>
      </c>
      <c r="Q16" s="259">
        <v>431243</v>
      </c>
      <c r="R16" s="152">
        <v>423.8</v>
      </c>
      <c r="S16" s="148">
        <f t="shared" si="5"/>
        <v>9.8274058941246576</v>
      </c>
      <c r="T16" s="450">
        <v>437826</v>
      </c>
      <c r="U16" s="257">
        <v>436.15</v>
      </c>
      <c r="V16" s="148">
        <f t="shared" si="6"/>
        <v>9.9617199526752636</v>
      </c>
      <c r="W16" s="450">
        <v>444398</v>
      </c>
      <c r="X16" s="267">
        <v>475.44999999999993</v>
      </c>
      <c r="Y16" s="148">
        <f t="shared" si="8"/>
        <v>10.698743018645446</v>
      </c>
      <c r="Z16" s="259">
        <v>450921</v>
      </c>
      <c r="AA16" s="267">
        <v>638.55000000000018</v>
      </c>
      <c r="AB16" s="148">
        <v>14.161017118297888</v>
      </c>
      <c r="AC16" s="451">
        <v>457404</v>
      </c>
      <c r="AD16" s="239">
        <v>752</v>
      </c>
      <c r="AE16" s="148">
        <v>16.440608302507194</v>
      </c>
      <c r="AF16" s="451">
        <v>463819</v>
      </c>
      <c r="AG16" s="239">
        <v>703.89999999999986</v>
      </c>
      <c r="AH16" s="567">
        <f t="shared" si="7"/>
        <v>15.176178638649988</v>
      </c>
    </row>
    <row r="17" spans="1:34" ht="15" customHeight="1">
      <c r="A17" s="457" t="s">
        <v>164</v>
      </c>
      <c r="B17" s="250">
        <v>452333</v>
      </c>
      <c r="C17" s="250">
        <v>363.88999999999993</v>
      </c>
      <c r="D17" s="148">
        <f t="shared" si="0"/>
        <v>8.0447369526432944</v>
      </c>
      <c r="E17" s="152">
        <v>458039</v>
      </c>
      <c r="F17" s="152">
        <v>392.22999999999985</v>
      </c>
      <c r="G17" s="148">
        <f t="shared" si="1"/>
        <v>8.5632446145415528</v>
      </c>
      <c r="H17" s="152">
        <v>463935</v>
      </c>
      <c r="I17" s="152">
        <v>482.45</v>
      </c>
      <c r="J17" s="148">
        <f t="shared" si="2"/>
        <v>10.399086078868807</v>
      </c>
      <c r="K17" s="152">
        <v>469998</v>
      </c>
      <c r="L17" s="152">
        <v>549.70000000000005</v>
      </c>
      <c r="M17" s="148">
        <f t="shared" si="3"/>
        <v>11.695794450189149</v>
      </c>
      <c r="N17" s="152">
        <v>476255</v>
      </c>
      <c r="O17" s="152">
        <v>549.70000000000005</v>
      </c>
      <c r="P17" s="148">
        <f t="shared" si="4"/>
        <v>11.542136040566504</v>
      </c>
      <c r="Q17" s="258">
        <v>481498</v>
      </c>
      <c r="R17" s="152">
        <v>607.04999999999995</v>
      </c>
      <c r="S17" s="148">
        <f t="shared" si="5"/>
        <v>12.607529003235735</v>
      </c>
      <c r="T17" s="452">
        <v>486680</v>
      </c>
      <c r="U17" s="265">
        <v>675.65</v>
      </c>
      <c r="V17" s="148">
        <f t="shared" si="6"/>
        <v>13.882838826333524</v>
      </c>
      <c r="W17" s="452">
        <v>491753</v>
      </c>
      <c r="X17" s="268">
        <v>725.50000000000023</v>
      </c>
      <c r="Y17" s="148">
        <f t="shared" si="8"/>
        <v>14.75334161662461</v>
      </c>
      <c r="Z17" s="259">
        <v>496735</v>
      </c>
      <c r="AA17" s="267">
        <v>835</v>
      </c>
      <c r="AB17" s="148">
        <v>16.809767783627084</v>
      </c>
      <c r="AC17" s="451">
        <v>501584</v>
      </c>
      <c r="AD17" s="239">
        <v>882</v>
      </c>
      <c r="AE17" s="148">
        <v>17.584292959903028</v>
      </c>
      <c r="AF17" s="451">
        <v>506325</v>
      </c>
      <c r="AG17" s="239">
        <v>961.35000000000025</v>
      </c>
      <c r="AH17" s="567">
        <f t="shared" si="7"/>
        <v>18.986816767886243</v>
      </c>
    </row>
    <row r="18" spans="1:34" ht="15" customHeight="1">
      <c r="A18" s="457" t="s">
        <v>163</v>
      </c>
      <c r="B18" s="250">
        <v>389743</v>
      </c>
      <c r="C18" s="250">
        <v>302.72000000000003</v>
      </c>
      <c r="D18" s="148">
        <f t="shared" si="0"/>
        <v>7.7671696476909151</v>
      </c>
      <c r="E18" s="152">
        <v>395498</v>
      </c>
      <c r="F18" s="152">
        <v>297.89</v>
      </c>
      <c r="G18" s="148">
        <f t="shared" si="1"/>
        <v>7.53202291794143</v>
      </c>
      <c r="H18" s="152">
        <v>401386</v>
      </c>
      <c r="I18" s="152">
        <v>357.25</v>
      </c>
      <c r="J18" s="148">
        <f t="shared" si="2"/>
        <v>8.9004100790760017</v>
      </c>
      <c r="K18" s="152">
        <v>407435</v>
      </c>
      <c r="L18" s="152">
        <v>368.1</v>
      </c>
      <c r="M18" s="148">
        <f t="shared" si="3"/>
        <v>9.0345699314001013</v>
      </c>
      <c r="N18" s="152">
        <v>413657</v>
      </c>
      <c r="O18" s="152">
        <v>368.1</v>
      </c>
      <c r="P18" s="148">
        <f t="shared" si="4"/>
        <v>8.8986769231513065</v>
      </c>
      <c r="Q18" s="259">
        <v>419919</v>
      </c>
      <c r="R18" s="152">
        <v>467.95</v>
      </c>
      <c r="S18" s="148">
        <f t="shared" si="5"/>
        <v>11.143815831148387</v>
      </c>
      <c r="T18" s="450">
        <v>426223</v>
      </c>
      <c r="U18" s="257">
        <v>603.75</v>
      </c>
      <c r="V18" s="148">
        <f t="shared" si="6"/>
        <v>14.165120136642086</v>
      </c>
      <c r="W18" s="450">
        <v>432543</v>
      </c>
      <c r="X18" s="267">
        <v>668.40000000000009</v>
      </c>
      <c r="Y18" s="148">
        <f t="shared" si="8"/>
        <v>15.452798912478068</v>
      </c>
      <c r="Z18" s="259">
        <v>438868</v>
      </c>
      <c r="AA18" s="267">
        <v>698.9000000000002</v>
      </c>
      <c r="AB18" s="148">
        <v>15.925061749774425</v>
      </c>
      <c r="AC18" s="451">
        <v>445175</v>
      </c>
      <c r="AD18" s="239">
        <v>670</v>
      </c>
      <c r="AE18" s="148">
        <v>15.0502611332622</v>
      </c>
      <c r="AF18" s="451">
        <v>451476</v>
      </c>
      <c r="AG18" s="239">
        <v>706.94999999999959</v>
      </c>
      <c r="AH18" s="567">
        <f t="shared" si="7"/>
        <v>15.658639661908929</v>
      </c>
    </row>
    <row r="19" spans="1:34" ht="15" customHeight="1">
      <c r="A19" s="457" t="s">
        <v>162</v>
      </c>
      <c r="B19" s="250">
        <v>448329</v>
      </c>
      <c r="C19" s="250">
        <v>563.52000000000032</v>
      </c>
      <c r="D19" s="148">
        <f t="shared" si="0"/>
        <v>12.569340818907552</v>
      </c>
      <c r="E19" s="152">
        <v>452886</v>
      </c>
      <c r="F19" s="152">
        <v>648.72000000000037</v>
      </c>
      <c r="G19" s="148">
        <f t="shared" si="1"/>
        <v>14.324134550416669</v>
      </c>
      <c r="H19" s="152">
        <v>457614</v>
      </c>
      <c r="I19" s="152">
        <v>755.85</v>
      </c>
      <c r="J19" s="148">
        <f t="shared" si="2"/>
        <v>16.517195715166057</v>
      </c>
      <c r="K19" s="152">
        <v>462534</v>
      </c>
      <c r="L19" s="152">
        <v>812.95</v>
      </c>
      <c r="M19" s="148">
        <f t="shared" si="3"/>
        <v>17.576005223399793</v>
      </c>
      <c r="N19" s="152">
        <v>467671</v>
      </c>
      <c r="O19" s="152">
        <v>812.95</v>
      </c>
      <c r="P19" s="148">
        <f t="shared" si="4"/>
        <v>17.382946558584987</v>
      </c>
      <c r="Q19" s="258">
        <v>473331</v>
      </c>
      <c r="R19" s="152">
        <v>883.95</v>
      </c>
      <c r="S19" s="148">
        <f t="shared" si="5"/>
        <v>18.675092060312974</v>
      </c>
      <c r="T19" s="452">
        <v>478964</v>
      </c>
      <c r="U19" s="265">
        <v>972.8</v>
      </c>
      <c r="V19" s="148">
        <f t="shared" si="6"/>
        <v>20.310503503394827</v>
      </c>
      <c r="W19" s="452">
        <v>484529</v>
      </c>
      <c r="X19" s="268">
        <v>1068.8499999999995</v>
      </c>
      <c r="Y19" s="148">
        <f t="shared" si="8"/>
        <v>22.059567126013086</v>
      </c>
      <c r="Z19" s="259">
        <v>490039</v>
      </c>
      <c r="AA19" s="267">
        <v>1119.8000000000006</v>
      </c>
      <c r="AB19" s="148">
        <v>22.851242452131373</v>
      </c>
      <c r="AC19" s="451">
        <v>495464</v>
      </c>
      <c r="AD19" s="239">
        <v>1138</v>
      </c>
      <c r="AE19" s="148">
        <v>22.96836904396687</v>
      </c>
      <c r="AF19" s="451">
        <v>500794</v>
      </c>
      <c r="AG19" s="239">
        <v>1374.55</v>
      </c>
      <c r="AH19" s="567">
        <f t="shared" si="7"/>
        <v>27.447413507350326</v>
      </c>
    </row>
    <row r="20" spans="1:34" ht="15" customHeight="1">
      <c r="A20" s="457" t="s">
        <v>161</v>
      </c>
      <c r="B20" s="250">
        <v>2449745</v>
      </c>
      <c r="C20" s="250">
        <v>2991.4899999999989</v>
      </c>
      <c r="D20" s="148">
        <f t="shared" si="0"/>
        <v>12.21143425132003</v>
      </c>
      <c r="E20" s="152">
        <v>2501735</v>
      </c>
      <c r="F20" s="152">
        <v>3209.2899999999981</v>
      </c>
      <c r="G20" s="148">
        <f t="shared" si="1"/>
        <v>12.828257189510472</v>
      </c>
      <c r="H20" s="152">
        <v>2555387</v>
      </c>
      <c r="I20" s="152">
        <v>3581.05</v>
      </c>
      <c r="J20" s="148">
        <f t="shared" si="2"/>
        <v>14.013728644624083</v>
      </c>
      <c r="K20" s="152">
        <v>2610755</v>
      </c>
      <c r="L20" s="152">
        <v>3931.15</v>
      </c>
      <c r="M20" s="148">
        <f t="shared" si="3"/>
        <v>15.05752167476458</v>
      </c>
      <c r="N20" s="152">
        <v>2667953</v>
      </c>
      <c r="O20" s="152">
        <v>3931.15</v>
      </c>
      <c r="P20" s="148">
        <f t="shared" si="4"/>
        <v>14.734704846749548</v>
      </c>
      <c r="Q20" s="259">
        <v>2723509</v>
      </c>
      <c r="R20" s="152">
        <v>4528.3</v>
      </c>
      <c r="S20" s="148">
        <f t="shared" si="5"/>
        <v>16.626712083565724</v>
      </c>
      <c r="T20" s="450">
        <v>2779370</v>
      </c>
      <c r="U20" s="257">
        <v>5434.85</v>
      </c>
      <c r="V20" s="148">
        <f t="shared" si="6"/>
        <v>19.554251503038461</v>
      </c>
      <c r="W20" s="450">
        <v>2835373</v>
      </c>
      <c r="X20" s="267">
        <v>6267.0500000000047</v>
      </c>
      <c r="Y20" s="148">
        <f t="shared" si="8"/>
        <v>22.10308837673211</v>
      </c>
      <c r="Z20" s="259">
        <v>2891472</v>
      </c>
      <c r="AA20" s="267">
        <v>5887.200000000008</v>
      </c>
      <c r="AB20" s="148">
        <v>20.360563754378418</v>
      </c>
      <c r="AC20" s="451">
        <v>2947627</v>
      </c>
      <c r="AD20" s="239">
        <v>6621</v>
      </c>
      <c r="AE20" s="148">
        <v>22.462136491489595</v>
      </c>
      <c r="AF20" s="451">
        <v>3003799</v>
      </c>
      <c r="AG20" s="239">
        <v>8130.8999999999942</v>
      </c>
      <c r="AH20" s="567">
        <f t="shared" si="7"/>
        <v>27.068721975072215</v>
      </c>
    </row>
    <row r="21" spans="1:34" ht="15" customHeight="1">
      <c r="A21" s="457" t="s">
        <v>160</v>
      </c>
      <c r="B21" s="250">
        <v>496233</v>
      </c>
      <c r="C21" s="250">
        <v>350.40999999999997</v>
      </c>
      <c r="D21" s="148">
        <f t="shared" si="0"/>
        <v>7.0614005920605845</v>
      </c>
      <c r="E21" s="152">
        <v>502883</v>
      </c>
      <c r="F21" s="152">
        <v>382.11999999999966</v>
      </c>
      <c r="G21" s="148">
        <f t="shared" si="1"/>
        <v>7.598586549952965</v>
      </c>
      <c r="H21" s="152">
        <v>509740</v>
      </c>
      <c r="I21" s="152">
        <v>552.45000000000005</v>
      </c>
      <c r="J21" s="148">
        <f t="shared" si="2"/>
        <v>10.837878133950642</v>
      </c>
      <c r="K21" s="152">
        <v>516779</v>
      </c>
      <c r="L21" s="152">
        <v>580.1</v>
      </c>
      <c r="M21" s="148">
        <f t="shared" si="3"/>
        <v>11.225301337709157</v>
      </c>
      <c r="N21" s="152">
        <v>524048</v>
      </c>
      <c r="O21" s="152">
        <v>580.1</v>
      </c>
      <c r="P21" s="148">
        <f t="shared" si="4"/>
        <v>11.069596678166887</v>
      </c>
      <c r="Q21" s="258">
        <v>530655</v>
      </c>
      <c r="R21" s="152">
        <v>682.35</v>
      </c>
      <c r="S21" s="148">
        <f t="shared" si="5"/>
        <v>12.858636967521271</v>
      </c>
      <c r="T21" s="452">
        <v>537351</v>
      </c>
      <c r="U21" s="265">
        <v>742.5</v>
      </c>
      <c r="V21" s="148">
        <f t="shared" si="6"/>
        <v>13.817783906608531</v>
      </c>
      <c r="W21" s="452">
        <v>544090</v>
      </c>
      <c r="X21" s="268">
        <v>701.25000000000023</v>
      </c>
      <c r="Y21" s="148">
        <f t="shared" si="8"/>
        <v>12.888492712602698</v>
      </c>
      <c r="Z21" s="259">
        <v>550832</v>
      </c>
      <c r="AA21" s="267">
        <v>926.50000000000034</v>
      </c>
      <c r="AB21" s="148">
        <v>16.820010456908829</v>
      </c>
      <c r="AC21" s="451">
        <v>557563</v>
      </c>
      <c r="AD21" s="239">
        <v>838</v>
      </c>
      <c r="AE21" s="148">
        <v>15.029691711967974</v>
      </c>
      <c r="AF21" s="451">
        <v>564260</v>
      </c>
      <c r="AG21" s="239">
        <v>888.49999999999943</v>
      </c>
      <c r="AH21" s="567">
        <f t="shared" si="7"/>
        <v>15.746287172580006</v>
      </c>
    </row>
    <row r="22" spans="1:34" ht="15" customHeight="1">
      <c r="A22" s="457" t="s">
        <v>159</v>
      </c>
      <c r="B22" s="250">
        <v>382303</v>
      </c>
      <c r="C22" s="250">
        <v>252.74999999999997</v>
      </c>
      <c r="D22" s="148">
        <f t="shared" si="0"/>
        <v>6.6112481461040051</v>
      </c>
      <c r="E22" s="152">
        <v>392180</v>
      </c>
      <c r="F22" s="152">
        <v>266.29999999999984</v>
      </c>
      <c r="G22" s="148">
        <f t="shared" si="1"/>
        <v>6.7902493752868542</v>
      </c>
      <c r="H22" s="152">
        <v>402372</v>
      </c>
      <c r="I22" s="152">
        <v>310.2</v>
      </c>
      <c r="J22" s="148">
        <f t="shared" si="2"/>
        <v>7.7092839461990392</v>
      </c>
      <c r="K22" s="152">
        <v>412862</v>
      </c>
      <c r="L22" s="152">
        <v>357.75</v>
      </c>
      <c r="M22" s="148">
        <f t="shared" si="3"/>
        <v>8.6651229708716233</v>
      </c>
      <c r="N22" s="152">
        <v>423682</v>
      </c>
      <c r="O22" s="152">
        <v>357.75</v>
      </c>
      <c r="P22" s="148">
        <f t="shared" si="4"/>
        <v>8.4438328746559908</v>
      </c>
      <c r="Q22" s="259">
        <v>387229</v>
      </c>
      <c r="R22" s="152">
        <v>337.55</v>
      </c>
      <c r="S22" s="148">
        <f t="shared" si="5"/>
        <v>8.7170640628671929</v>
      </c>
      <c r="T22" s="450">
        <v>395133</v>
      </c>
      <c r="U22" s="257">
        <v>520.29999999999995</v>
      </c>
      <c r="V22" s="148">
        <f t="shared" si="6"/>
        <v>13.167718211336435</v>
      </c>
      <c r="W22" s="450">
        <v>403063</v>
      </c>
      <c r="X22" s="267">
        <v>548.94999999999993</v>
      </c>
      <c r="Y22" s="148">
        <f t="shared" si="8"/>
        <v>13.619458992762917</v>
      </c>
      <c r="Z22" s="259">
        <v>458785</v>
      </c>
      <c r="AA22" s="267">
        <v>693.39999999999986</v>
      </c>
      <c r="AB22" s="148">
        <v>15.113833277025183</v>
      </c>
      <c r="AC22" s="451">
        <v>467569</v>
      </c>
      <c r="AD22" s="239">
        <v>896</v>
      </c>
      <c r="AE22" s="148">
        <v>19.162947073052319</v>
      </c>
      <c r="AF22" s="451">
        <v>476345</v>
      </c>
      <c r="AG22" s="239">
        <v>947.64999999999986</v>
      </c>
      <c r="AH22" s="567">
        <f t="shared" si="7"/>
        <v>19.894194333938636</v>
      </c>
    </row>
    <row r="23" spans="1:34" ht="15" customHeight="1">
      <c r="A23" s="249" t="s">
        <v>20</v>
      </c>
      <c r="B23" s="146">
        <f>SUM(B24:B29)</f>
        <v>6952421</v>
      </c>
      <c r="C23" s="146">
        <f>SUM(C24:C29)</f>
        <v>5421.0499999999975</v>
      </c>
      <c r="D23" s="147">
        <f t="shared" si="0"/>
        <v>7.7973557700260061</v>
      </c>
      <c r="E23" s="146">
        <f>SUM(E24:E29)</f>
        <v>7073096</v>
      </c>
      <c r="F23" s="146">
        <f>SUM(F24:F29)</f>
        <v>6236.350000000004</v>
      </c>
      <c r="G23" s="147">
        <f t="shared" si="1"/>
        <v>8.8170017768739513</v>
      </c>
      <c r="H23" s="146">
        <f>SUM(H24:H29)</f>
        <v>7197036</v>
      </c>
      <c r="I23" s="146">
        <f>SUM(I24:I29)</f>
        <v>6944.5</v>
      </c>
      <c r="J23" s="147">
        <f t="shared" si="2"/>
        <v>9.6491111062943133</v>
      </c>
      <c r="K23" s="146">
        <f>SUM(K24:K29)</f>
        <v>7324324</v>
      </c>
      <c r="L23" s="146">
        <f>SUM(L24:L29)</f>
        <v>8194.9</v>
      </c>
      <c r="M23" s="147">
        <f t="shared" si="3"/>
        <v>11.188609351525137</v>
      </c>
      <c r="N23" s="146">
        <v>7455097</v>
      </c>
      <c r="O23" s="146">
        <f>SUM(O24:O29)</f>
        <v>8194.9</v>
      </c>
      <c r="P23" s="147">
        <f t="shared" si="4"/>
        <v>10.992345237090813</v>
      </c>
      <c r="Q23" s="146">
        <f>SUM(Q24:Q29)</f>
        <v>7616555</v>
      </c>
      <c r="R23" s="146">
        <f>SUM(R24:R29)</f>
        <v>9899.9</v>
      </c>
      <c r="S23" s="147">
        <f t="shared" si="5"/>
        <v>12.997871084762073</v>
      </c>
      <c r="T23" s="447">
        <f>SUM(T24:T29)</f>
        <v>7733291</v>
      </c>
      <c r="U23" s="146">
        <f>SUM(U24:U29)</f>
        <v>10972.000000000002</v>
      </c>
      <c r="V23" s="147">
        <f t="shared" si="6"/>
        <v>14.188008701599362</v>
      </c>
      <c r="W23" s="447">
        <f>SUM(W24:W29)</f>
        <v>7849237</v>
      </c>
      <c r="X23" s="146">
        <f>SUM(X24:X29)</f>
        <v>11391.349999999995</v>
      </c>
      <c r="Y23" s="147">
        <f t="shared" si="8"/>
        <v>14.512684481306902</v>
      </c>
      <c r="Z23" s="146">
        <v>7916493</v>
      </c>
      <c r="AA23" s="146">
        <v>11850.550000000005</v>
      </c>
      <c r="AB23" s="147">
        <v>14.969444171806892</v>
      </c>
      <c r="AC23" s="449">
        <v>8029673</v>
      </c>
      <c r="AD23" s="238">
        <v>12562</v>
      </c>
      <c r="AE23" s="147">
        <v>15.644472695214363</v>
      </c>
      <c r="AF23" s="449">
        <v>8141834</v>
      </c>
      <c r="AG23" s="238">
        <v>14698.200000000013</v>
      </c>
      <c r="AH23" s="566">
        <f t="shared" si="7"/>
        <v>18.052689357213637</v>
      </c>
    </row>
    <row r="24" spans="1:34" ht="15" customHeight="1">
      <c r="A24" s="457" t="s">
        <v>51</v>
      </c>
      <c r="B24" s="250">
        <v>591950</v>
      </c>
      <c r="C24" s="250">
        <v>417.59999999999957</v>
      </c>
      <c r="D24" s="148">
        <f t="shared" si="0"/>
        <v>7.0546498859700906</v>
      </c>
      <c r="E24" s="152">
        <v>599845</v>
      </c>
      <c r="F24" s="152">
        <v>476.34000000000015</v>
      </c>
      <c r="G24" s="148">
        <f t="shared" si="1"/>
        <v>7.9410514382882269</v>
      </c>
      <c r="H24" s="152">
        <v>607959</v>
      </c>
      <c r="I24" s="152">
        <v>577</v>
      </c>
      <c r="J24" s="148">
        <f t="shared" si="2"/>
        <v>9.4907715816362614</v>
      </c>
      <c r="K24" s="152">
        <v>616299</v>
      </c>
      <c r="L24" s="152">
        <v>694.9</v>
      </c>
      <c r="M24" s="148">
        <f t="shared" si="3"/>
        <v>11.2753712078066</v>
      </c>
      <c r="N24" s="152">
        <v>624860</v>
      </c>
      <c r="O24" s="152">
        <v>694.9</v>
      </c>
      <c r="P24" s="148">
        <f t="shared" si="4"/>
        <v>11.120891079601829</v>
      </c>
      <c r="Q24" s="259">
        <v>634481</v>
      </c>
      <c r="R24" s="152">
        <v>829</v>
      </c>
      <c r="S24" s="148">
        <f t="shared" si="5"/>
        <v>13.065797084546267</v>
      </c>
      <c r="T24" s="450">
        <v>644000</v>
      </c>
      <c r="U24" s="257">
        <v>951.75</v>
      </c>
      <c r="V24" s="148">
        <f t="shared" si="6"/>
        <v>14.778726708074535</v>
      </c>
      <c r="W24" s="450">
        <v>653400</v>
      </c>
      <c r="X24" s="267">
        <v>1098.0000000000005</v>
      </c>
      <c r="Y24" s="148">
        <f t="shared" si="8"/>
        <v>16.80440771349863</v>
      </c>
      <c r="Z24" s="259">
        <v>662671</v>
      </c>
      <c r="AA24" s="267">
        <v>1179.5000000000002</v>
      </c>
      <c r="AB24" s="148">
        <v>17.799179381623766</v>
      </c>
      <c r="AC24" s="453">
        <v>671817</v>
      </c>
      <c r="AD24" s="239">
        <v>1172</v>
      </c>
      <c r="AE24" s="148">
        <v>17.44522689958724</v>
      </c>
      <c r="AF24" s="453">
        <v>680845</v>
      </c>
      <c r="AG24" s="239">
        <v>1307.7999999999997</v>
      </c>
      <c r="AH24" s="567">
        <f t="shared" si="7"/>
        <v>19.208483575556841</v>
      </c>
    </row>
    <row r="25" spans="1:34" ht="15" customHeight="1">
      <c r="A25" s="457" t="s">
        <v>158</v>
      </c>
      <c r="B25" s="250">
        <v>464796</v>
      </c>
      <c r="C25" s="250">
        <v>281.58999999999986</v>
      </c>
      <c r="D25" s="148">
        <f t="shared" si="0"/>
        <v>6.0583567844817914</v>
      </c>
      <c r="E25" s="152">
        <v>475037</v>
      </c>
      <c r="F25" s="152">
        <v>335.95000000000033</v>
      </c>
      <c r="G25" s="148">
        <f t="shared" si="1"/>
        <v>7.0720807010822391</v>
      </c>
      <c r="H25" s="152">
        <v>485548</v>
      </c>
      <c r="I25" s="152">
        <v>392.35</v>
      </c>
      <c r="J25" s="148">
        <f t="shared" si="2"/>
        <v>8.0805605213078824</v>
      </c>
      <c r="K25" s="152">
        <v>496331</v>
      </c>
      <c r="L25" s="152">
        <v>420.9</v>
      </c>
      <c r="M25" s="148">
        <f t="shared" si="3"/>
        <v>8.4802279124213484</v>
      </c>
      <c r="N25" s="152">
        <v>507408</v>
      </c>
      <c r="O25" s="152">
        <v>420.9</v>
      </c>
      <c r="P25" s="148">
        <f t="shared" si="4"/>
        <v>8.2950998013432962</v>
      </c>
      <c r="Q25" s="258">
        <v>561605</v>
      </c>
      <c r="R25" s="152">
        <v>469.95</v>
      </c>
      <c r="S25" s="148">
        <f t="shared" si="5"/>
        <v>8.3679810542997313</v>
      </c>
      <c r="T25" s="452">
        <v>571382</v>
      </c>
      <c r="U25" s="265">
        <v>549.45000000000005</v>
      </c>
      <c r="V25" s="148">
        <f t="shared" si="6"/>
        <v>9.6161587169354306</v>
      </c>
      <c r="W25" s="452">
        <v>581010</v>
      </c>
      <c r="X25" s="268">
        <v>618.00000000000023</v>
      </c>
      <c r="Y25" s="148">
        <f t="shared" si="8"/>
        <v>10.636649971601182</v>
      </c>
      <c r="Z25" s="259">
        <v>542707</v>
      </c>
      <c r="AA25" s="267">
        <v>670.65000000000009</v>
      </c>
      <c r="AB25" s="148">
        <v>12.357496770817404</v>
      </c>
      <c r="AC25" s="453">
        <v>551165</v>
      </c>
      <c r="AD25" s="239">
        <v>659</v>
      </c>
      <c r="AE25" s="148">
        <v>11.956492157520888</v>
      </c>
      <c r="AF25" s="453">
        <v>559471</v>
      </c>
      <c r="AG25" s="239">
        <v>839.74999999999943</v>
      </c>
      <c r="AH25" s="567">
        <f t="shared" si="7"/>
        <v>15.009714533907912</v>
      </c>
    </row>
    <row r="26" spans="1:34" ht="15" customHeight="1">
      <c r="A26" s="457" t="s">
        <v>157</v>
      </c>
      <c r="B26" s="250">
        <v>3522015</v>
      </c>
      <c r="C26" s="250">
        <v>3040.4599999999982</v>
      </c>
      <c r="D26" s="148">
        <f t="shared" si="0"/>
        <v>8.6327287078561508</v>
      </c>
      <c r="E26" s="152">
        <v>3583719</v>
      </c>
      <c r="F26" s="152">
        <v>3502.6700000000028</v>
      </c>
      <c r="G26" s="148">
        <f t="shared" si="1"/>
        <v>9.7738410851966986</v>
      </c>
      <c r="H26" s="152">
        <v>3647031</v>
      </c>
      <c r="I26" s="152">
        <v>3746.05</v>
      </c>
      <c r="J26" s="148">
        <f t="shared" si="2"/>
        <v>10.271505781003782</v>
      </c>
      <c r="K26" s="152">
        <v>3712012</v>
      </c>
      <c r="L26" s="152">
        <v>4645.1499999999996</v>
      </c>
      <c r="M26" s="148">
        <f t="shared" si="3"/>
        <v>12.513833468210771</v>
      </c>
      <c r="N26" s="152">
        <v>3778720</v>
      </c>
      <c r="O26" s="152">
        <v>4645.1499999999996</v>
      </c>
      <c r="P26" s="148">
        <f t="shared" si="4"/>
        <v>12.292919295422788</v>
      </c>
      <c r="Q26" s="259">
        <v>3840319</v>
      </c>
      <c r="R26" s="152">
        <v>5958.85</v>
      </c>
      <c r="S26" s="148">
        <f t="shared" si="5"/>
        <v>15.516549536640056</v>
      </c>
      <c r="T26" s="450">
        <v>3901981</v>
      </c>
      <c r="U26" s="257">
        <v>6336.55</v>
      </c>
      <c r="V26" s="148">
        <f t="shared" si="6"/>
        <v>16.239315363145028</v>
      </c>
      <c r="W26" s="450">
        <v>3963541</v>
      </c>
      <c r="X26" s="267">
        <v>6266.1999999999916</v>
      </c>
      <c r="Y26" s="148">
        <f t="shared" si="8"/>
        <v>15.809600556673923</v>
      </c>
      <c r="Z26" s="259">
        <v>4024929</v>
      </c>
      <c r="AA26" s="267">
        <v>6556.9000000000051</v>
      </c>
      <c r="AB26" s="148">
        <v>16.290722146899995</v>
      </c>
      <c r="AC26" s="453">
        <v>4086089</v>
      </c>
      <c r="AD26" s="239">
        <v>6923</v>
      </c>
      <c r="AE26" s="148">
        <v>16.942851709788993</v>
      </c>
      <c r="AF26" s="453">
        <v>4146996</v>
      </c>
      <c r="AG26" s="239">
        <v>7990.65</v>
      </c>
      <c r="AH26" s="567">
        <f t="shared" si="7"/>
        <v>19.268525940222752</v>
      </c>
    </row>
    <row r="27" spans="1:34" ht="15" customHeight="1">
      <c r="A27" s="457" t="s">
        <v>156</v>
      </c>
      <c r="B27" s="250">
        <v>748853</v>
      </c>
      <c r="C27" s="250">
        <v>535.48999999999978</v>
      </c>
      <c r="D27" s="148">
        <f t="shared" si="0"/>
        <v>7.1508026274849641</v>
      </c>
      <c r="E27" s="152">
        <v>762484</v>
      </c>
      <c r="F27" s="152">
        <v>633.72</v>
      </c>
      <c r="G27" s="148">
        <f t="shared" si="1"/>
        <v>8.3112563673467257</v>
      </c>
      <c r="H27" s="152">
        <v>776460</v>
      </c>
      <c r="I27" s="152">
        <v>718.45</v>
      </c>
      <c r="J27" s="148">
        <f t="shared" si="2"/>
        <v>9.2528913273059796</v>
      </c>
      <c r="K27" s="152">
        <v>790808</v>
      </c>
      <c r="L27" s="152">
        <v>864.7</v>
      </c>
      <c r="M27" s="148">
        <f t="shared" si="3"/>
        <v>10.934386096245865</v>
      </c>
      <c r="N27" s="152">
        <v>805514</v>
      </c>
      <c r="O27" s="152">
        <v>864.7</v>
      </c>
      <c r="P27" s="148">
        <f t="shared" si="4"/>
        <v>10.734760662136228</v>
      </c>
      <c r="Q27" s="258">
        <v>817676</v>
      </c>
      <c r="R27" s="152">
        <v>794.25</v>
      </c>
      <c r="S27" s="148">
        <f t="shared" si="5"/>
        <v>9.7135051047114018</v>
      </c>
      <c r="T27" s="452">
        <v>829779</v>
      </c>
      <c r="U27" s="265">
        <v>912.45</v>
      </c>
      <c r="V27" s="148">
        <f t="shared" si="6"/>
        <v>10.996301424837215</v>
      </c>
      <c r="W27" s="452">
        <v>841767</v>
      </c>
      <c r="X27" s="268">
        <v>865.05000000000007</v>
      </c>
      <c r="Y27" s="148">
        <f t="shared" si="8"/>
        <v>10.276596730449162</v>
      </c>
      <c r="Z27" s="259">
        <v>853622</v>
      </c>
      <c r="AA27" s="267">
        <v>927.45000000000039</v>
      </c>
      <c r="AB27" s="148">
        <v>10.86487930254844</v>
      </c>
      <c r="AC27" s="451">
        <v>865340</v>
      </c>
      <c r="AD27" s="239">
        <v>1077</v>
      </c>
      <c r="AE27" s="148">
        <v>12.445974992488502</v>
      </c>
      <c r="AF27" s="451">
        <v>876912</v>
      </c>
      <c r="AG27" s="239">
        <v>1126.9500000000003</v>
      </c>
      <c r="AH27" s="567">
        <f t="shared" si="7"/>
        <v>12.851346543324761</v>
      </c>
    </row>
    <row r="28" spans="1:34" ht="15" customHeight="1">
      <c r="A28" s="457" t="s">
        <v>155</v>
      </c>
      <c r="B28" s="250">
        <v>1340526</v>
      </c>
      <c r="C28" s="250">
        <v>1004.2400000000001</v>
      </c>
      <c r="D28" s="148">
        <f t="shared" si="0"/>
        <v>7.4913877090037806</v>
      </c>
      <c r="E28" s="152">
        <v>1359648</v>
      </c>
      <c r="F28" s="152">
        <v>1121.5700000000006</v>
      </c>
      <c r="G28" s="148">
        <f t="shared" si="1"/>
        <v>8.2489732636682476</v>
      </c>
      <c r="H28" s="152">
        <v>1379329</v>
      </c>
      <c r="I28" s="152">
        <v>1351.25</v>
      </c>
      <c r="J28" s="148">
        <f t="shared" si="2"/>
        <v>9.7964300032842058</v>
      </c>
      <c r="K28" s="152">
        <v>1399539</v>
      </c>
      <c r="L28" s="152">
        <v>1391.6</v>
      </c>
      <c r="M28" s="148">
        <f t="shared" si="3"/>
        <v>9.9432741781400882</v>
      </c>
      <c r="N28" s="152">
        <v>1420348</v>
      </c>
      <c r="O28" s="152">
        <v>1391.6</v>
      </c>
      <c r="P28" s="148">
        <f t="shared" si="4"/>
        <v>9.7975988982981637</v>
      </c>
      <c r="Q28" s="259">
        <v>1436259</v>
      </c>
      <c r="R28" s="152">
        <v>1557.7</v>
      </c>
      <c r="S28" s="148">
        <f t="shared" si="5"/>
        <v>10.845536912214301</v>
      </c>
      <c r="T28" s="450">
        <v>1451873</v>
      </c>
      <c r="U28" s="257">
        <v>1897.85</v>
      </c>
      <c r="V28" s="148">
        <f t="shared" si="6"/>
        <v>13.071735613238896</v>
      </c>
      <c r="W28" s="450">
        <v>1467111</v>
      </c>
      <c r="X28" s="267">
        <v>2083.300000000002</v>
      </c>
      <c r="Y28" s="148">
        <f t="shared" si="8"/>
        <v>14.200016222358103</v>
      </c>
      <c r="Z28" s="259">
        <v>1481940</v>
      </c>
      <c r="AA28" s="267">
        <v>2032.9999999999995</v>
      </c>
      <c r="AB28" s="148">
        <v>13.718504122973936</v>
      </c>
      <c r="AC28" s="451">
        <v>1496366</v>
      </c>
      <c r="AD28" s="239">
        <v>2222</v>
      </c>
      <c r="AE28" s="148">
        <v>14.849308257471767</v>
      </c>
      <c r="AF28" s="451">
        <v>1510375</v>
      </c>
      <c r="AG28" s="239">
        <v>2825.2500000000018</v>
      </c>
      <c r="AH28" s="567">
        <f t="shared" si="7"/>
        <v>18.705619465364574</v>
      </c>
    </row>
    <row r="29" spans="1:34" ht="15" customHeight="1">
      <c r="A29" s="457" t="s">
        <v>26</v>
      </c>
      <c r="B29" s="250">
        <v>284281</v>
      </c>
      <c r="C29" s="250">
        <v>141.67000000000004</v>
      </c>
      <c r="D29" s="147">
        <f t="shared" si="0"/>
        <v>4.9834494742877666</v>
      </c>
      <c r="E29" s="152">
        <v>292363</v>
      </c>
      <c r="F29" s="152">
        <v>166.09999999999997</v>
      </c>
      <c r="G29" s="148">
        <f t="shared" si="1"/>
        <v>5.6812934605268097</v>
      </c>
      <c r="H29" s="152">
        <v>300709</v>
      </c>
      <c r="I29" s="152">
        <v>159.4</v>
      </c>
      <c r="J29" s="148">
        <f t="shared" si="2"/>
        <v>5.3008057623815716</v>
      </c>
      <c r="K29" s="152">
        <v>309335</v>
      </c>
      <c r="L29" s="152">
        <v>177.65</v>
      </c>
      <c r="M29" s="148">
        <f t="shared" si="3"/>
        <v>5.7429647469571821</v>
      </c>
      <c r="N29" s="152">
        <v>318247</v>
      </c>
      <c r="O29" s="152">
        <v>177.65</v>
      </c>
      <c r="P29" s="148">
        <f t="shared" si="4"/>
        <v>5.582142172589216</v>
      </c>
      <c r="Q29" s="258">
        <v>326215</v>
      </c>
      <c r="R29" s="152">
        <v>290.14999999999998</v>
      </c>
      <c r="S29" s="148">
        <f t="shared" si="5"/>
        <v>8.89444078291924</v>
      </c>
      <c r="T29" s="452">
        <v>334276</v>
      </c>
      <c r="U29" s="265">
        <v>323.95</v>
      </c>
      <c r="V29" s="148">
        <f t="shared" si="6"/>
        <v>9.6910935873350166</v>
      </c>
      <c r="W29" s="452">
        <v>342408</v>
      </c>
      <c r="X29" s="268">
        <v>460.79999999999995</v>
      </c>
      <c r="Y29" s="148">
        <f t="shared" si="8"/>
        <v>13.457629494637974</v>
      </c>
      <c r="Z29" s="259">
        <v>350624</v>
      </c>
      <c r="AA29" s="267">
        <v>483.04999999999978</v>
      </c>
      <c r="AB29" s="148">
        <v>13.776866386784699</v>
      </c>
      <c r="AC29" s="451">
        <v>358896</v>
      </c>
      <c r="AD29" s="239">
        <v>509</v>
      </c>
      <c r="AE29" s="148">
        <v>14.182381525567294</v>
      </c>
      <c r="AF29" s="451">
        <v>367235</v>
      </c>
      <c r="AG29" s="239">
        <v>607.80000000000018</v>
      </c>
      <c r="AH29" s="567">
        <f t="shared" si="7"/>
        <v>16.550710035808141</v>
      </c>
    </row>
    <row r="30" spans="1:34" ht="15" customHeight="1">
      <c r="A30" s="249" t="s">
        <v>27</v>
      </c>
      <c r="B30" s="146">
        <f>SUM(B31:B36)</f>
        <v>670655</v>
      </c>
      <c r="C30" s="146">
        <f>SUM(C31:C36)</f>
        <v>526.08999999999992</v>
      </c>
      <c r="D30" s="147">
        <f t="shared" si="0"/>
        <v>7.844420752846097</v>
      </c>
      <c r="E30" s="146">
        <f>SUM(E31:E36)</f>
        <v>691933</v>
      </c>
      <c r="F30" s="146">
        <f>SUM(F31:F36)</f>
        <v>636.29</v>
      </c>
      <c r="G30" s="147">
        <f t="shared" si="1"/>
        <v>9.1958325444804618</v>
      </c>
      <c r="H30" s="146">
        <f>SUM(H31:H36)</f>
        <v>714054</v>
      </c>
      <c r="I30" s="146">
        <f>SUM(I31:I36)</f>
        <v>731.95</v>
      </c>
      <c r="J30" s="147">
        <f t="shared" si="2"/>
        <v>10.250625302848245</v>
      </c>
      <c r="K30" s="146">
        <f>SUM(K31:K36)</f>
        <v>736993</v>
      </c>
      <c r="L30" s="146">
        <f>SUM(L31:L36)</f>
        <v>934.5</v>
      </c>
      <c r="M30" s="147">
        <f t="shared" si="3"/>
        <v>12.67990333693807</v>
      </c>
      <c r="N30" s="146">
        <v>760853</v>
      </c>
      <c r="O30" s="146">
        <f>SUM(O31:O36)</f>
        <v>934.5</v>
      </c>
      <c r="P30" s="147">
        <f t="shared" si="4"/>
        <v>12.282267402507449</v>
      </c>
      <c r="Q30" s="146">
        <f>SUM(Q31:Q36)</f>
        <v>780529</v>
      </c>
      <c r="R30" s="146">
        <f>SUM(R31:R36)</f>
        <v>1119</v>
      </c>
      <c r="S30" s="147">
        <f t="shared" si="5"/>
        <v>14.336430805261559</v>
      </c>
      <c r="T30" s="447">
        <f>SUM(T31:T36)</f>
        <v>800285</v>
      </c>
      <c r="U30" s="146">
        <f>SUM(U31:U36)</f>
        <v>1329.9</v>
      </c>
      <c r="V30" s="147">
        <f t="shared" si="6"/>
        <v>16.617829898098805</v>
      </c>
      <c r="W30" s="447">
        <f>SUM(W31:W36)</f>
        <v>820024</v>
      </c>
      <c r="X30" s="146">
        <f>SUM(X31:X36)</f>
        <v>1421.8999999999999</v>
      </c>
      <c r="Y30" s="147">
        <f t="shared" si="8"/>
        <v>17.339736397959083</v>
      </c>
      <c r="Z30" s="146">
        <v>839722</v>
      </c>
      <c r="AA30" s="146">
        <v>1786.2999999999997</v>
      </c>
      <c r="AB30" s="147">
        <v>21.272516380421138</v>
      </c>
      <c r="AC30" s="449">
        <v>859385</v>
      </c>
      <c r="AD30" s="238">
        <v>1841</v>
      </c>
      <c r="AE30" s="147">
        <v>21.422296176917214</v>
      </c>
      <c r="AF30" s="449">
        <v>878996</v>
      </c>
      <c r="AG30" s="238">
        <v>2042.9999999999986</v>
      </c>
      <c r="AH30" s="566">
        <f t="shared" si="7"/>
        <v>23.242426586696624</v>
      </c>
    </row>
    <row r="31" spans="1:34" ht="15" customHeight="1">
      <c r="A31" s="251" t="s">
        <v>28</v>
      </c>
      <c r="B31" s="250">
        <v>137965</v>
      </c>
      <c r="C31" s="250">
        <v>118.04999999999997</v>
      </c>
      <c r="D31" s="148">
        <f t="shared" si="0"/>
        <v>8.5565179574529751</v>
      </c>
      <c r="E31" s="152">
        <v>141598</v>
      </c>
      <c r="F31" s="152">
        <v>122.44999999999997</v>
      </c>
      <c r="G31" s="148">
        <f t="shared" si="1"/>
        <v>8.6477210130086561</v>
      </c>
      <c r="H31" s="152">
        <v>145352</v>
      </c>
      <c r="I31" s="152">
        <v>157.69999999999999</v>
      </c>
      <c r="J31" s="148">
        <f t="shared" si="2"/>
        <v>10.849523914359624</v>
      </c>
      <c r="K31" s="152">
        <v>149206</v>
      </c>
      <c r="L31" s="152">
        <v>196.85</v>
      </c>
      <c r="M31" s="148">
        <f t="shared" si="3"/>
        <v>13.193169175502325</v>
      </c>
      <c r="N31" s="152">
        <v>153163</v>
      </c>
      <c r="O31" s="152">
        <v>196.85</v>
      </c>
      <c r="P31" s="148">
        <f t="shared" si="4"/>
        <v>12.852320730202464</v>
      </c>
      <c r="Q31" s="258">
        <v>157551</v>
      </c>
      <c r="R31" s="152">
        <v>279.5</v>
      </c>
      <c r="S31" s="148">
        <f t="shared" si="5"/>
        <v>17.740287272057937</v>
      </c>
      <c r="T31" s="452">
        <v>161948</v>
      </c>
      <c r="U31" s="265">
        <v>348.7</v>
      </c>
      <c r="V31" s="148">
        <f t="shared" si="6"/>
        <v>21.53160273668091</v>
      </c>
      <c r="W31" s="452">
        <v>166345</v>
      </c>
      <c r="X31" s="268">
        <v>336.75</v>
      </c>
      <c r="Y31" s="148">
        <f t="shared" si="8"/>
        <v>20.244071057140282</v>
      </c>
      <c r="Z31" s="259">
        <v>170722</v>
      </c>
      <c r="AA31" s="267">
        <v>347.70000000000005</v>
      </c>
      <c r="AB31" s="148">
        <v>20.366443692084211</v>
      </c>
      <c r="AC31" s="451">
        <v>175074</v>
      </c>
      <c r="AD31" s="239">
        <v>414</v>
      </c>
      <c r="AE31" s="148">
        <v>23.647143493608418</v>
      </c>
      <c r="AF31" s="451">
        <v>179406</v>
      </c>
      <c r="AG31" s="239">
        <v>541.85000000000025</v>
      </c>
      <c r="AH31" s="567">
        <f t="shared" si="7"/>
        <v>30.202445849079755</v>
      </c>
    </row>
    <row r="32" spans="1:34" ht="15" customHeight="1">
      <c r="A32" s="251" t="s">
        <v>29</v>
      </c>
      <c r="B32" s="250">
        <v>95474</v>
      </c>
      <c r="C32" s="250">
        <v>87.75</v>
      </c>
      <c r="D32" s="148">
        <f t="shared" si="0"/>
        <v>9.1909839327984582</v>
      </c>
      <c r="E32" s="152">
        <v>98194</v>
      </c>
      <c r="F32" s="152">
        <v>94.90000000000002</v>
      </c>
      <c r="G32" s="148">
        <f t="shared" si="1"/>
        <v>9.6645416216876807</v>
      </c>
      <c r="H32" s="152">
        <v>101017</v>
      </c>
      <c r="I32" s="152">
        <v>103.55</v>
      </c>
      <c r="J32" s="148">
        <f t="shared" si="2"/>
        <v>10.25074987378362</v>
      </c>
      <c r="K32" s="152">
        <v>103933</v>
      </c>
      <c r="L32" s="152">
        <v>178.45</v>
      </c>
      <c r="M32" s="148">
        <f t="shared" si="3"/>
        <v>17.169715104923363</v>
      </c>
      <c r="N32" s="152">
        <v>106953</v>
      </c>
      <c r="O32" s="152">
        <v>178.45</v>
      </c>
      <c r="P32" s="148">
        <f t="shared" si="4"/>
        <v>16.684898974315818</v>
      </c>
      <c r="Q32" s="260">
        <v>109514</v>
      </c>
      <c r="R32" s="152">
        <v>191.3</v>
      </c>
      <c r="S32" s="148">
        <f t="shared" si="5"/>
        <v>17.468086272074803</v>
      </c>
      <c r="T32" s="450">
        <v>112151</v>
      </c>
      <c r="U32" s="257">
        <v>255</v>
      </c>
      <c r="V32" s="148">
        <f t="shared" si="6"/>
        <v>22.737202521600341</v>
      </c>
      <c r="W32" s="450">
        <v>114805</v>
      </c>
      <c r="X32" s="267">
        <v>296.09999999999991</v>
      </c>
      <c r="Y32" s="148">
        <f t="shared" si="8"/>
        <v>25.791559601062662</v>
      </c>
      <c r="Z32" s="260">
        <v>117465</v>
      </c>
      <c r="AA32" s="267">
        <v>345.3</v>
      </c>
      <c r="AB32" s="148">
        <v>29.395990294981484</v>
      </c>
      <c r="AC32" s="451">
        <v>120144</v>
      </c>
      <c r="AD32" s="239">
        <v>314</v>
      </c>
      <c r="AE32" s="148">
        <v>26.135304301504863</v>
      </c>
      <c r="AF32" s="451">
        <v>122838</v>
      </c>
      <c r="AG32" s="239">
        <v>320.60000000000008</v>
      </c>
      <c r="AH32" s="567">
        <f t="shared" si="7"/>
        <v>26.099415490320592</v>
      </c>
    </row>
    <row r="33" spans="1:36" ht="15" customHeight="1">
      <c r="A33" s="251" t="s">
        <v>30</v>
      </c>
      <c r="B33" s="250">
        <v>75992</v>
      </c>
      <c r="C33" s="250">
        <v>85.609999999999971</v>
      </c>
      <c r="D33" s="148">
        <f t="shared" si="0"/>
        <v>11.265659543109798</v>
      </c>
      <c r="E33" s="152">
        <v>78474</v>
      </c>
      <c r="F33" s="152">
        <v>87.989999999999981</v>
      </c>
      <c r="G33" s="148">
        <f t="shared" si="1"/>
        <v>11.212630935086777</v>
      </c>
      <c r="H33" s="152">
        <v>81047</v>
      </c>
      <c r="I33" s="152">
        <v>101.3</v>
      </c>
      <c r="J33" s="148">
        <f t="shared" si="2"/>
        <v>12.498920379532864</v>
      </c>
      <c r="K33" s="152">
        <v>83711</v>
      </c>
      <c r="L33" s="152">
        <v>137.94999999999999</v>
      </c>
      <c r="M33" s="148">
        <f t="shared" si="3"/>
        <v>16.479315741061505</v>
      </c>
      <c r="N33" s="152">
        <v>86470</v>
      </c>
      <c r="O33" s="152">
        <v>137.94999999999999</v>
      </c>
      <c r="P33" s="148">
        <f t="shared" si="4"/>
        <v>15.953509887822365</v>
      </c>
      <c r="Q33" s="260">
        <v>89053</v>
      </c>
      <c r="R33" s="152">
        <v>140.75</v>
      </c>
      <c r="S33" s="148">
        <f t="shared" si="5"/>
        <v>15.805194659360156</v>
      </c>
      <c r="T33" s="452">
        <v>91699</v>
      </c>
      <c r="U33" s="265">
        <v>125.7</v>
      </c>
      <c r="V33" s="148">
        <f t="shared" si="6"/>
        <v>13.707892125323067</v>
      </c>
      <c r="W33" s="452">
        <v>94373</v>
      </c>
      <c r="X33" s="268">
        <v>105.2</v>
      </c>
      <c r="Y33" s="148">
        <f t="shared" si="8"/>
        <v>11.147256100791541</v>
      </c>
      <c r="Z33" s="260">
        <v>97093</v>
      </c>
      <c r="AA33" s="267">
        <v>221.39999999999998</v>
      </c>
      <c r="AB33" s="148">
        <v>22.802879713264598</v>
      </c>
      <c r="AC33" s="451">
        <v>99855</v>
      </c>
      <c r="AD33" s="239">
        <v>245</v>
      </c>
      <c r="AE33" s="148">
        <v>24.535576586049771</v>
      </c>
      <c r="AF33" s="451">
        <v>102655</v>
      </c>
      <c r="AG33" s="239">
        <v>274.40000000000009</v>
      </c>
      <c r="AH33" s="567">
        <f t="shared" si="7"/>
        <v>26.730310262529844</v>
      </c>
    </row>
    <row r="34" spans="1:36" ht="15" customHeight="1">
      <c r="A34" s="251" t="s">
        <v>31</v>
      </c>
      <c r="B34" s="250">
        <v>88353</v>
      </c>
      <c r="C34" s="250">
        <v>85.20999999999998</v>
      </c>
      <c r="D34" s="148">
        <f t="shared" si="0"/>
        <v>9.6442678799814363</v>
      </c>
      <c r="E34" s="152">
        <v>89999</v>
      </c>
      <c r="F34" s="152">
        <v>98.169999999999987</v>
      </c>
      <c r="G34" s="148">
        <f t="shared" si="1"/>
        <v>10.907898976655297</v>
      </c>
      <c r="H34" s="152">
        <v>91691</v>
      </c>
      <c r="I34" s="152">
        <v>100.1</v>
      </c>
      <c r="J34" s="148">
        <f t="shared" si="2"/>
        <v>10.917102005649408</v>
      </c>
      <c r="K34" s="152">
        <v>93409</v>
      </c>
      <c r="L34" s="152">
        <v>116.2</v>
      </c>
      <c r="M34" s="148">
        <f t="shared" si="3"/>
        <v>12.439914783372052</v>
      </c>
      <c r="N34" s="152">
        <v>95194</v>
      </c>
      <c r="O34" s="152">
        <v>116.2</v>
      </c>
      <c r="P34" s="148">
        <f t="shared" si="4"/>
        <v>12.206651679727715</v>
      </c>
      <c r="Q34" s="259">
        <v>97676</v>
      </c>
      <c r="R34" s="152">
        <v>159.9</v>
      </c>
      <c r="S34" s="148">
        <f t="shared" si="5"/>
        <v>16.370449240345632</v>
      </c>
      <c r="T34" s="450">
        <v>100170</v>
      </c>
      <c r="U34" s="257">
        <v>177.4</v>
      </c>
      <c r="V34" s="148">
        <f t="shared" si="6"/>
        <v>17.709893181591298</v>
      </c>
      <c r="W34" s="450">
        <v>102684</v>
      </c>
      <c r="X34" s="267">
        <v>217.70000000000007</v>
      </c>
      <c r="Y34" s="148">
        <f t="shared" si="8"/>
        <v>21.200966070663402</v>
      </c>
      <c r="Z34" s="259">
        <v>105213</v>
      </c>
      <c r="AA34" s="267">
        <v>264.54999999999995</v>
      </c>
      <c r="AB34" s="148">
        <v>25.144231226179272</v>
      </c>
      <c r="AC34" s="451">
        <v>107749</v>
      </c>
      <c r="AD34" s="239">
        <v>273</v>
      </c>
      <c r="AE34" s="148">
        <v>25.336662057188466</v>
      </c>
      <c r="AF34" s="451">
        <v>110296</v>
      </c>
      <c r="AG34" s="239">
        <v>287.35000000000008</v>
      </c>
      <c r="AH34" s="567">
        <f t="shared" si="7"/>
        <v>26.052622035250607</v>
      </c>
    </row>
    <row r="35" spans="1:36" ht="15" customHeight="1">
      <c r="A35" s="251" t="s">
        <v>32</v>
      </c>
      <c r="B35" s="250">
        <v>158903</v>
      </c>
      <c r="C35" s="250">
        <v>90.839999999999989</v>
      </c>
      <c r="D35" s="148">
        <f t="shared" si="0"/>
        <v>5.716695090715719</v>
      </c>
      <c r="E35" s="152">
        <v>164183</v>
      </c>
      <c r="F35" s="152">
        <v>140.81999999999996</v>
      </c>
      <c r="G35" s="148">
        <f t="shared" si="1"/>
        <v>8.5770146726518561</v>
      </c>
      <c r="H35" s="152">
        <v>169667</v>
      </c>
      <c r="I35" s="152">
        <v>155.30000000000001</v>
      </c>
      <c r="J35" s="148">
        <f t="shared" si="2"/>
        <v>9.1532236675370005</v>
      </c>
      <c r="K35" s="152">
        <v>175358</v>
      </c>
      <c r="L35" s="152">
        <v>163.05000000000001</v>
      </c>
      <c r="M35" s="148">
        <f t="shared" si="3"/>
        <v>9.2981215570433058</v>
      </c>
      <c r="N35" s="152">
        <v>181287</v>
      </c>
      <c r="O35" s="152">
        <v>163.05000000000001</v>
      </c>
      <c r="P35" s="148">
        <f t="shared" si="4"/>
        <v>8.9940260470965931</v>
      </c>
      <c r="Q35" s="258">
        <v>186072</v>
      </c>
      <c r="R35" s="152">
        <v>183.75</v>
      </c>
      <c r="S35" s="148">
        <f t="shared" si="5"/>
        <v>9.875209596285309</v>
      </c>
      <c r="T35" s="452">
        <v>190896</v>
      </c>
      <c r="U35" s="265">
        <v>213.5</v>
      </c>
      <c r="V35" s="148">
        <f t="shared" si="6"/>
        <v>11.184100243064286</v>
      </c>
      <c r="W35" s="452">
        <v>195759</v>
      </c>
      <c r="X35" s="268">
        <v>231.84999999999994</v>
      </c>
      <c r="Y35" s="148">
        <f t="shared" si="8"/>
        <v>11.843644481224359</v>
      </c>
      <c r="Z35" s="259">
        <v>200656</v>
      </c>
      <c r="AA35" s="267">
        <v>318.25</v>
      </c>
      <c r="AB35" s="148">
        <v>15.860477633362569</v>
      </c>
      <c r="AC35" s="451">
        <v>205586</v>
      </c>
      <c r="AD35" s="239">
        <v>314</v>
      </c>
      <c r="AE35" s="148">
        <v>15.273413559289057</v>
      </c>
      <c r="AF35" s="451">
        <v>210532</v>
      </c>
      <c r="AG35" s="239">
        <v>314.60000000000002</v>
      </c>
      <c r="AH35" s="567">
        <f t="shared" si="7"/>
        <v>14.943096536393519</v>
      </c>
    </row>
    <row r="36" spans="1:36" ht="15" customHeight="1">
      <c r="A36" s="251" t="s">
        <v>33</v>
      </c>
      <c r="B36" s="250">
        <v>113968</v>
      </c>
      <c r="C36" s="250">
        <v>58.629999999999995</v>
      </c>
      <c r="D36" s="148">
        <f t="shared" si="0"/>
        <v>5.1444265056858063</v>
      </c>
      <c r="E36" s="152">
        <v>119485</v>
      </c>
      <c r="F36" s="152">
        <v>91.96</v>
      </c>
      <c r="G36" s="148">
        <f t="shared" si="1"/>
        <v>7.6963635602795328</v>
      </c>
      <c r="H36" s="152">
        <v>125280</v>
      </c>
      <c r="I36" s="152">
        <v>114</v>
      </c>
      <c r="J36" s="148">
        <f t="shared" si="2"/>
        <v>9.0996168582375478</v>
      </c>
      <c r="K36" s="152">
        <v>131376</v>
      </c>
      <c r="L36" s="152">
        <v>142</v>
      </c>
      <c r="M36" s="148">
        <f t="shared" si="3"/>
        <v>10.808671294604798</v>
      </c>
      <c r="N36" s="152">
        <v>137786</v>
      </c>
      <c r="O36" s="152">
        <v>142</v>
      </c>
      <c r="P36" s="148">
        <f t="shared" si="4"/>
        <v>10.305836587171409</v>
      </c>
      <c r="Q36" s="259">
        <v>140663</v>
      </c>
      <c r="R36" s="152">
        <v>163.80000000000001</v>
      </c>
      <c r="S36" s="148">
        <f t="shared" si="5"/>
        <v>11.64485330186332</v>
      </c>
      <c r="T36" s="450">
        <v>143421</v>
      </c>
      <c r="U36" s="257">
        <v>209.6</v>
      </c>
      <c r="V36" s="148">
        <f t="shared" si="6"/>
        <v>14.614317289657722</v>
      </c>
      <c r="W36" s="450">
        <v>146058</v>
      </c>
      <c r="X36" s="267">
        <v>234.2999999999999</v>
      </c>
      <c r="Y36" s="148">
        <f t="shared" si="8"/>
        <v>16.041572525982822</v>
      </c>
      <c r="Z36" s="259">
        <v>148573</v>
      </c>
      <c r="AA36" s="267">
        <v>289.10000000000002</v>
      </c>
      <c r="AB36" s="148">
        <v>19.45844803564578</v>
      </c>
      <c r="AC36" s="451">
        <v>150977</v>
      </c>
      <c r="AD36" s="239">
        <v>281</v>
      </c>
      <c r="AE36" s="148">
        <v>18.612106479794935</v>
      </c>
      <c r="AF36" s="451">
        <v>153269</v>
      </c>
      <c r="AG36" s="239">
        <v>304.2</v>
      </c>
      <c r="AH36" s="567">
        <f t="shared" si="7"/>
        <v>19.847457737702992</v>
      </c>
    </row>
    <row r="37" spans="1:36" ht="15" customHeight="1">
      <c r="A37" s="252" t="s">
        <v>34</v>
      </c>
      <c r="B37" s="146">
        <f>B38</f>
        <v>22729</v>
      </c>
      <c r="C37" s="146">
        <f>SUM(C38)</f>
        <v>16.25</v>
      </c>
      <c r="D37" s="147">
        <f t="shared" si="0"/>
        <v>7.1494566412952612</v>
      </c>
      <c r="E37" s="146">
        <f>E38</f>
        <v>23455</v>
      </c>
      <c r="F37" s="146">
        <f>SUM(F38)</f>
        <v>16.21</v>
      </c>
      <c r="G37" s="147">
        <f t="shared" si="1"/>
        <v>6.9111063739074821</v>
      </c>
      <c r="H37" s="146">
        <v>24214</v>
      </c>
      <c r="I37" s="146">
        <f>SUM(I38)</f>
        <v>12.7</v>
      </c>
      <c r="J37" s="147">
        <f t="shared" si="2"/>
        <v>5.2448996448335672</v>
      </c>
      <c r="K37" s="146">
        <f>K38</f>
        <v>25036</v>
      </c>
      <c r="L37" s="146">
        <f>SUM(L38)</f>
        <v>30.5</v>
      </c>
      <c r="M37" s="147">
        <f t="shared" si="3"/>
        <v>12.182457261543378</v>
      </c>
      <c r="N37" s="146">
        <v>25884</v>
      </c>
      <c r="O37" s="146">
        <f>SUM(O38)</f>
        <v>30.5</v>
      </c>
      <c r="P37" s="147">
        <f t="shared" si="4"/>
        <v>11.783341060114356</v>
      </c>
      <c r="Q37" s="146">
        <f>Q38</f>
        <v>26576</v>
      </c>
      <c r="R37" s="146">
        <f>SUM(R38)</f>
        <v>44</v>
      </c>
      <c r="S37" s="147">
        <f t="shared" si="5"/>
        <v>16.556291390728475</v>
      </c>
      <c r="T37" s="447">
        <f>SUM(T38)</f>
        <v>27284</v>
      </c>
      <c r="U37" s="146">
        <f>SUM(U38)</f>
        <v>71</v>
      </c>
      <c r="V37" s="147">
        <f t="shared" si="6"/>
        <v>26.022577334701658</v>
      </c>
      <c r="W37" s="447">
        <f>SUM(W38)</f>
        <v>28000</v>
      </c>
      <c r="X37" s="151">
        <f>SUM(X38)</f>
        <v>94.200000000000017</v>
      </c>
      <c r="Y37" s="147">
        <f t="shared" si="8"/>
        <v>33.642857142857153</v>
      </c>
      <c r="Z37" s="146">
        <v>28726</v>
      </c>
      <c r="AA37" s="151">
        <v>96.750000000000014</v>
      </c>
      <c r="AB37" s="147">
        <v>33.680289633085017</v>
      </c>
      <c r="AC37" s="528">
        <v>29453</v>
      </c>
      <c r="AD37" s="565">
        <v>83</v>
      </c>
      <c r="AE37" s="147">
        <v>28.180490951685734</v>
      </c>
      <c r="AF37" s="528">
        <v>30172</v>
      </c>
      <c r="AG37" s="565">
        <v>84.25</v>
      </c>
      <c r="AH37" s="564">
        <f t="shared" si="7"/>
        <v>27.923240090149807</v>
      </c>
    </row>
    <row r="38" spans="1:36" ht="15" customHeight="1">
      <c r="A38" s="251" t="s">
        <v>36</v>
      </c>
      <c r="B38" s="250">
        <v>22729</v>
      </c>
      <c r="C38" s="250">
        <v>16.25</v>
      </c>
      <c r="D38" s="148">
        <f t="shared" si="0"/>
        <v>7.1494566412952612</v>
      </c>
      <c r="E38" s="152">
        <v>23455</v>
      </c>
      <c r="F38" s="152">
        <v>16.21</v>
      </c>
      <c r="G38" s="148">
        <f t="shared" si="1"/>
        <v>6.9111063739074821</v>
      </c>
      <c r="H38" s="152">
        <v>24212</v>
      </c>
      <c r="I38" s="255">
        <v>12.7</v>
      </c>
      <c r="J38" s="148">
        <f t="shared" si="2"/>
        <v>5.2453328927804392</v>
      </c>
      <c r="K38" s="255">
        <v>25036</v>
      </c>
      <c r="L38" s="255">
        <v>30.5</v>
      </c>
      <c r="M38" s="148">
        <f t="shared" si="3"/>
        <v>12.182457261543378</v>
      </c>
      <c r="N38" s="255">
        <v>25884</v>
      </c>
      <c r="O38" s="255">
        <v>30.5</v>
      </c>
      <c r="P38" s="148">
        <f t="shared" si="4"/>
        <v>11.783341060114356</v>
      </c>
      <c r="Q38" s="259">
        <v>26576</v>
      </c>
      <c r="R38" s="261">
        <v>44</v>
      </c>
      <c r="S38" s="148">
        <f t="shared" si="5"/>
        <v>16.556291390728475</v>
      </c>
      <c r="T38" s="450">
        <v>27284</v>
      </c>
      <c r="U38" s="257">
        <v>71</v>
      </c>
      <c r="V38" s="148">
        <f t="shared" si="6"/>
        <v>26.022577334701658</v>
      </c>
      <c r="W38" s="450">
        <v>28000</v>
      </c>
      <c r="X38" s="267">
        <v>94.200000000000017</v>
      </c>
      <c r="Y38" s="148">
        <f t="shared" si="8"/>
        <v>33.642857142857153</v>
      </c>
      <c r="Z38" s="259">
        <v>28726</v>
      </c>
      <c r="AA38" s="267">
        <v>96.750000000000014</v>
      </c>
      <c r="AB38" s="148">
        <v>33.680289633085017</v>
      </c>
      <c r="AC38" s="527">
        <v>29453</v>
      </c>
      <c r="AD38" s="239">
        <v>83</v>
      </c>
      <c r="AE38" s="148">
        <v>28.180490951685734</v>
      </c>
      <c r="AF38" s="527">
        <v>30172</v>
      </c>
      <c r="AG38" s="239">
        <v>84.25</v>
      </c>
      <c r="AH38" s="567">
        <f t="shared" si="7"/>
        <v>27.923240090149807</v>
      </c>
    </row>
    <row r="39" spans="1:36" ht="15" customHeight="1">
      <c r="A39" s="253" t="s">
        <v>37</v>
      </c>
      <c r="B39" s="254">
        <v>31432</v>
      </c>
      <c r="C39" s="254"/>
      <c r="D39" s="147">
        <f t="shared" si="0"/>
        <v>0</v>
      </c>
      <c r="E39" s="151">
        <v>31991</v>
      </c>
      <c r="F39" s="151"/>
      <c r="G39" s="147">
        <f t="shared" si="1"/>
        <v>0</v>
      </c>
      <c r="H39" s="151">
        <v>32566</v>
      </c>
      <c r="I39" s="151">
        <v>1</v>
      </c>
      <c r="J39" s="147">
        <f t="shared" si="2"/>
        <v>0.30706872197997914</v>
      </c>
      <c r="K39" s="151">
        <v>33149</v>
      </c>
      <c r="L39" s="151">
        <v>1</v>
      </c>
      <c r="M39" s="147">
        <f t="shared" si="3"/>
        <v>0.30166822528583065</v>
      </c>
      <c r="N39" s="151">
        <v>33754</v>
      </c>
      <c r="O39" s="151">
        <v>1</v>
      </c>
      <c r="P39" s="147">
        <f t="shared" si="4"/>
        <v>0.29626118385969069</v>
      </c>
      <c r="Q39" s="258">
        <v>34547</v>
      </c>
      <c r="R39" s="151">
        <v>1</v>
      </c>
      <c r="S39" s="147">
        <f t="shared" si="5"/>
        <v>0.28946073465134453</v>
      </c>
      <c r="T39" s="456">
        <v>35348</v>
      </c>
      <c r="U39" s="151">
        <v>1</v>
      </c>
      <c r="V39" s="147">
        <f t="shared" si="6"/>
        <v>0.28290143713930066</v>
      </c>
      <c r="W39" s="456">
        <v>36153</v>
      </c>
      <c r="X39" s="151"/>
      <c r="Y39" s="147" t="s">
        <v>35</v>
      </c>
      <c r="Z39" s="270">
        <v>36967</v>
      </c>
      <c r="AA39" s="151">
        <v>10.200000000000001</v>
      </c>
      <c r="AB39" s="147">
        <v>2.7592176806340794</v>
      </c>
      <c r="AC39" s="528">
        <v>37784</v>
      </c>
      <c r="AD39" s="565">
        <v>19</v>
      </c>
      <c r="AE39" s="147">
        <v>5.0285835274190136</v>
      </c>
      <c r="AF39" s="528">
        <v>38607</v>
      </c>
      <c r="AG39" s="565">
        <v>14</v>
      </c>
      <c r="AH39" s="564">
        <f t="shared" si="7"/>
        <v>3.6262853886600879</v>
      </c>
    </row>
    <row r="40" spans="1:36" ht="6.75" customHeight="1">
      <c r="A40" s="80"/>
      <c r="B40" s="80"/>
      <c r="C40" s="80"/>
      <c r="D40" s="80"/>
      <c r="E40" s="80"/>
      <c r="F40" s="80"/>
      <c r="G40" s="80"/>
      <c r="H40" s="80"/>
      <c r="I40" s="80"/>
      <c r="K40" s="80"/>
      <c r="L40" s="80"/>
      <c r="M40" s="80"/>
      <c r="N40" s="80"/>
      <c r="O40" s="80"/>
      <c r="P40" s="80"/>
      <c r="Q40" s="80"/>
      <c r="R40" s="80"/>
      <c r="S40" s="80"/>
      <c r="T40" s="80"/>
      <c r="U40" s="80"/>
      <c r="V40" s="80"/>
      <c r="X40" s="80"/>
      <c r="AA40" s="80"/>
      <c r="AC40" s="233"/>
      <c r="AD40" s="24"/>
      <c r="AE40" s="24"/>
    </row>
    <row r="41" spans="1:36">
      <c r="A41" s="712" t="s">
        <v>604</v>
      </c>
      <c r="B41" s="712"/>
      <c r="C41" s="712"/>
      <c r="D41" s="712"/>
      <c r="E41" s="712"/>
      <c r="F41" s="712"/>
      <c r="G41" s="712"/>
      <c r="H41" s="712"/>
      <c r="I41" s="712"/>
      <c r="J41" s="712"/>
      <c r="K41" s="712"/>
      <c r="L41" s="712"/>
      <c r="M41" s="712"/>
      <c r="N41" s="712"/>
      <c r="O41" s="712"/>
      <c r="P41" s="712"/>
      <c r="Q41" s="712"/>
      <c r="R41" s="712"/>
      <c r="S41" s="712"/>
      <c r="T41" s="546"/>
      <c r="U41" s="546"/>
      <c r="V41" s="546"/>
      <c r="W41" s="546"/>
      <c r="X41" s="546"/>
      <c r="Y41" s="546"/>
      <c r="Z41" s="546"/>
      <c r="AA41" s="546"/>
      <c r="AB41" s="546"/>
      <c r="AC41" s="546"/>
      <c r="AD41" s="546"/>
      <c r="AE41" s="546"/>
      <c r="AF41" s="546"/>
      <c r="AG41" s="546"/>
      <c r="AH41" s="546"/>
      <c r="AI41" s="546"/>
      <c r="AJ41" s="546"/>
    </row>
    <row r="42" spans="1:36" ht="15" customHeight="1">
      <c r="A42" s="712" t="s">
        <v>841</v>
      </c>
      <c r="B42" s="712"/>
      <c r="C42" s="712"/>
      <c r="D42" s="712"/>
      <c r="E42" s="712"/>
      <c r="F42" s="712"/>
      <c r="G42" s="712"/>
      <c r="H42" s="712"/>
      <c r="I42" s="712"/>
      <c r="J42" s="712"/>
      <c r="K42" s="712"/>
      <c r="L42" s="712"/>
      <c r="M42" s="712"/>
      <c r="N42" s="712"/>
      <c r="O42" s="712"/>
      <c r="P42" s="712"/>
      <c r="Q42" s="712"/>
      <c r="R42" s="712"/>
      <c r="S42" s="712"/>
      <c r="T42" s="712"/>
      <c r="U42" s="712"/>
      <c r="V42" s="712"/>
      <c r="W42" s="712"/>
      <c r="X42" s="712"/>
      <c r="Y42" s="712"/>
      <c r="Z42" s="712"/>
      <c r="AA42" s="712"/>
      <c r="AB42" s="712"/>
      <c r="AC42" s="712"/>
      <c r="AD42" s="712"/>
      <c r="AE42" s="712"/>
      <c r="AF42" s="712"/>
      <c r="AG42" s="712"/>
      <c r="AH42" s="712"/>
      <c r="AI42" s="545"/>
      <c r="AJ42" s="545"/>
    </row>
    <row r="43" spans="1:36" ht="18" customHeight="1">
      <c r="A43" s="439" t="s">
        <v>605</v>
      </c>
      <c r="B43" s="458"/>
      <c r="C43" s="458"/>
      <c r="D43" s="458"/>
      <c r="E43" s="458"/>
      <c r="F43" s="458"/>
      <c r="G43" s="458"/>
      <c r="H43" s="458"/>
      <c r="I43" s="458"/>
      <c r="J43" s="458"/>
      <c r="K43" s="458"/>
      <c r="L43" s="458"/>
      <c r="M43" s="458"/>
      <c r="N43" s="458"/>
      <c r="O43" s="458"/>
      <c r="P43" s="458"/>
      <c r="Q43" s="458"/>
      <c r="R43" s="458"/>
      <c r="S43" s="458"/>
      <c r="T43" s="207"/>
      <c r="U43" s="208"/>
      <c r="V43" s="208"/>
      <c r="W43" s="208"/>
      <c r="X43" s="208"/>
      <c r="Y43" s="208"/>
      <c r="Z43" s="208"/>
      <c r="AA43" s="208"/>
      <c r="AB43" s="208"/>
      <c r="AC43" s="208"/>
      <c r="AD43" s="208"/>
      <c r="AE43" s="208"/>
      <c r="AF43" s="208"/>
      <c r="AG43" s="208"/>
      <c r="AH43" s="208"/>
      <c r="AI43" s="208"/>
      <c r="AJ43" s="208"/>
    </row>
    <row r="44" spans="1:36">
      <c r="AC44" s="208"/>
      <c r="AD44" s="208"/>
      <c r="AE44" s="208"/>
    </row>
  </sheetData>
  <mergeCells count="38">
    <mergeCell ref="A5:AH5"/>
    <mergeCell ref="A6:AH6"/>
    <mergeCell ref="A42:AH42"/>
    <mergeCell ref="AF7:AH7"/>
    <mergeCell ref="AF8:AF9"/>
    <mergeCell ref="AG8:AH8"/>
    <mergeCell ref="AC8:AC9"/>
    <mergeCell ref="W7:Y7"/>
    <mergeCell ref="Z7:AB7"/>
    <mergeCell ref="Q7:S7"/>
    <mergeCell ref="E7:G7"/>
    <mergeCell ref="K7:M7"/>
    <mergeCell ref="A41:S41"/>
    <mergeCell ref="N7:P7"/>
    <mergeCell ref="Q8:Q9"/>
    <mergeCell ref="A7:A9"/>
    <mergeCell ref="C8:D8"/>
    <mergeCell ref="B7:D7"/>
    <mergeCell ref="T8:T9"/>
    <mergeCell ref="I8:J8"/>
    <mergeCell ref="L8:M8"/>
    <mergeCell ref="O8:P8"/>
    <mergeCell ref="T7:V7"/>
    <mergeCell ref="H7:J7"/>
    <mergeCell ref="R8:S8"/>
    <mergeCell ref="B8:B9"/>
    <mergeCell ref="E8:E9"/>
    <mergeCell ref="H8:H9"/>
    <mergeCell ref="K8:K9"/>
    <mergeCell ref="N8:N9"/>
    <mergeCell ref="F8:G8"/>
    <mergeCell ref="AC7:AE7"/>
    <mergeCell ref="X8:Y8"/>
    <mergeCell ref="AA8:AB8"/>
    <mergeCell ref="U8:V8"/>
    <mergeCell ref="AD8:AE8"/>
    <mergeCell ref="W8:W9"/>
    <mergeCell ref="Z8:Z9"/>
  </mergeCells>
  <hyperlinks>
    <hyperlink ref="AI6" location="INDICE!A16" display="INDICE"/>
  </hyperlinks>
  <printOptions horizontalCentered="1"/>
  <pageMargins left="0.19685039370078741" right="0.19685039370078741" top="1.1023622047244095" bottom="0.51181102362204722" header="0.11811023622047245" footer="0.23622047244094491"/>
  <pageSetup paperSize="9" scale="74" firstPageNumber="132" orientation="landscape" useFirstPageNumber="1" r:id="rId1"/>
  <headerFooter scaleWithDoc="0">
    <oddHeader>&amp;C&amp;G</oddHeader>
    <oddFooter>&amp;C&amp;12 &amp;P</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AI43"/>
  <sheetViews>
    <sheetView showGridLines="0" zoomScale="90" zoomScaleNormal="90" zoomScalePageLayoutView="80" workbookViewId="0">
      <selection activeCell="A6" sqref="A6:AH6"/>
    </sheetView>
  </sheetViews>
  <sheetFormatPr baseColWidth="10" defaultColWidth="11.5703125" defaultRowHeight="15"/>
  <cols>
    <col min="1" max="1" width="35.140625" style="23" customWidth="1"/>
    <col min="2" max="2" width="12.5703125" style="69" customWidth="1"/>
    <col min="3" max="3" width="8.140625" style="69" customWidth="1"/>
    <col min="4" max="4" width="6.28515625" style="23" customWidth="1"/>
    <col min="5" max="5" width="12.140625" style="69" bestFit="1" customWidth="1"/>
    <col min="6" max="6" width="7.5703125" style="69" customWidth="1"/>
    <col min="7" max="7" width="6.7109375" style="23" customWidth="1"/>
    <col min="8" max="8" width="12.140625" style="256" bestFit="1" customWidth="1"/>
    <col min="9" max="9" width="7.42578125" style="256" customWidth="1"/>
    <col min="10" max="10" width="6.5703125" style="80" customWidth="1"/>
    <col min="11" max="11" width="12.140625" style="69" bestFit="1" customWidth="1"/>
    <col min="12" max="12" width="7.42578125" style="69" customWidth="1"/>
    <col min="13" max="13" width="6.28515625" style="23" customWidth="1"/>
    <col min="14" max="14" width="12.140625" style="69" bestFit="1" customWidth="1"/>
    <col min="15" max="15" width="7.42578125" style="69" customWidth="1"/>
    <col min="16" max="16" width="6.28515625" style="23" customWidth="1"/>
    <col min="17" max="17" width="12.140625" style="69" bestFit="1" customWidth="1"/>
    <col min="18" max="18" width="7" style="69" customWidth="1"/>
    <col min="19" max="19" width="5.85546875" style="23" customWidth="1"/>
    <col min="20" max="20" width="12.140625" style="23" bestFit="1" customWidth="1"/>
    <col min="21" max="21" width="6.7109375" style="23" customWidth="1"/>
    <col min="22" max="22" width="5.7109375" style="23" customWidth="1"/>
    <col min="23" max="23" width="12.140625" style="80" bestFit="1" customWidth="1"/>
    <col min="24" max="24" width="7.140625" style="269" customWidth="1"/>
    <col min="25" max="25" width="6" style="80" customWidth="1"/>
    <col min="26" max="26" width="12.140625" style="80" bestFit="1" customWidth="1"/>
    <col min="27" max="27" width="7.5703125" style="269" customWidth="1"/>
    <col min="28" max="28" width="5.85546875" style="80" customWidth="1"/>
    <col min="29" max="29" width="11.85546875" style="80" customWidth="1"/>
    <col min="30" max="30" width="8.5703125" style="80" customWidth="1"/>
    <col min="31" max="31" width="6.28515625" style="80" customWidth="1"/>
    <col min="32" max="32" width="11.5703125" style="80"/>
    <col min="33" max="34" width="8.5703125" style="80" customWidth="1"/>
    <col min="35" max="16384" width="11.5703125" style="80"/>
  </cols>
  <sheetData>
    <row r="1" spans="1:35" ht="16.5" customHeight="1"/>
    <row r="2" spans="1:35" ht="16.5" customHeight="1"/>
    <row r="3" spans="1:35" ht="16.5" customHeight="1"/>
    <row r="4" spans="1:35" ht="13.5" customHeight="1"/>
    <row r="5" spans="1:35">
      <c r="A5" s="710" t="s">
        <v>729</v>
      </c>
      <c r="B5" s="710"/>
      <c r="C5" s="710"/>
      <c r="D5" s="710"/>
      <c r="E5" s="710"/>
      <c r="F5" s="710"/>
      <c r="G5" s="710"/>
      <c r="H5" s="710"/>
      <c r="I5" s="710"/>
      <c r="J5" s="710"/>
      <c r="K5" s="710"/>
      <c r="L5" s="710"/>
      <c r="M5" s="710"/>
      <c r="N5" s="710"/>
      <c r="O5" s="710"/>
      <c r="P5" s="710"/>
      <c r="Q5" s="710"/>
      <c r="R5" s="710"/>
      <c r="S5" s="710"/>
      <c r="T5" s="710"/>
      <c r="U5" s="710"/>
      <c r="V5" s="710"/>
      <c r="W5" s="710"/>
      <c r="X5" s="710"/>
      <c r="Y5" s="710"/>
      <c r="Z5" s="710"/>
      <c r="AA5" s="710"/>
      <c r="AB5" s="710"/>
      <c r="AC5" s="710"/>
      <c r="AD5" s="710"/>
      <c r="AE5" s="710"/>
      <c r="AF5" s="710"/>
      <c r="AG5" s="710"/>
      <c r="AH5" s="710"/>
    </row>
    <row r="6" spans="1:35" ht="33" customHeight="1">
      <c r="A6" s="716" t="s">
        <v>730</v>
      </c>
      <c r="B6" s="716"/>
      <c r="C6" s="716"/>
      <c r="D6" s="716"/>
      <c r="E6" s="716"/>
      <c r="F6" s="716"/>
      <c r="G6" s="716"/>
      <c r="H6" s="716"/>
      <c r="I6" s="716"/>
      <c r="J6" s="716"/>
      <c r="K6" s="716"/>
      <c r="L6" s="716"/>
      <c r="M6" s="716"/>
      <c r="N6" s="716"/>
      <c r="O6" s="716"/>
      <c r="P6" s="716"/>
      <c r="Q6" s="716"/>
      <c r="R6" s="716"/>
      <c r="S6" s="716"/>
      <c r="T6" s="716"/>
      <c r="U6" s="716"/>
      <c r="V6" s="716"/>
      <c r="W6" s="716"/>
      <c r="X6" s="716"/>
      <c r="Y6" s="716"/>
      <c r="Z6" s="716"/>
      <c r="AA6" s="716"/>
      <c r="AB6" s="716"/>
      <c r="AC6" s="716"/>
      <c r="AD6" s="716"/>
      <c r="AE6" s="716"/>
      <c r="AF6" s="716"/>
      <c r="AG6" s="716"/>
      <c r="AH6" s="716"/>
      <c r="AI6" s="134" t="s">
        <v>225</v>
      </c>
    </row>
    <row r="7" spans="1:35" ht="26.45" customHeight="1">
      <c r="A7" s="713" t="s">
        <v>0</v>
      </c>
      <c r="B7" s="704">
        <v>2006</v>
      </c>
      <c r="C7" s="705"/>
      <c r="D7" s="706"/>
      <c r="E7" s="704">
        <v>2007</v>
      </c>
      <c r="F7" s="705"/>
      <c r="G7" s="706"/>
      <c r="H7" s="704">
        <v>2008</v>
      </c>
      <c r="I7" s="705"/>
      <c r="J7" s="706"/>
      <c r="K7" s="704">
        <v>2009</v>
      </c>
      <c r="L7" s="705"/>
      <c r="M7" s="706"/>
      <c r="N7" s="704">
        <v>2010</v>
      </c>
      <c r="O7" s="705"/>
      <c r="P7" s="706"/>
      <c r="Q7" s="704">
        <v>2011</v>
      </c>
      <c r="R7" s="705"/>
      <c r="S7" s="706"/>
      <c r="T7" s="704">
        <v>2012</v>
      </c>
      <c r="U7" s="705"/>
      <c r="V7" s="706"/>
      <c r="W7" s="704">
        <v>2013</v>
      </c>
      <c r="X7" s="705"/>
      <c r="Y7" s="706"/>
      <c r="Z7" s="704">
        <v>2014</v>
      </c>
      <c r="AA7" s="705"/>
      <c r="AB7" s="706"/>
      <c r="AC7" s="704">
        <v>2015</v>
      </c>
      <c r="AD7" s="705"/>
      <c r="AE7" s="706"/>
      <c r="AF7" s="704">
        <v>2016</v>
      </c>
      <c r="AG7" s="705"/>
      <c r="AH7" s="706"/>
    </row>
    <row r="8" spans="1:35" ht="25.5" customHeight="1">
      <c r="A8" s="713"/>
      <c r="B8" s="708" t="s">
        <v>463</v>
      </c>
      <c r="C8" s="707" t="s">
        <v>2</v>
      </c>
      <c r="D8" s="707"/>
      <c r="E8" s="708" t="s">
        <v>463</v>
      </c>
      <c r="F8" s="707" t="s">
        <v>2</v>
      </c>
      <c r="G8" s="707"/>
      <c r="H8" s="708" t="s">
        <v>463</v>
      </c>
      <c r="I8" s="707" t="s">
        <v>2</v>
      </c>
      <c r="J8" s="707"/>
      <c r="K8" s="708" t="s">
        <v>463</v>
      </c>
      <c r="L8" s="707" t="s">
        <v>2</v>
      </c>
      <c r="M8" s="707"/>
      <c r="N8" s="708" t="s">
        <v>463</v>
      </c>
      <c r="O8" s="707" t="s">
        <v>2</v>
      </c>
      <c r="P8" s="707"/>
      <c r="Q8" s="708" t="s">
        <v>463</v>
      </c>
      <c r="R8" s="707" t="s">
        <v>2</v>
      </c>
      <c r="S8" s="707"/>
      <c r="T8" s="708" t="s">
        <v>463</v>
      </c>
      <c r="U8" s="707" t="s">
        <v>2</v>
      </c>
      <c r="V8" s="707"/>
      <c r="W8" s="708" t="s">
        <v>463</v>
      </c>
      <c r="X8" s="707" t="s">
        <v>2</v>
      </c>
      <c r="Y8" s="707"/>
      <c r="Z8" s="708" t="s">
        <v>463</v>
      </c>
      <c r="AA8" s="707" t="s">
        <v>2</v>
      </c>
      <c r="AB8" s="707"/>
      <c r="AC8" s="708" t="s">
        <v>463</v>
      </c>
      <c r="AD8" s="707" t="s">
        <v>2</v>
      </c>
      <c r="AE8" s="707"/>
      <c r="AF8" s="708" t="s">
        <v>463</v>
      </c>
      <c r="AG8" s="707" t="s">
        <v>2</v>
      </c>
      <c r="AH8" s="707"/>
    </row>
    <row r="9" spans="1:35">
      <c r="A9" s="714"/>
      <c r="B9" s="709"/>
      <c r="C9" s="389" t="s">
        <v>6</v>
      </c>
      <c r="D9" s="431" t="s">
        <v>7</v>
      </c>
      <c r="E9" s="709"/>
      <c r="F9" s="389" t="s">
        <v>6</v>
      </c>
      <c r="G9" s="431" t="s">
        <v>7</v>
      </c>
      <c r="H9" s="709"/>
      <c r="I9" s="389" t="s">
        <v>6</v>
      </c>
      <c r="J9" s="431" t="s">
        <v>7</v>
      </c>
      <c r="K9" s="709"/>
      <c r="L9" s="389" t="s">
        <v>6</v>
      </c>
      <c r="M9" s="431" t="s">
        <v>7</v>
      </c>
      <c r="N9" s="709"/>
      <c r="O9" s="389" t="s">
        <v>6</v>
      </c>
      <c r="P9" s="431" t="s">
        <v>7</v>
      </c>
      <c r="Q9" s="709"/>
      <c r="R9" s="389" t="s">
        <v>6</v>
      </c>
      <c r="S9" s="431" t="s">
        <v>7</v>
      </c>
      <c r="T9" s="709"/>
      <c r="U9" s="431" t="s">
        <v>6</v>
      </c>
      <c r="V9" s="431" t="s">
        <v>7</v>
      </c>
      <c r="W9" s="709"/>
      <c r="X9" s="389" t="s">
        <v>6</v>
      </c>
      <c r="Y9" s="431" t="s">
        <v>7</v>
      </c>
      <c r="Z9" s="709"/>
      <c r="AA9" s="389" t="s">
        <v>6</v>
      </c>
      <c r="AB9" s="431" t="s">
        <v>7</v>
      </c>
      <c r="AC9" s="709"/>
      <c r="AD9" s="431" t="s">
        <v>6</v>
      </c>
      <c r="AE9" s="431" t="s">
        <v>7</v>
      </c>
      <c r="AF9" s="709"/>
      <c r="AG9" s="389" t="s">
        <v>6</v>
      </c>
      <c r="AH9" s="547" t="s">
        <v>7</v>
      </c>
    </row>
    <row r="10" spans="1:35" ht="15.75" customHeight="1">
      <c r="A10" s="196" t="s">
        <v>443</v>
      </c>
      <c r="B10" s="518">
        <f>B11+B23+B30+B37+B39</f>
        <v>13964606</v>
      </c>
      <c r="C10" s="518">
        <v>2636</v>
      </c>
      <c r="D10" s="531">
        <v>1.8876293394887045</v>
      </c>
      <c r="E10" s="518">
        <f>E11+E23+E30+E37+E39</f>
        <v>14214982</v>
      </c>
      <c r="F10" s="518">
        <v>3009.0000000000009</v>
      </c>
      <c r="G10" s="531">
        <v>2.1167807317659642</v>
      </c>
      <c r="H10" s="518">
        <f>H11+H23+H30+H37+H39</f>
        <v>14472881</v>
      </c>
      <c r="I10" s="518">
        <v>3145</v>
      </c>
      <c r="J10" s="531">
        <v>2.173029682203564</v>
      </c>
      <c r="K10" s="518">
        <f>K11+K23+K30+K37+K39</f>
        <v>14738472</v>
      </c>
      <c r="L10" s="518">
        <v>3363</v>
      </c>
      <c r="M10" s="531">
        <v>2.2817833490473096</v>
      </c>
      <c r="N10" s="518">
        <v>15012228</v>
      </c>
      <c r="O10" s="518">
        <v>3534</v>
      </c>
      <c r="P10" s="531">
        <f>(O10/N10)*10000</f>
        <v>2.354080953206946</v>
      </c>
      <c r="Q10" s="518">
        <f>Q11+Q23+Q30+Q37+Q39</f>
        <v>15266431</v>
      </c>
      <c r="R10" s="518">
        <v>4183</v>
      </c>
      <c r="S10" s="531">
        <v>2.7399986283631055</v>
      </c>
      <c r="T10" s="519">
        <f>SUM(T11,T23,T30,T37,T39)</f>
        <v>15520973</v>
      </c>
      <c r="U10" s="518">
        <v>3870</v>
      </c>
      <c r="V10" s="531">
        <v>2.4934003815353587</v>
      </c>
      <c r="W10" s="519">
        <f>SUM(W11,W23,W30,W37,W39)</f>
        <v>15774749</v>
      </c>
      <c r="X10" s="518">
        <v>4162</v>
      </c>
      <c r="Y10" s="531">
        <v>2.6383938026525811</v>
      </c>
      <c r="Z10" s="518">
        <v>16027466</v>
      </c>
      <c r="AA10" s="518">
        <v>4476.99999999999</v>
      </c>
      <c r="AB10" s="531">
        <v>2.7933299000603027</v>
      </c>
      <c r="AC10" s="520">
        <f>SUM(AC11+AC23+AC30+AC37+AC39)</f>
        <v>16278844</v>
      </c>
      <c r="AD10" s="521">
        <v>4686</v>
      </c>
      <c r="AE10" s="531">
        <f>SUM(AD10/AC10)*10000</f>
        <v>2.8785827789737404</v>
      </c>
      <c r="AF10" s="448">
        <v>16528730</v>
      </c>
      <c r="AG10" s="238">
        <v>5280.0000000000055</v>
      </c>
      <c r="AH10" s="566">
        <f>(AG10/AF10)*10000</f>
        <v>3.1944378061714391</v>
      </c>
    </row>
    <row r="11" spans="1:35" ht="15" customHeight="1">
      <c r="A11" s="249" t="s">
        <v>8</v>
      </c>
      <c r="B11" s="518">
        <f>SUM(B12:B22)</f>
        <v>6287369</v>
      </c>
      <c r="C11" s="518">
        <v>1503</v>
      </c>
      <c r="D11" s="531">
        <v>2.3905070626521203</v>
      </c>
      <c r="E11" s="518">
        <f>SUM(E12:E22)</f>
        <v>6394507</v>
      </c>
      <c r="F11" s="518">
        <v>1655.0000000000007</v>
      </c>
      <c r="G11" s="531">
        <v>2.5881588682286227</v>
      </c>
      <c r="H11" s="518">
        <f>SUM(H12:H22)</f>
        <v>6505011</v>
      </c>
      <c r="I11" s="518">
        <v>1690</v>
      </c>
      <c r="J11" s="531">
        <v>2.5979971440478735</v>
      </c>
      <c r="K11" s="518">
        <f>SUM(K12:K22)</f>
        <v>6618970</v>
      </c>
      <c r="L11" s="518">
        <v>1732</v>
      </c>
      <c r="M11" s="531">
        <v>2.6167213327753411</v>
      </c>
      <c r="N11" s="518">
        <v>6736640</v>
      </c>
      <c r="O11" s="518">
        <v>1745</v>
      </c>
      <c r="P11" s="531">
        <f t="shared" ref="P11:P39" si="0">(O11/N11)*10000</f>
        <v>2.5903120843625307</v>
      </c>
      <c r="Q11" s="518">
        <f>SUM(Q12:Q22)</f>
        <v>6808224</v>
      </c>
      <c r="R11" s="518">
        <v>1816</v>
      </c>
      <c r="S11" s="531">
        <v>2.6673622959526599</v>
      </c>
      <c r="T11" s="519">
        <f>SUM(T12:T22)</f>
        <v>6924765</v>
      </c>
      <c r="U11" s="518">
        <v>1857</v>
      </c>
      <c r="V11" s="531">
        <v>2.6816794504939878</v>
      </c>
      <c r="W11" s="519">
        <f>SUM(W12:W22)</f>
        <v>7041335</v>
      </c>
      <c r="X11" s="518">
        <v>2046</v>
      </c>
      <c r="Y11" s="531">
        <v>2.9056989903193071</v>
      </c>
      <c r="Z11" s="518">
        <v>7205558</v>
      </c>
      <c r="AA11" s="518">
        <v>2213.9999999999995</v>
      </c>
      <c r="AB11" s="531">
        <v>3.0726281018069654</v>
      </c>
      <c r="AC11" s="520">
        <v>7322549</v>
      </c>
      <c r="AD11" s="521">
        <v>2357</v>
      </c>
      <c r="AE11" s="531">
        <f t="shared" ref="AE11:AE39" si="1">SUM(AD11/AC11)*10000</f>
        <v>3.2188244831137354</v>
      </c>
      <c r="AF11" s="449">
        <v>7439121</v>
      </c>
      <c r="AG11" s="238">
        <v>2482.9999999999964</v>
      </c>
      <c r="AH11" s="566">
        <f t="shared" ref="AH11:AH38" si="2">(AG11/AF11)*10000</f>
        <v>3.3377599315833097</v>
      </c>
    </row>
    <row r="12" spans="1:35">
      <c r="A12" s="457" t="s">
        <v>9</v>
      </c>
      <c r="B12" s="522">
        <v>690049</v>
      </c>
      <c r="C12" s="522">
        <v>181</v>
      </c>
      <c r="D12" s="532">
        <v>2.6230021346310188</v>
      </c>
      <c r="E12" s="522">
        <v>701848</v>
      </c>
      <c r="F12" s="522">
        <v>202.00000000000006</v>
      </c>
      <c r="G12" s="532">
        <v>2.878116059317688</v>
      </c>
      <c r="H12" s="522">
        <v>714015</v>
      </c>
      <c r="I12" s="522">
        <v>212</v>
      </c>
      <c r="J12" s="532">
        <v>2.9691252984881271</v>
      </c>
      <c r="K12" s="522">
        <v>726564</v>
      </c>
      <c r="L12" s="522">
        <v>212</v>
      </c>
      <c r="M12" s="532">
        <v>2.9178434384307508</v>
      </c>
      <c r="N12" s="522">
        <v>739520</v>
      </c>
      <c r="O12" s="522">
        <v>225</v>
      </c>
      <c r="P12" s="532">
        <f t="shared" si="0"/>
        <v>3.0425140631761138</v>
      </c>
      <c r="Q12" s="515">
        <v>753493</v>
      </c>
      <c r="R12" s="522">
        <v>244</v>
      </c>
      <c r="S12" s="532">
        <v>3.2382517156761907</v>
      </c>
      <c r="T12" s="523">
        <v>767695</v>
      </c>
      <c r="U12" s="515">
        <v>256</v>
      </c>
      <c r="V12" s="532">
        <v>3.3346576439862186</v>
      </c>
      <c r="W12" s="523">
        <v>781919</v>
      </c>
      <c r="X12" s="515">
        <v>264.00000000000006</v>
      </c>
      <c r="Y12" s="532">
        <v>3.3763087992490282</v>
      </c>
      <c r="Z12" s="515">
        <v>796169</v>
      </c>
      <c r="AA12" s="515">
        <v>338.00000000000028</v>
      </c>
      <c r="AB12" s="532">
        <v>4.2453298231908088</v>
      </c>
      <c r="AC12" s="524">
        <v>810412</v>
      </c>
      <c r="AD12" s="516">
        <v>300</v>
      </c>
      <c r="AE12" s="532">
        <f t="shared" si="1"/>
        <v>3.7018208022586045</v>
      </c>
      <c r="AF12" s="451">
        <v>824646</v>
      </c>
      <c r="AG12" s="239">
        <v>319</v>
      </c>
      <c r="AH12" s="567">
        <f t="shared" si="2"/>
        <v>3.8683265304142624</v>
      </c>
    </row>
    <row r="13" spans="1:35">
      <c r="A13" s="457" t="s">
        <v>10</v>
      </c>
      <c r="B13" s="522">
        <v>185685</v>
      </c>
      <c r="C13" s="522">
        <v>61</v>
      </c>
      <c r="D13" s="532">
        <v>3.2851334248862321</v>
      </c>
      <c r="E13" s="522">
        <v>187095</v>
      </c>
      <c r="F13" s="522">
        <v>68.000000000000014</v>
      </c>
      <c r="G13" s="532">
        <v>3.634517223870227</v>
      </c>
      <c r="H13" s="522">
        <v>188551</v>
      </c>
      <c r="I13" s="522">
        <v>65</v>
      </c>
      <c r="J13" s="532">
        <v>3.4473431591452708</v>
      </c>
      <c r="K13" s="522">
        <v>190075</v>
      </c>
      <c r="L13" s="522">
        <v>74</v>
      </c>
      <c r="M13" s="532">
        <v>3.8932000526108115</v>
      </c>
      <c r="N13" s="522">
        <v>191631</v>
      </c>
      <c r="O13" s="522">
        <v>76</v>
      </c>
      <c r="P13" s="532">
        <f t="shared" si="0"/>
        <v>3.9659554038751557</v>
      </c>
      <c r="Q13" s="522">
        <v>193689</v>
      </c>
      <c r="R13" s="522">
        <v>76</v>
      </c>
      <c r="S13" s="532">
        <v>3.923816014332254</v>
      </c>
      <c r="T13" s="525">
        <v>195719</v>
      </c>
      <c r="U13" s="517">
        <v>82</v>
      </c>
      <c r="V13" s="532">
        <v>4.1896801025960686</v>
      </c>
      <c r="W13" s="525">
        <v>197708</v>
      </c>
      <c r="X13" s="517">
        <v>83.000000000000014</v>
      </c>
      <c r="Y13" s="532">
        <v>4.1981103445485264</v>
      </c>
      <c r="Z13" s="526">
        <v>199646</v>
      </c>
      <c r="AA13" s="515">
        <v>89</v>
      </c>
      <c r="AB13" s="532">
        <v>4.4578904661250416</v>
      </c>
      <c r="AC13" s="524">
        <v>201533</v>
      </c>
      <c r="AD13" s="516">
        <v>95</v>
      </c>
      <c r="AE13" s="532">
        <f t="shared" si="1"/>
        <v>4.7138682002451215</v>
      </c>
      <c r="AF13" s="451">
        <v>203344</v>
      </c>
      <c r="AG13" s="239">
        <v>125</v>
      </c>
      <c r="AH13" s="567">
        <f t="shared" si="2"/>
        <v>6.1472185065701472</v>
      </c>
    </row>
    <row r="14" spans="1:35">
      <c r="A14" s="457" t="s">
        <v>11</v>
      </c>
      <c r="B14" s="522">
        <v>227589</v>
      </c>
      <c r="C14" s="522">
        <v>68</v>
      </c>
      <c r="D14" s="532">
        <v>2.9878421189073285</v>
      </c>
      <c r="E14" s="522">
        <v>229527</v>
      </c>
      <c r="F14" s="522">
        <v>84</v>
      </c>
      <c r="G14" s="532">
        <v>3.6597001659935433</v>
      </c>
      <c r="H14" s="522">
        <v>231539</v>
      </c>
      <c r="I14" s="522">
        <v>85</v>
      </c>
      <c r="J14" s="532">
        <v>3.6710878081014431</v>
      </c>
      <c r="K14" s="522">
        <v>233635</v>
      </c>
      <c r="L14" s="522">
        <v>90</v>
      </c>
      <c r="M14" s="532">
        <v>3.8521625612600849</v>
      </c>
      <c r="N14" s="522">
        <v>235814</v>
      </c>
      <c r="O14" s="522">
        <v>91</v>
      </c>
      <c r="P14" s="532">
        <f t="shared" si="0"/>
        <v>3.8589735978355821</v>
      </c>
      <c r="Q14" s="515">
        <v>240248</v>
      </c>
      <c r="R14" s="522">
        <v>91</v>
      </c>
      <c r="S14" s="532">
        <v>3.7877526555892245</v>
      </c>
      <c r="T14" s="523">
        <v>244754</v>
      </c>
      <c r="U14" s="515">
        <v>99</v>
      </c>
      <c r="V14" s="532">
        <v>4.0448777139495169</v>
      </c>
      <c r="W14" s="523">
        <v>249297</v>
      </c>
      <c r="X14" s="515">
        <v>100.99999999999999</v>
      </c>
      <c r="Y14" s="532">
        <v>4.0513925157543005</v>
      </c>
      <c r="Z14" s="515">
        <v>253863</v>
      </c>
      <c r="AA14" s="515">
        <v>117.99999999999997</v>
      </c>
      <c r="AB14" s="532">
        <v>4.6481763785979036</v>
      </c>
      <c r="AC14" s="524">
        <v>258450</v>
      </c>
      <c r="AD14" s="516">
        <v>145</v>
      </c>
      <c r="AE14" s="532">
        <f t="shared" si="1"/>
        <v>5.6103695105436255</v>
      </c>
      <c r="AF14" s="451">
        <v>263048</v>
      </c>
      <c r="AG14" s="239">
        <v>141</v>
      </c>
      <c r="AH14" s="567">
        <f t="shared" si="2"/>
        <v>5.360238435570694</v>
      </c>
    </row>
    <row r="15" spans="1:35">
      <c r="A15" s="457" t="s">
        <v>12</v>
      </c>
      <c r="B15" s="522">
        <v>166991</v>
      </c>
      <c r="C15" s="522">
        <v>71</v>
      </c>
      <c r="D15" s="532">
        <v>4.2517261409297511</v>
      </c>
      <c r="E15" s="522">
        <v>168110</v>
      </c>
      <c r="F15" s="522">
        <v>74</v>
      </c>
      <c r="G15" s="532">
        <v>4.4018797216108503</v>
      </c>
      <c r="H15" s="522">
        <v>169279</v>
      </c>
      <c r="I15" s="522">
        <v>75</v>
      </c>
      <c r="J15" s="532">
        <v>4.4305554735082318</v>
      </c>
      <c r="K15" s="522">
        <v>170487</v>
      </c>
      <c r="L15" s="522">
        <v>75</v>
      </c>
      <c r="M15" s="532">
        <v>4.3991623994791391</v>
      </c>
      <c r="N15" s="522">
        <v>171746</v>
      </c>
      <c r="O15" s="522">
        <v>75</v>
      </c>
      <c r="P15" s="532">
        <f t="shared" si="0"/>
        <v>4.3669139310376952</v>
      </c>
      <c r="Q15" s="522">
        <v>173410</v>
      </c>
      <c r="R15" s="522">
        <v>76</v>
      </c>
      <c r="S15" s="532">
        <v>4.38267689291275</v>
      </c>
      <c r="T15" s="525">
        <v>175050</v>
      </c>
      <c r="U15" s="517">
        <v>78</v>
      </c>
      <c r="V15" s="532">
        <v>4.4558697514995718</v>
      </c>
      <c r="W15" s="525">
        <v>176662</v>
      </c>
      <c r="X15" s="517">
        <v>79</v>
      </c>
      <c r="Y15" s="532">
        <v>4.4718162366553083</v>
      </c>
      <c r="Z15" s="526">
        <v>178228</v>
      </c>
      <c r="AA15" s="515">
        <v>85.000000000000014</v>
      </c>
      <c r="AB15" s="532">
        <v>4.7691720717283488</v>
      </c>
      <c r="AC15" s="524">
        <v>179768</v>
      </c>
      <c r="AD15" s="516">
        <v>91</v>
      </c>
      <c r="AE15" s="532">
        <f t="shared" si="1"/>
        <v>5.0620800142405766</v>
      </c>
      <c r="AF15" s="451">
        <v>181265</v>
      </c>
      <c r="AG15" s="239">
        <v>89.000000000000028</v>
      </c>
      <c r="AH15" s="567">
        <f t="shared" si="2"/>
        <v>4.9099384878492831</v>
      </c>
    </row>
    <row r="16" spans="1:35">
      <c r="A16" s="457" t="s">
        <v>13</v>
      </c>
      <c r="B16" s="522">
        <v>398369</v>
      </c>
      <c r="C16" s="522">
        <v>73</v>
      </c>
      <c r="D16" s="532">
        <v>1.8324719041893318</v>
      </c>
      <c r="E16" s="522">
        <v>404706</v>
      </c>
      <c r="F16" s="522">
        <v>77.999999999999972</v>
      </c>
      <c r="G16" s="532">
        <v>1.9273250211264465</v>
      </c>
      <c r="H16" s="522">
        <v>411193</v>
      </c>
      <c r="I16" s="522">
        <v>86</v>
      </c>
      <c r="J16" s="532">
        <v>2.0914752926241449</v>
      </c>
      <c r="K16" s="522">
        <v>417846</v>
      </c>
      <c r="L16" s="522">
        <v>89</v>
      </c>
      <c r="M16" s="532">
        <v>2.1299713291499742</v>
      </c>
      <c r="N16" s="522">
        <v>424663</v>
      </c>
      <c r="O16" s="522">
        <v>93</v>
      </c>
      <c r="P16" s="532">
        <f t="shared" si="0"/>
        <v>2.1899718129434396</v>
      </c>
      <c r="Q16" s="526">
        <v>431243</v>
      </c>
      <c r="R16" s="522">
        <v>100</v>
      </c>
      <c r="S16" s="532">
        <v>2.3188782194725479</v>
      </c>
      <c r="T16" s="523">
        <v>437826</v>
      </c>
      <c r="U16" s="515">
        <v>96</v>
      </c>
      <c r="V16" s="532">
        <v>2.1926518754025572</v>
      </c>
      <c r="W16" s="523">
        <v>444398</v>
      </c>
      <c r="X16" s="515">
        <v>156.00000000000006</v>
      </c>
      <c r="Y16" s="532">
        <v>3.5103668333340847</v>
      </c>
      <c r="Z16" s="526">
        <v>450921</v>
      </c>
      <c r="AA16" s="515">
        <v>148.99999999999994</v>
      </c>
      <c r="AB16" s="532">
        <v>3.3043482117710186</v>
      </c>
      <c r="AC16" s="524">
        <v>457404</v>
      </c>
      <c r="AD16" s="516">
        <v>185</v>
      </c>
      <c r="AE16" s="532">
        <f t="shared" si="1"/>
        <v>4.0445645425050945</v>
      </c>
      <c r="AF16" s="451">
        <v>463819</v>
      </c>
      <c r="AG16" s="239">
        <v>88.000000000000043</v>
      </c>
      <c r="AH16" s="567">
        <f t="shared" si="2"/>
        <v>1.8972918315118621</v>
      </c>
    </row>
    <row r="17" spans="1:34">
      <c r="A17" s="457" t="s">
        <v>14</v>
      </c>
      <c r="B17" s="522">
        <v>452333</v>
      </c>
      <c r="C17" s="522">
        <v>127</v>
      </c>
      <c r="D17" s="532">
        <v>2.8076660336521986</v>
      </c>
      <c r="E17" s="522">
        <v>458039</v>
      </c>
      <c r="F17" s="522">
        <v>124.00000000000007</v>
      </c>
      <c r="G17" s="532">
        <v>2.7071930556131698</v>
      </c>
      <c r="H17" s="522">
        <v>463935</v>
      </c>
      <c r="I17" s="522">
        <v>127</v>
      </c>
      <c r="J17" s="532">
        <v>2.7374524448467996</v>
      </c>
      <c r="K17" s="522">
        <v>469998</v>
      </c>
      <c r="L17" s="522">
        <v>135</v>
      </c>
      <c r="M17" s="532">
        <v>2.8723526483091417</v>
      </c>
      <c r="N17" s="522">
        <v>476255</v>
      </c>
      <c r="O17" s="522">
        <v>134</v>
      </c>
      <c r="P17" s="532">
        <f t="shared" si="0"/>
        <v>2.8136187546587439</v>
      </c>
      <c r="Q17" s="522">
        <v>481498</v>
      </c>
      <c r="R17" s="522">
        <v>134</v>
      </c>
      <c r="S17" s="532">
        <v>2.7829814454057962</v>
      </c>
      <c r="T17" s="525">
        <v>486680</v>
      </c>
      <c r="U17" s="517">
        <v>130</v>
      </c>
      <c r="V17" s="532">
        <v>2.6711596942549516</v>
      </c>
      <c r="W17" s="525">
        <v>491753</v>
      </c>
      <c r="X17" s="517">
        <v>142.00000000000003</v>
      </c>
      <c r="Y17" s="532">
        <v>2.8876285452249406</v>
      </c>
      <c r="Z17" s="526">
        <v>496735</v>
      </c>
      <c r="AA17" s="515">
        <v>171.99999999999997</v>
      </c>
      <c r="AB17" s="532">
        <v>3.4626108488429437</v>
      </c>
      <c r="AC17" s="524">
        <v>501584</v>
      </c>
      <c r="AD17" s="516">
        <v>207</v>
      </c>
      <c r="AE17" s="532">
        <f t="shared" si="1"/>
        <v>4.1269258987527513</v>
      </c>
      <c r="AF17" s="451">
        <v>506325</v>
      </c>
      <c r="AG17" s="239">
        <v>239.00000000000009</v>
      </c>
      <c r="AH17" s="567">
        <f t="shared" si="2"/>
        <v>4.7202883523428643</v>
      </c>
    </row>
    <row r="18" spans="1:34">
      <c r="A18" s="457" t="s">
        <v>15</v>
      </c>
      <c r="B18" s="522">
        <v>389743</v>
      </c>
      <c r="C18" s="522">
        <v>88</v>
      </c>
      <c r="D18" s="532">
        <v>2.2578981533985218</v>
      </c>
      <c r="E18" s="522">
        <v>395498</v>
      </c>
      <c r="F18" s="522">
        <v>87.999999999999986</v>
      </c>
      <c r="G18" s="532">
        <v>2.2250428573595817</v>
      </c>
      <c r="H18" s="522">
        <v>401386</v>
      </c>
      <c r="I18" s="522">
        <v>94</v>
      </c>
      <c r="J18" s="532">
        <v>2.341885367202643</v>
      </c>
      <c r="K18" s="522">
        <v>407435</v>
      </c>
      <c r="L18" s="522">
        <v>91</v>
      </c>
      <c r="M18" s="532">
        <v>2.2334850957821493</v>
      </c>
      <c r="N18" s="522">
        <v>413657</v>
      </c>
      <c r="O18" s="522">
        <v>102</v>
      </c>
      <c r="P18" s="532">
        <f t="shared" si="0"/>
        <v>2.4658110463499949</v>
      </c>
      <c r="Q18" s="526">
        <v>419919</v>
      </c>
      <c r="R18" s="522">
        <v>98</v>
      </c>
      <c r="S18" s="532">
        <v>2.3337834201357883</v>
      </c>
      <c r="T18" s="523">
        <v>426223</v>
      </c>
      <c r="U18" s="515">
        <v>96</v>
      </c>
      <c r="V18" s="532">
        <v>2.2523420838387418</v>
      </c>
      <c r="W18" s="523">
        <v>432543</v>
      </c>
      <c r="X18" s="515">
        <v>119.00000000000003</v>
      </c>
      <c r="Y18" s="532">
        <v>2.751171559821799</v>
      </c>
      <c r="Z18" s="526">
        <v>438868</v>
      </c>
      <c r="AA18" s="515">
        <v>109.99999999999997</v>
      </c>
      <c r="AB18" s="532">
        <v>2.5064484081774014</v>
      </c>
      <c r="AC18" s="524">
        <v>445175</v>
      </c>
      <c r="AD18" s="516">
        <v>112</v>
      </c>
      <c r="AE18" s="532">
        <f t="shared" si="1"/>
        <v>2.5158645476498007</v>
      </c>
      <c r="AF18" s="451">
        <v>451476</v>
      </c>
      <c r="AG18" s="239">
        <v>136</v>
      </c>
      <c r="AH18" s="567">
        <f t="shared" si="2"/>
        <v>3.0123417413107227</v>
      </c>
    </row>
    <row r="19" spans="1:34">
      <c r="A19" s="457" t="s">
        <v>16</v>
      </c>
      <c r="B19" s="522">
        <v>448329</v>
      </c>
      <c r="C19" s="522">
        <v>106</v>
      </c>
      <c r="D19" s="532">
        <v>2.3643351199677025</v>
      </c>
      <c r="E19" s="522">
        <v>452886</v>
      </c>
      <c r="F19" s="522">
        <v>108.99999999999996</v>
      </c>
      <c r="G19" s="532">
        <v>2.4067866968729428</v>
      </c>
      <c r="H19" s="522">
        <v>457614</v>
      </c>
      <c r="I19" s="522">
        <v>126</v>
      </c>
      <c r="J19" s="532">
        <v>2.7534122644849153</v>
      </c>
      <c r="K19" s="522">
        <v>462534</v>
      </c>
      <c r="L19" s="522">
        <v>134</v>
      </c>
      <c r="M19" s="532">
        <v>2.8970843224498091</v>
      </c>
      <c r="N19" s="522">
        <v>467671</v>
      </c>
      <c r="O19" s="522">
        <v>138</v>
      </c>
      <c r="P19" s="532">
        <f t="shared" si="0"/>
        <v>2.950792330505847</v>
      </c>
      <c r="Q19" s="522">
        <v>473331</v>
      </c>
      <c r="R19" s="522">
        <v>128</v>
      </c>
      <c r="S19" s="532">
        <v>2.7042386828667464</v>
      </c>
      <c r="T19" s="525">
        <v>478964</v>
      </c>
      <c r="U19" s="517">
        <v>148</v>
      </c>
      <c r="V19" s="532">
        <v>3.090002588921088</v>
      </c>
      <c r="W19" s="525">
        <v>484529</v>
      </c>
      <c r="X19" s="517">
        <v>178.00000000000014</v>
      </c>
      <c r="Y19" s="532">
        <v>3.6736707193996674</v>
      </c>
      <c r="Z19" s="526">
        <v>490039</v>
      </c>
      <c r="AA19" s="515">
        <v>191.99999999999983</v>
      </c>
      <c r="AB19" s="532">
        <v>3.9180555017049632</v>
      </c>
      <c r="AC19" s="524">
        <v>495464</v>
      </c>
      <c r="AD19" s="516">
        <v>215</v>
      </c>
      <c r="AE19" s="532">
        <f t="shared" si="1"/>
        <v>4.3393667350201026</v>
      </c>
      <c r="AF19" s="451">
        <v>500794</v>
      </c>
      <c r="AG19" s="239">
        <v>267.00000000000011</v>
      </c>
      <c r="AH19" s="567">
        <f t="shared" si="2"/>
        <v>5.3315335247626789</v>
      </c>
    </row>
    <row r="20" spans="1:34">
      <c r="A20" s="457" t="s">
        <v>17</v>
      </c>
      <c r="B20" s="522">
        <v>2449745</v>
      </c>
      <c r="C20" s="522">
        <v>597</v>
      </c>
      <c r="D20" s="532">
        <v>2.4369883396026935</v>
      </c>
      <c r="E20" s="522">
        <v>2501735</v>
      </c>
      <c r="F20" s="522">
        <v>678.00000000000057</v>
      </c>
      <c r="G20" s="532">
        <v>2.7101191772909625</v>
      </c>
      <c r="H20" s="522">
        <v>2555387</v>
      </c>
      <c r="I20" s="522">
        <v>667</v>
      </c>
      <c r="J20" s="532">
        <v>2.6101721578766739</v>
      </c>
      <c r="K20" s="522">
        <v>2610755</v>
      </c>
      <c r="L20" s="522">
        <v>680</v>
      </c>
      <c r="M20" s="532">
        <v>2.6046105436932994</v>
      </c>
      <c r="N20" s="522">
        <v>2667953</v>
      </c>
      <c r="O20" s="522">
        <v>659</v>
      </c>
      <c r="P20" s="532">
        <f t="shared" si="0"/>
        <v>2.4700585055283959</v>
      </c>
      <c r="Q20" s="526">
        <v>2723509</v>
      </c>
      <c r="R20" s="522">
        <v>714</v>
      </c>
      <c r="S20" s="532">
        <v>2.6216179201170253</v>
      </c>
      <c r="T20" s="523">
        <v>2779370</v>
      </c>
      <c r="U20" s="515">
        <v>709</v>
      </c>
      <c r="V20" s="532">
        <v>2.5509378024516347</v>
      </c>
      <c r="W20" s="523">
        <v>2835373</v>
      </c>
      <c r="X20" s="515">
        <v>745.99999999999977</v>
      </c>
      <c r="Y20" s="532">
        <v>2.6310471320704534</v>
      </c>
      <c r="Z20" s="526">
        <v>2891472</v>
      </c>
      <c r="AA20" s="515">
        <v>742.99999999999977</v>
      </c>
      <c r="AB20" s="532">
        <v>2.5696254364558944</v>
      </c>
      <c r="AC20" s="524">
        <v>2947627</v>
      </c>
      <c r="AD20" s="516">
        <v>770</v>
      </c>
      <c r="AE20" s="532">
        <f t="shared" si="1"/>
        <v>2.6122708198832489</v>
      </c>
      <c r="AF20" s="451">
        <v>3003799</v>
      </c>
      <c r="AG20" s="239">
        <v>802.99999999999989</v>
      </c>
      <c r="AH20" s="567">
        <f t="shared" si="2"/>
        <v>2.6732814013187962</v>
      </c>
    </row>
    <row r="21" spans="1:34">
      <c r="A21" s="457" t="s">
        <v>18</v>
      </c>
      <c r="B21" s="522">
        <v>496233</v>
      </c>
      <c r="C21" s="522">
        <v>97</v>
      </c>
      <c r="D21" s="532">
        <v>1.954726912559221</v>
      </c>
      <c r="E21" s="522">
        <v>502883</v>
      </c>
      <c r="F21" s="522">
        <v>114.99999999999997</v>
      </c>
      <c r="G21" s="532">
        <v>2.2868142291546936</v>
      </c>
      <c r="H21" s="522">
        <v>509740</v>
      </c>
      <c r="I21" s="522">
        <v>131</v>
      </c>
      <c r="J21" s="532">
        <v>2.5699376152548359</v>
      </c>
      <c r="K21" s="522">
        <v>516779</v>
      </c>
      <c r="L21" s="522">
        <v>119</v>
      </c>
      <c r="M21" s="532">
        <v>2.3027251494352519</v>
      </c>
      <c r="N21" s="522">
        <v>524048</v>
      </c>
      <c r="O21" s="522">
        <v>121</v>
      </c>
      <c r="P21" s="532">
        <f t="shared" si="0"/>
        <v>2.3089487985833359</v>
      </c>
      <c r="Q21" s="522">
        <v>530655</v>
      </c>
      <c r="R21" s="522">
        <v>119</v>
      </c>
      <c r="S21" s="532">
        <v>2.2425116130065672</v>
      </c>
      <c r="T21" s="525">
        <v>537351</v>
      </c>
      <c r="U21" s="517">
        <v>123</v>
      </c>
      <c r="V21" s="532">
        <v>2.289006626953332</v>
      </c>
      <c r="W21" s="525">
        <v>544090</v>
      </c>
      <c r="X21" s="517">
        <v>128.99999999999997</v>
      </c>
      <c r="Y21" s="532">
        <v>2.370931279751511</v>
      </c>
      <c r="Z21" s="526">
        <v>550832</v>
      </c>
      <c r="AA21" s="515">
        <v>130.99999999999994</v>
      </c>
      <c r="AB21" s="532">
        <v>2.378220582682196</v>
      </c>
      <c r="AC21" s="524">
        <v>557563</v>
      </c>
      <c r="AD21" s="516">
        <v>139</v>
      </c>
      <c r="AE21" s="532">
        <f t="shared" si="1"/>
        <v>2.4929918233455233</v>
      </c>
      <c r="AF21" s="451">
        <v>564260</v>
      </c>
      <c r="AG21" s="239">
        <v>161.00000000000003</v>
      </c>
      <c r="AH21" s="567">
        <f t="shared" si="2"/>
        <v>2.8532945805125305</v>
      </c>
    </row>
    <row r="22" spans="1:34">
      <c r="A22" s="457" t="s">
        <v>19</v>
      </c>
      <c r="B22" s="522">
        <v>382303</v>
      </c>
      <c r="C22" s="522">
        <v>34</v>
      </c>
      <c r="D22" s="532">
        <v>0.88934693162229961</v>
      </c>
      <c r="E22" s="522">
        <v>392180</v>
      </c>
      <c r="F22" s="522">
        <v>35</v>
      </c>
      <c r="G22" s="532">
        <v>0.89244734560660921</v>
      </c>
      <c r="H22" s="522">
        <v>402372</v>
      </c>
      <c r="I22" s="522">
        <v>22</v>
      </c>
      <c r="J22" s="532">
        <v>0.54675772668078293</v>
      </c>
      <c r="K22" s="522">
        <v>412862</v>
      </c>
      <c r="L22" s="522">
        <v>33</v>
      </c>
      <c r="M22" s="532">
        <v>0.79929855496509739</v>
      </c>
      <c r="N22" s="522">
        <v>423682</v>
      </c>
      <c r="O22" s="522">
        <v>31</v>
      </c>
      <c r="P22" s="532">
        <f t="shared" si="0"/>
        <v>0.7316808360987721</v>
      </c>
      <c r="Q22" s="526">
        <v>387229</v>
      </c>
      <c r="R22" s="522">
        <v>36</v>
      </c>
      <c r="S22" s="532">
        <v>0.92968243597457834</v>
      </c>
      <c r="T22" s="523">
        <v>395133</v>
      </c>
      <c r="U22" s="515">
        <v>40</v>
      </c>
      <c r="V22" s="532">
        <v>1.0123173716191762</v>
      </c>
      <c r="W22" s="523">
        <v>403063</v>
      </c>
      <c r="X22" s="515">
        <v>49</v>
      </c>
      <c r="Y22" s="532">
        <v>1.2156908473365207</v>
      </c>
      <c r="Z22" s="526">
        <v>458785</v>
      </c>
      <c r="AA22" s="515">
        <v>87.000000000000014</v>
      </c>
      <c r="AB22" s="532">
        <v>1.8963130878298118</v>
      </c>
      <c r="AC22" s="524">
        <v>467569</v>
      </c>
      <c r="AD22" s="516">
        <v>98</v>
      </c>
      <c r="AE22" s="531">
        <f t="shared" si="1"/>
        <v>2.0959473361150973</v>
      </c>
      <c r="AF22" s="451">
        <v>476345</v>
      </c>
      <c r="AG22" s="239">
        <v>115.00000000000004</v>
      </c>
      <c r="AH22" s="567">
        <f t="shared" si="2"/>
        <v>2.4142165867176111</v>
      </c>
    </row>
    <row r="23" spans="1:34" ht="15" customHeight="1">
      <c r="A23" s="249" t="s">
        <v>20</v>
      </c>
      <c r="B23" s="518">
        <f>SUM(B24:B29)</f>
        <v>6952421</v>
      </c>
      <c r="C23" s="518">
        <v>898</v>
      </c>
      <c r="D23" s="531">
        <v>1.2916363954369274</v>
      </c>
      <c r="E23" s="518">
        <f>SUM(E24:E29)</f>
        <v>7073096</v>
      </c>
      <c r="F23" s="518">
        <v>1072</v>
      </c>
      <c r="G23" s="531">
        <v>1.5156022200179384</v>
      </c>
      <c r="H23" s="518">
        <f>SUM(H24:H29)</f>
        <v>7197036</v>
      </c>
      <c r="I23" s="518">
        <v>1146</v>
      </c>
      <c r="J23" s="531">
        <v>1.5923221726277319</v>
      </c>
      <c r="K23" s="518">
        <f>SUM(K24:K29)</f>
        <v>7324324</v>
      </c>
      <c r="L23" s="518">
        <v>1277</v>
      </c>
      <c r="M23" s="531">
        <v>1.7435056122585511</v>
      </c>
      <c r="N23" s="518">
        <v>7455097</v>
      </c>
      <c r="O23" s="518">
        <v>1385</v>
      </c>
      <c r="P23" s="531">
        <f t="shared" si="0"/>
        <v>1.8577893755104729</v>
      </c>
      <c r="Q23" s="518">
        <f>SUM(Q24:Q29)</f>
        <v>7616555</v>
      </c>
      <c r="R23" s="518">
        <v>1962</v>
      </c>
      <c r="S23" s="531">
        <v>2.5759677439472308</v>
      </c>
      <c r="T23" s="519">
        <f>SUM(T24:T29)</f>
        <v>7733291</v>
      </c>
      <c r="U23" s="518">
        <v>1584</v>
      </c>
      <c r="V23" s="531">
        <v>2.0482870746749349</v>
      </c>
      <c r="W23" s="519">
        <f>SUM(W24:W29)</f>
        <v>7849237</v>
      </c>
      <c r="X23" s="518">
        <v>1651.0000000000005</v>
      </c>
      <c r="Y23" s="531">
        <v>2.1033891574429471</v>
      </c>
      <c r="Z23" s="518">
        <v>7916493</v>
      </c>
      <c r="AA23" s="518">
        <v>1774.0000000000005</v>
      </c>
      <c r="AB23" s="531">
        <v>2.2408912633409774</v>
      </c>
      <c r="AC23" s="520">
        <v>8029673</v>
      </c>
      <c r="AD23" s="521">
        <v>1846</v>
      </c>
      <c r="AE23" s="531">
        <f t="shared" si="1"/>
        <v>2.2989728224300046</v>
      </c>
      <c r="AF23" s="449">
        <v>8141834</v>
      </c>
      <c r="AG23" s="238">
        <v>2194.0000000000023</v>
      </c>
      <c r="AH23" s="566">
        <f t="shared" si="2"/>
        <v>2.6947245546887868</v>
      </c>
    </row>
    <row r="24" spans="1:34">
      <c r="A24" s="457" t="s">
        <v>21</v>
      </c>
      <c r="B24" s="522">
        <v>591950</v>
      </c>
      <c r="C24" s="522">
        <v>90</v>
      </c>
      <c r="D24" s="532">
        <v>1.5203986823211419</v>
      </c>
      <c r="E24" s="522">
        <v>599845</v>
      </c>
      <c r="F24" s="522">
        <v>114.99999999999994</v>
      </c>
      <c r="G24" s="532">
        <v>1.9171619334994863</v>
      </c>
      <c r="H24" s="522">
        <v>607959</v>
      </c>
      <c r="I24" s="522">
        <v>128</v>
      </c>
      <c r="J24" s="532">
        <v>2.1054051342278015</v>
      </c>
      <c r="K24" s="522">
        <v>616299</v>
      </c>
      <c r="L24" s="522">
        <v>145</v>
      </c>
      <c r="M24" s="532">
        <v>2.3527541014994346</v>
      </c>
      <c r="N24" s="522">
        <v>624860</v>
      </c>
      <c r="O24" s="522">
        <v>145</v>
      </c>
      <c r="P24" s="532">
        <f t="shared" si="0"/>
        <v>2.3205197964344011</v>
      </c>
      <c r="Q24" s="526">
        <v>634481</v>
      </c>
      <c r="R24" s="522">
        <v>159</v>
      </c>
      <c r="S24" s="532">
        <v>2.5059852068068231</v>
      </c>
      <c r="T24" s="523">
        <v>644000</v>
      </c>
      <c r="U24" s="515">
        <v>171</v>
      </c>
      <c r="V24" s="532">
        <v>2.6552795031055902</v>
      </c>
      <c r="W24" s="523">
        <v>653400</v>
      </c>
      <c r="X24" s="515">
        <v>196.00000000000017</v>
      </c>
      <c r="Y24" s="532">
        <v>2.9996939087848205</v>
      </c>
      <c r="Z24" s="526">
        <v>662671</v>
      </c>
      <c r="AA24" s="515">
        <v>217.00000000000003</v>
      </c>
      <c r="AB24" s="532">
        <v>3.2746264737705442</v>
      </c>
      <c r="AC24" s="527">
        <v>671817</v>
      </c>
      <c r="AD24" s="516">
        <v>203</v>
      </c>
      <c r="AE24" s="532">
        <f t="shared" si="1"/>
        <v>3.0216561950650256</v>
      </c>
      <c r="AF24" s="453">
        <v>680845</v>
      </c>
      <c r="AG24" s="239">
        <v>216.00000000000009</v>
      </c>
      <c r="AH24" s="567">
        <f t="shared" si="2"/>
        <v>3.1725282553297753</v>
      </c>
    </row>
    <row r="25" spans="1:34">
      <c r="A25" s="457" t="s">
        <v>22</v>
      </c>
      <c r="B25" s="522">
        <v>464796</v>
      </c>
      <c r="C25" s="522">
        <v>74</v>
      </c>
      <c r="D25" s="532">
        <v>1.5920963175242473</v>
      </c>
      <c r="E25" s="522">
        <v>475037</v>
      </c>
      <c r="F25" s="522">
        <v>86.000000000000014</v>
      </c>
      <c r="G25" s="532">
        <v>1.8103852963032354</v>
      </c>
      <c r="H25" s="522">
        <v>485548</v>
      </c>
      <c r="I25" s="522">
        <v>98</v>
      </c>
      <c r="J25" s="532">
        <v>2.0183380427887667</v>
      </c>
      <c r="K25" s="522">
        <v>496331</v>
      </c>
      <c r="L25" s="522">
        <v>102</v>
      </c>
      <c r="M25" s="532">
        <v>2.0550801783487231</v>
      </c>
      <c r="N25" s="522">
        <v>507408</v>
      </c>
      <c r="O25" s="522">
        <v>107</v>
      </c>
      <c r="P25" s="532">
        <f t="shared" si="0"/>
        <v>2.1087566613060891</v>
      </c>
      <c r="Q25" s="522">
        <v>561605</v>
      </c>
      <c r="R25" s="522">
        <v>112</v>
      </c>
      <c r="S25" s="532">
        <v>1.9942842389223743</v>
      </c>
      <c r="T25" s="525">
        <v>571382</v>
      </c>
      <c r="U25" s="517">
        <v>138</v>
      </c>
      <c r="V25" s="532">
        <v>2.4151968385423412</v>
      </c>
      <c r="W25" s="525">
        <v>581010</v>
      </c>
      <c r="X25" s="517">
        <v>133</v>
      </c>
      <c r="Y25" s="532">
        <v>2.289117226897988</v>
      </c>
      <c r="Z25" s="526">
        <v>542707</v>
      </c>
      <c r="AA25" s="515">
        <v>158.00000000000006</v>
      </c>
      <c r="AB25" s="532">
        <v>2.9113315287991508</v>
      </c>
      <c r="AC25" s="527">
        <v>551165</v>
      </c>
      <c r="AD25" s="516">
        <v>183</v>
      </c>
      <c r="AE25" s="532">
        <f t="shared" si="1"/>
        <v>3.3202398555786381</v>
      </c>
      <c r="AF25" s="453">
        <v>559471</v>
      </c>
      <c r="AG25" s="239">
        <v>192</v>
      </c>
      <c r="AH25" s="567">
        <f t="shared" si="2"/>
        <v>3.4318132664606389</v>
      </c>
    </row>
    <row r="26" spans="1:34">
      <c r="A26" s="457" t="s">
        <v>23</v>
      </c>
      <c r="B26" s="522">
        <v>3522015</v>
      </c>
      <c r="C26" s="522">
        <v>419</v>
      </c>
      <c r="D26" s="532">
        <v>1.1896598963945355</v>
      </c>
      <c r="E26" s="522">
        <v>3583719</v>
      </c>
      <c r="F26" s="522">
        <v>502.99999999999983</v>
      </c>
      <c r="G26" s="532">
        <v>1.4035698669454826</v>
      </c>
      <c r="H26" s="522">
        <v>3647031</v>
      </c>
      <c r="I26" s="522">
        <v>508</v>
      </c>
      <c r="J26" s="532">
        <v>1.3929138523911642</v>
      </c>
      <c r="K26" s="522">
        <v>3712012</v>
      </c>
      <c r="L26" s="522">
        <v>595</v>
      </c>
      <c r="M26" s="532">
        <v>1.6029043009559236</v>
      </c>
      <c r="N26" s="522">
        <v>3778720</v>
      </c>
      <c r="O26" s="522">
        <v>646</v>
      </c>
      <c r="P26" s="532">
        <f t="shared" si="0"/>
        <v>1.7095736122284795</v>
      </c>
      <c r="Q26" s="526">
        <v>3840319</v>
      </c>
      <c r="R26" s="522">
        <v>1178</v>
      </c>
      <c r="S26" s="532">
        <v>3.0674535110234329</v>
      </c>
      <c r="T26" s="523">
        <v>3901981</v>
      </c>
      <c r="U26" s="515">
        <v>746</v>
      </c>
      <c r="V26" s="532">
        <v>1.9118493913732537</v>
      </c>
      <c r="W26" s="523">
        <v>3963541</v>
      </c>
      <c r="X26" s="515">
        <v>761</v>
      </c>
      <c r="Y26" s="532">
        <v>1.9200003229435496</v>
      </c>
      <c r="Z26" s="526">
        <v>4024929</v>
      </c>
      <c r="AA26" s="515">
        <v>769.00000000000034</v>
      </c>
      <c r="AB26" s="532">
        <v>1.910592708591879</v>
      </c>
      <c r="AC26" s="527">
        <v>4086089</v>
      </c>
      <c r="AD26" s="516">
        <v>737</v>
      </c>
      <c r="AE26" s="532">
        <f t="shared" si="1"/>
        <v>1.8036807323580077</v>
      </c>
      <c r="AF26" s="453">
        <v>4146996</v>
      </c>
      <c r="AG26" s="239">
        <v>951.00000000000011</v>
      </c>
      <c r="AH26" s="567">
        <f t="shared" si="2"/>
        <v>2.2932262292994738</v>
      </c>
    </row>
    <row r="27" spans="1:34">
      <c r="A27" s="457" t="s">
        <v>24</v>
      </c>
      <c r="B27" s="522">
        <v>748853</v>
      </c>
      <c r="C27" s="522">
        <v>97</v>
      </c>
      <c r="D27" s="532">
        <v>1.2953143006704919</v>
      </c>
      <c r="E27" s="522">
        <v>762484</v>
      </c>
      <c r="F27" s="522">
        <v>129.00000000000006</v>
      </c>
      <c r="G27" s="532">
        <v>1.6918387795678345</v>
      </c>
      <c r="H27" s="522">
        <v>776460</v>
      </c>
      <c r="I27" s="522">
        <v>138</v>
      </c>
      <c r="J27" s="532">
        <v>1.7772969631404063</v>
      </c>
      <c r="K27" s="522">
        <v>790808</v>
      </c>
      <c r="L27" s="522">
        <v>133</v>
      </c>
      <c r="M27" s="532">
        <v>1.6818241595937322</v>
      </c>
      <c r="N27" s="522">
        <v>805514</v>
      </c>
      <c r="O27" s="522">
        <v>160</v>
      </c>
      <c r="P27" s="532">
        <f t="shared" si="0"/>
        <v>1.9863093627174699</v>
      </c>
      <c r="Q27" s="522">
        <v>817676</v>
      </c>
      <c r="R27" s="522">
        <v>165</v>
      </c>
      <c r="S27" s="532">
        <v>2.0179141860590257</v>
      </c>
      <c r="T27" s="525">
        <v>829779</v>
      </c>
      <c r="U27" s="517">
        <v>193</v>
      </c>
      <c r="V27" s="532">
        <v>2.3259205161856351</v>
      </c>
      <c r="W27" s="525">
        <v>841767</v>
      </c>
      <c r="X27" s="517">
        <v>168.00000000000003</v>
      </c>
      <c r="Y27" s="532">
        <v>1.9958016885907861</v>
      </c>
      <c r="Z27" s="526">
        <v>853622</v>
      </c>
      <c r="AA27" s="515">
        <v>190.00000000000009</v>
      </c>
      <c r="AB27" s="532">
        <v>2.2258095503630422</v>
      </c>
      <c r="AC27" s="524">
        <v>865340</v>
      </c>
      <c r="AD27" s="516">
        <v>193</v>
      </c>
      <c r="AE27" s="532">
        <f t="shared" si="1"/>
        <v>2.2303372084960826</v>
      </c>
      <c r="AF27" s="451">
        <v>876912</v>
      </c>
      <c r="AG27" s="239">
        <v>215.00000000000011</v>
      </c>
      <c r="AH27" s="567">
        <f t="shared" si="2"/>
        <v>2.4517853558851987</v>
      </c>
    </row>
    <row r="28" spans="1:34">
      <c r="A28" s="457" t="s">
        <v>25</v>
      </c>
      <c r="B28" s="522">
        <v>1340526</v>
      </c>
      <c r="C28" s="522">
        <v>186</v>
      </c>
      <c r="D28" s="532">
        <v>1.3875150500624382</v>
      </c>
      <c r="E28" s="522">
        <v>1359648</v>
      </c>
      <c r="F28" s="522">
        <v>198.00000000000014</v>
      </c>
      <c r="G28" s="532">
        <v>1.4562592671044281</v>
      </c>
      <c r="H28" s="522">
        <v>1379329</v>
      </c>
      <c r="I28" s="522">
        <v>230</v>
      </c>
      <c r="J28" s="532">
        <v>1.6674774473675242</v>
      </c>
      <c r="K28" s="522">
        <v>1399539</v>
      </c>
      <c r="L28" s="522">
        <v>264</v>
      </c>
      <c r="M28" s="532">
        <v>1.8863354290234142</v>
      </c>
      <c r="N28" s="522">
        <v>1420348</v>
      </c>
      <c r="O28" s="522">
        <v>271</v>
      </c>
      <c r="P28" s="532">
        <f t="shared" si="0"/>
        <v>1.9079831139974146</v>
      </c>
      <c r="Q28" s="526">
        <v>1436259</v>
      </c>
      <c r="R28" s="522">
        <v>292</v>
      </c>
      <c r="S28" s="532">
        <v>2.0330594969291749</v>
      </c>
      <c r="T28" s="523">
        <v>1451873</v>
      </c>
      <c r="U28" s="515">
        <v>272</v>
      </c>
      <c r="V28" s="532">
        <v>1.8734420985857578</v>
      </c>
      <c r="W28" s="523">
        <v>1467111</v>
      </c>
      <c r="X28" s="515">
        <v>308.00000000000011</v>
      </c>
      <c r="Y28" s="532">
        <v>2.099363988137231</v>
      </c>
      <c r="Z28" s="526">
        <v>1481940</v>
      </c>
      <c r="AA28" s="515">
        <v>357.00000000000011</v>
      </c>
      <c r="AB28" s="532">
        <v>2.4090044131341357</v>
      </c>
      <c r="AC28" s="524">
        <v>1496366</v>
      </c>
      <c r="AD28" s="516">
        <v>449</v>
      </c>
      <c r="AE28" s="532">
        <f t="shared" si="1"/>
        <v>3.0006027937015407</v>
      </c>
      <c r="AF28" s="451">
        <v>1510375</v>
      </c>
      <c r="AG28" s="239">
        <v>521.00000000000045</v>
      </c>
      <c r="AH28" s="567">
        <f t="shared" si="2"/>
        <v>3.4494744682611964</v>
      </c>
    </row>
    <row r="29" spans="1:34">
      <c r="A29" s="457" t="s">
        <v>26</v>
      </c>
      <c r="B29" s="522">
        <v>284281</v>
      </c>
      <c r="C29" s="522">
        <v>32</v>
      </c>
      <c r="D29" s="531">
        <v>1.1256468072083607</v>
      </c>
      <c r="E29" s="522">
        <v>292363</v>
      </c>
      <c r="F29" s="522">
        <v>41</v>
      </c>
      <c r="G29" s="532">
        <v>1.402366236493674</v>
      </c>
      <c r="H29" s="522">
        <v>300709</v>
      </c>
      <c r="I29" s="522">
        <v>44</v>
      </c>
      <c r="J29" s="532">
        <v>1.4632086169685645</v>
      </c>
      <c r="K29" s="522">
        <v>309335</v>
      </c>
      <c r="L29" s="522">
        <v>38</v>
      </c>
      <c r="M29" s="532">
        <v>1.2284416571031407</v>
      </c>
      <c r="N29" s="522">
        <v>318247</v>
      </c>
      <c r="O29" s="522">
        <v>56</v>
      </c>
      <c r="P29" s="532">
        <f t="shared" si="0"/>
        <v>1.7596395252743937</v>
      </c>
      <c r="Q29" s="522">
        <v>326215</v>
      </c>
      <c r="R29" s="522">
        <v>56</v>
      </c>
      <c r="S29" s="532">
        <v>1.7166592584645095</v>
      </c>
      <c r="T29" s="525">
        <v>334276</v>
      </c>
      <c r="U29" s="517">
        <v>64</v>
      </c>
      <c r="V29" s="532">
        <v>1.9145855520587778</v>
      </c>
      <c r="W29" s="525">
        <v>342408</v>
      </c>
      <c r="X29" s="517">
        <v>85.000000000000043</v>
      </c>
      <c r="Y29" s="532">
        <v>2.4824186350786208</v>
      </c>
      <c r="Z29" s="526">
        <v>350624</v>
      </c>
      <c r="AA29" s="515">
        <v>83.000000000000028</v>
      </c>
      <c r="AB29" s="532">
        <v>2.3672081774208276</v>
      </c>
      <c r="AC29" s="524">
        <v>358896</v>
      </c>
      <c r="AD29" s="516">
        <v>81</v>
      </c>
      <c r="AE29" s="532">
        <f t="shared" si="1"/>
        <v>2.2569212250902768</v>
      </c>
      <c r="AF29" s="451">
        <v>367235</v>
      </c>
      <c r="AG29" s="239">
        <v>99</v>
      </c>
      <c r="AH29" s="567">
        <f t="shared" si="2"/>
        <v>2.6958214767110982</v>
      </c>
    </row>
    <row r="30" spans="1:34" ht="15" customHeight="1">
      <c r="A30" s="249" t="s">
        <v>27</v>
      </c>
      <c r="B30" s="518">
        <f>SUM(B31:B36)</f>
        <v>670655</v>
      </c>
      <c r="C30" s="518">
        <v>225</v>
      </c>
      <c r="D30" s="531">
        <v>3.3549291364412399</v>
      </c>
      <c r="E30" s="518">
        <f>SUM(E31:E36)</f>
        <v>691933</v>
      </c>
      <c r="F30" s="518">
        <v>273</v>
      </c>
      <c r="G30" s="531">
        <v>3.9454687086755511</v>
      </c>
      <c r="H30" s="518">
        <f>SUM(H31:H36)</f>
        <v>714054</v>
      </c>
      <c r="I30" s="518">
        <v>301</v>
      </c>
      <c r="J30" s="531">
        <v>4.2153674652057127</v>
      </c>
      <c r="K30" s="518">
        <f>SUM(K31:K36)</f>
        <v>736993</v>
      </c>
      <c r="L30" s="518">
        <v>339</v>
      </c>
      <c r="M30" s="531">
        <v>4.5997723180545806</v>
      </c>
      <c r="N30" s="518">
        <v>760853</v>
      </c>
      <c r="O30" s="518">
        <v>385</v>
      </c>
      <c r="P30" s="531">
        <f t="shared" si="0"/>
        <v>5.0601101658270382</v>
      </c>
      <c r="Q30" s="518">
        <f>SUM(Q31:Q36)</f>
        <v>780529</v>
      </c>
      <c r="R30" s="518">
        <v>388</v>
      </c>
      <c r="S30" s="531">
        <v>4.9709876250594149</v>
      </c>
      <c r="T30" s="519">
        <f>SUM(T31:T36)</f>
        <v>800285</v>
      </c>
      <c r="U30" s="518">
        <v>409</v>
      </c>
      <c r="V30" s="531">
        <v>5.1106793204920749</v>
      </c>
      <c r="W30" s="519">
        <f>SUM(W31:W36)</f>
        <v>820024</v>
      </c>
      <c r="X30" s="518">
        <v>440</v>
      </c>
      <c r="Y30" s="531">
        <v>5.3656966137576454</v>
      </c>
      <c r="Z30" s="518">
        <v>839722</v>
      </c>
      <c r="AA30" s="518">
        <v>456</v>
      </c>
      <c r="AB30" s="531">
        <v>5.4303686219963279</v>
      </c>
      <c r="AC30" s="520">
        <v>859385</v>
      </c>
      <c r="AD30" s="521">
        <v>444</v>
      </c>
      <c r="AE30" s="531">
        <f t="shared" si="1"/>
        <v>5.1664853354433697</v>
      </c>
      <c r="AF30" s="449">
        <v>878996</v>
      </c>
      <c r="AG30" s="238">
        <v>584</v>
      </c>
      <c r="AH30" s="566">
        <f t="shared" si="2"/>
        <v>6.6439437722128432</v>
      </c>
    </row>
    <row r="31" spans="1:34">
      <c r="A31" s="251" t="s">
        <v>28</v>
      </c>
      <c r="B31" s="522">
        <v>137965</v>
      </c>
      <c r="C31" s="522">
        <v>54</v>
      </c>
      <c r="D31" s="532">
        <v>3.9140361685934839</v>
      </c>
      <c r="E31" s="522">
        <v>141598</v>
      </c>
      <c r="F31" s="522">
        <v>61</v>
      </c>
      <c r="G31" s="532">
        <v>4.3079704515600508</v>
      </c>
      <c r="H31" s="522">
        <v>145352</v>
      </c>
      <c r="I31" s="522">
        <v>70</v>
      </c>
      <c r="J31" s="532">
        <v>4.8158952061203149</v>
      </c>
      <c r="K31" s="522">
        <v>149206</v>
      </c>
      <c r="L31" s="522">
        <v>75</v>
      </c>
      <c r="M31" s="532">
        <v>5.026607509081404</v>
      </c>
      <c r="N31" s="522">
        <v>153163</v>
      </c>
      <c r="O31" s="522">
        <v>87</v>
      </c>
      <c r="P31" s="532">
        <f t="shared" si="0"/>
        <v>5.6802230303663412</v>
      </c>
      <c r="Q31" s="522">
        <v>157551</v>
      </c>
      <c r="R31" s="522">
        <v>89</v>
      </c>
      <c r="S31" s="532">
        <v>5.6489644623010955</v>
      </c>
      <c r="T31" s="525">
        <v>161948</v>
      </c>
      <c r="U31" s="517">
        <v>101</v>
      </c>
      <c r="V31" s="532">
        <v>6.2365697631338453</v>
      </c>
      <c r="W31" s="525">
        <v>166345</v>
      </c>
      <c r="X31" s="517">
        <v>99.999999999999957</v>
      </c>
      <c r="Y31" s="532">
        <v>6.0116023926177498</v>
      </c>
      <c r="Z31" s="526">
        <v>170722</v>
      </c>
      <c r="AA31" s="515">
        <v>87.999999999999986</v>
      </c>
      <c r="AB31" s="532">
        <v>5.1545787889082826</v>
      </c>
      <c r="AC31" s="524">
        <v>175074</v>
      </c>
      <c r="AD31" s="516">
        <v>101</v>
      </c>
      <c r="AE31" s="532">
        <f t="shared" si="1"/>
        <v>5.7689891131750004</v>
      </c>
      <c r="AF31" s="451">
        <v>179406</v>
      </c>
      <c r="AG31" s="239">
        <v>152.00000000000003</v>
      </c>
      <c r="AH31" s="567">
        <f t="shared" si="2"/>
        <v>8.4724033755838732</v>
      </c>
    </row>
    <row r="32" spans="1:34">
      <c r="A32" s="251" t="s">
        <v>29</v>
      </c>
      <c r="B32" s="522">
        <v>95474</v>
      </c>
      <c r="C32" s="522">
        <v>42</v>
      </c>
      <c r="D32" s="532">
        <v>4.3991034208266129</v>
      </c>
      <c r="E32" s="522">
        <v>98194</v>
      </c>
      <c r="F32" s="522">
        <v>45</v>
      </c>
      <c r="G32" s="532">
        <v>4.58276473104263</v>
      </c>
      <c r="H32" s="522">
        <v>101017</v>
      </c>
      <c r="I32" s="522">
        <v>52</v>
      </c>
      <c r="J32" s="532">
        <v>5.1476484156132143</v>
      </c>
      <c r="K32" s="522">
        <v>103933</v>
      </c>
      <c r="L32" s="522">
        <v>67</v>
      </c>
      <c r="M32" s="532">
        <v>6.4464607006436836</v>
      </c>
      <c r="N32" s="522">
        <v>106953</v>
      </c>
      <c r="O32" s="522">
        <v>70</v>
      </c>
      <c r="P32" s="532">
        <f t="shared" si="0"/>
        <v>6.5449309509784674</v>
      </c>
      <c r="Q32" s="522">
        <v>109514</v>
      </c>
      <c r="R32" s="522">
        <v>66</v>
      </c>
      <c r="S32" s="532">
        <v>6.0266267326551857</v>
      </c>
      <c r="T32" s="523">
        <v>112151</v>
      </c>
      <c r="U32" s="515">
        <v>65</v>
      </c>
      <c r="V32" s="532">
        <v>5.7957575055059696</v>
      </c>
      <c r="W32" s="523">
        <v>114805</v>
      </c>
      <c r="X32" s="515">
        <v>68.000000000000014</v>
      </c>
      <c r="Y32" s="532">
        <v>5.9230869735638709</v>
      </c>
      <c r="Z32" s="522">
        <v>117465</v>
      </c>
      <c r="AA32" s="515">
        <v>82.000000000000014</v>
      </c>
      <c r="AB32" s="532">
        <v>6.9808027923211187</v>
      </c>
      <c r="AC32" s="524">
        <v>120144</v>
      </c>
      <c r="AD32" s="516">
        <v>80</v>
      </c>
      <c r="AE32" s="532">
        <f t="shared" si="1"/>
        <v>6.6586762551604739</v>
      </c>
      <c r="AF32" s="451">
        <v>122838</v>
      </c>
      <c r="AG32" s="239">
        <v>90.000000000000014</v>
      </c>
      <c r="AH32" s="567">
        <f t="shared" si="2"/>
        <v>7.3267230010257425</v>
      </c>
    </row>
    <row r="33" spans="1:34">
      <c r="A33" s="251" t="s">
        <v>30</v>
      </c>
      <c r="B33" s="522">
        <v>75992</v>
      </c>
      <c r="C33" s="522">
        <v>49</v>
      </c>
      <c r="D33" s="532">
        <v>6.4480471628592477</v>
      </c>
      <c r="E33" s="522">
        <v>78474</v>
      </c>
      <c r="F33" s="522">
        <v>55</v>
      </c>
      <c r="G33" s="532">
        <v>7.008690776562938</v>
      </c>
      <c r="H33" s="522">
        <v>81047</v>
      </c>
      <c r="I33" s="522">
        <v>56</v>
      </c>
      <c r="J33" s="532">
        <v>6.9095709896726589</v>
      </c>
      <c r="K33" s="522">
        <v>83711</v>
      </c>
      <c r="L33" s="522">
        <v>63</v>
      </c>
      <c r="M33" s="532">
        <v>7.5258926544898515</v>
      </c>
      <c r="N33" s="522">
        <v>86470</v>
      </c>
      <c r="O33" s="522">
        <v>73</v>
      </c>
      <c r="P33" s="532">
        <f t="shared" si="0"/>
        <v>8.4422343009136114</v>
      </c>
      <c r="Q33" s="522">
        <v>89053</v>
      </c>
      <c r="R33" s="522">
        <v>64</v>
      </c>
      <c r="S33" s="532">
        <v>7.1867314969737119</v>
      </c>
      <c r="T33" s="525">
        <v>91699</v>
      </c>
      <c r="U33" s="517">
        <v>68</v>
      </c>
      <c r="V33" s="532">
        <v>7.4155661457594961</v>
      </c>
      <c r="W33" s="525">
        <v>94373</v>
      </c>
      <c r="X33" s="517">
        <v>65.000000000000028</v>
      </c>
      <c r="Y33" s="532">
        <v>6.8875631801468673</v>
      </c>
      <c r="Z33" s="522">
        <v>97093</v>
      </c>
      <c r="AA33" s="515">
        <v>82.000000000000028</v>
      </c>
      <c r="AB33" s="532">
        <v>8.4455110049128184</v>
      </c>
      <c r="AC33" s="524">
        <v>99855</v>
      </c>
      <c r="AD33" s="516">
        <v>74</v>
      </c>
      <c r="AE33" s="532">
        <f t="shared" si="1"/>
        <v>7.4107455810925842</v>
      </c>
      <c r="AF33" s="451">
        <v>102655</v>
      </c>
      <c r="AG33" s="239">
        <v>82</v>
      </c>
      <c r="AH33" s="567">
        <f t="shared" si="2"/>
        <v>7.9879207052749495</v>
      </c>
    </row>
    <row r="34" spans="1:34">
      <c r="A34" s="251" t="s">
        <v>31</v>
      </c>
      <c r="B34" s="522">
        <v>88353</v>
      </c>
      <c r="C34" s="522">
        <v>24</v>
      </c>
      <c r="D34" s="532">
        <v>2.716376353943839</v>
      </c>
      <c r="E34" s="522">
        <v>89999</v>
      </c>
      <c r="F34" s="522">
        <v>31</v>
      </c>
      <c r="G34" s="532">
        <v>3.4444827164746274</v>
      </c>
      <c r="H34" s="522">
        <v>91691</v>
      </c>
      <c r="I34" s="522">
        <v>34</v>
      </c>
      <c r="J34" s="532">
        <v>3.7081065753454538</v>
      </c>
      <c r="K34" s="522">
        <v>93409</v>
      </c>
      <c r="L34" s="522">
        <v>43</v>
      </c>
      <c r="M34" s="532">
        <v>4.6034108062392276</v>
      </c>
      <c r="N34" s="522">
        <v>95194</v>
      </c>
      <c r="O34" s="522">
        <v>46</v>
      </c>
      <c r="P34" s="532">
        <f t="shared" si="0"/>
        <v>4.8322373258818834</v>
      </c>
      <c r="Q34" s="526">
        <v>97676</v>
      </c>
      <c r="R34" s="522">
        <v>51</v>
      </c>
      <c r="S34" s="532">
        <v>5.221344035382284</v>
      </c>
      <c r="T34" s="523">
        <v>100170</v>
      </c>
      <c r="U34" s="515">
        <v>59</v>
      </c>
      <c r="V34" s="532">
        <v>5.8899870220624937</v>
      </c>
      <c r="W34" s="523">
        <v>102684</v>
      </c>
      <c r="X34" s="515">
        <v>78</v>
      </c>
      <c r="Y34" s="532">
        <v>7.5961201355615282</v>
      </c>
      <c r="Z34" s="526">
        <v>105213</v>
      </c>
      <c r="AA34" s="515">
        <v>66.999999999999986</v>
      </c>
      <c r="AB34" s="532">
        <v>6.3680343683765299</v>
      </c>
      <c r="AC34" s="524">
        <v>107749</v>
      </c>
      <c r="AD34" s="516">
        <v>68</v>
      </c>
      <c r="AE34" s="532">
        <f t="shared" si="1"/>
        <v>6.3109634428161749</v>
      </c>
      <c r="AF34" s="451">
        <v>110296</v>
      </c>
      <c r="AG34" s="239">
        <v>78</v>
      </c>
      <c r="AH34" s="567">
        <f t="shared" si="2"/>
        <v>7.0718793065931669</v>
      </c>
    </row>
    <row r="35" spans="1:34">
      <c r="A35" s="251" t="s">
        <v>32</v>
      </c>
      <c r="B35" s="522">
        <v>158903</v>
      </c>
      <c r="C35" s="522">
        <v>28</v>
      </c>
      <c r="D35" s="532">
        <v>1.7620812697054176</v>
      </c>
      <c r="E35" s="522">
        <v>164183</v>
      </c>
      <c r="F35" s="522">
        <v>40</v>
      </c>
      <c r="G35" s="532">
        <v>2.4363058294707733</v>
      </c>
      <c r="H35" s="522">
        <v>169667</v>
      </c>
      <c r="I35" s="522">
        <v>43</v>
      </c>
      <c r="J35" s="532">
        <v>2.5343761603611781</v>
      </c>
      <c r="K35" s="522">
        <v>175358</v>
      </c>
      <c r="L35" s="522">
        <v>45</v>
      </c>
      <c r="M35" s="532">
        <v>2.5661789025878488</v>
      </c>
      <c r="N35" s="522">
        <v>181287</v>
      </c>
      <c r="O35" s="522">
        <v>56</v>
      </c>
      <c r="P35" s="532">
        <f t="shared" si="0"/>
        <v>3.0890245853260301</v>
      </c>
      <c r="Q35" s="522">
        <v>186072</v>
      </c>
      <c r="R35" s="522">
        <v>57</v>
      </c>
      <c r="S35" s="532">
        <v>3.0633303237456468</v>
      </c>
      <c r="T35" s="525">
        <v>190896</v>
      </c>
      <c r="U35" s="517">
        <v>52</v>
      </c>
      <c r="V35" s="532">
        <v>2.7239963121280697</v>
      </c>
      <c r="W35" s="525">
        <v>195759</v>
      </c>
      <c r="X35" s="517">
        <v>57.999999999999986</v>
      </c>
      <c r="Y35" s="532">
        <v>2.962826741043834</v>
      </c>
      <c r="Z35" s="526">
        <v>200656</v>
      </c>
      <c r="AA35" s="515">
        <v>65.999999999999986</v>
      </c>
      <c r="AB35" s="532">
        <v>3.2892113866517816</v>
      </c>
      <c r="AC35" s="524">
        <v>205586</v>
      </c>
      <c r="AD35" s="516">
        <v>39</v>
      </c>
      <c r="AE35" s="532">
        <f t="shared" si="1"/>
        <v>1.8970163337970485</v>
      </c>
      <c r="AF35" s="451">
        <v>210532</v>
      </c>
      <c r="AG35" s="239">
        <v>69</v>
      </c>
      <c r="AH35" s="567">
        <f t="shared" si="2"/>
        <v>3.2774115098892329</v>
      </c>
    </row>
    <row r="36" spans="1:34">
      <c r="A36" s="251" t="s">
        <v>33</v>
      </c>
      <c r="B36" s="522">
        <v>113968</v>
      </c>
      <c r="C36" s="522">
        <v>28</v>
      </c>
      <c r="D36" s="532">
        <v>2.4568299873648742</v>
      </c>
      <c r="E36" s="522">
        <v>119485</v>
      </c>
      <c r="F36" s="522">
        <v>41</v>
      </c>
      <c r="G36" s="532">
        <v>3.4313930618906134</v>
      </c>
      <c r="H36" s="522">
        <v>125280</v>
      </c>
      <c r="I36" s="522">
        <v>46</v>
      </c>
      <c r="J36" s="532">
        <v>3.6717752234993615</v>
      </c>
      <c r="K36" s="522">
        <v>131376</v>
      </c>
      <c r="L36" s="522">
        <v>46</v>
      </c>
      <c r="M36" s="532">
        <v>3.5014005602240896</v>
      </c>
      <c r="N36" s="522">
        <v>137786</v>
      </c>
      <c r="O36" s="522">
        <v>53</v>
      </c>
      <c r="P36" s="532">
        <f t="shared" si="0"/>
        <v>3.8465446416907381</v>
      </c>
      <c r="Q36" s="526">
        <v>140663</v>
      </c>
      <c r="R36" s="522">
        <v>61</v>
      </c>
      <c r="S36" s="532">
        <v>4.3366059304863391</v>
      </c>
      <c r="T36" s="523">
        <v>143421</v>
      </c>
      <c r="U36" s="515">
        <v>64</v>
      </c>
      <c r="V36" s="532">
        <v>4.4623869586741129</v>
      </c>
      <c r="W36" s="523">
        <v>146058</v>
      </c>
      <c r="X36" s="515">
        <v>70.999999999999986</v>
      </c>
      <c r="Y36" s="532">
        <v>4.8610825836311591</v>
      </c>
      <c r="Z36" s="526">
        <v>148573</v>
      </c>
      <c r="AA36" s="515">
        <v>70.999999999999986</v>
      </c>
      <c r="AB36" s="532">
        <v>4.7787956088925974</v>
      </c>
      <c r="AC36" s="524">
        <v>150977</v>
      </c>
      <c r="AD36" s="516">
        <v>82</v>
      </c>
      <c r="AE36" s="532">
        <f t="shared" si="1"/>
        <v>5.4312908588725435</v>
      </c>
      <c r="AF36" s="451">
        <v>153269</v>
      </c>
      <c r="AG36" s="239">
        <v>113</v>
      </c>
      <c r="AH36" s="567">
        <f t="shared" si="2"/>
        <v>7.3726585284695538</v>
      </c>
    </row>
    <row r="37" spans="1:34" ht="15" customHeight="1">
      <c r="A37" s="252" t="s">
        <v>34</v>
      </c>
      <c r="B37" s="518">
        <f>B38</f>
        <v>22729</v>
      </c>
      <c r="C37" s="518">
        <v>10</v>
      </c>
      <c r="D37" s="531">
        <v>4.3996656254124682</v>
      </c>
      <c r="E37" s="518">
        <f>E38</f>
        <v>23455</v>
      </c>
      <c r="F37" s="518">
        <v>9</v>
      </c>
      <c r="G37" s="531">
        <v>3.8371349392453635</v>
      </c>
      <c r="H37" s="518">
        <v>24214</v>
      </c>
      <c r="I37" s="518">
        <v>7</v>
      </c>
      <c r="J37" s="531">
        <v>2.8908895680185016</v>
      </c>
      <c r="K37" s="518">
        <f>K38</f>
        <v>25036</v>
      </c>
      <c r="L37" s="518">
        <v>14</v>
      </c>
      <c r="M37" s="531">
        <v>5.5919475954625346</v>
      </c>
      <c r="N37" s="518">
        <v>25884</v>
      </c>
      <c r="O37" s="518">
        <v>18</v>
      </c>
      <c r="P37" s="531">
        <f t="shared" si="0"/>
        <v>6.9541029207232263</v>
      </c>
      <c r="Q37" s="518">
        <f>Q38</f>
        <v>26576</v>
      </c>
      <c r="R37" s="518">
        <v>16</v>
      </c>
      <c r="S37" s="531">
        <v>6.0204695966285371</v>
      </c>
      <c r="T37" s="519">
        <f>SUM(T38)</f>
        <v>27284</v>
      </c>
      <c r="U37" s="518">
        <v>19</v>
      </c>
      <c r="V37" s="531">
        <v>6.9637883008356543</v>
      </c>
      <c r="W37" s="519">
        <f>SUM(W38)</f>
        <v>28000</v>
      </c>
      <c r="X37" s="518">
        <v>25</v>
      </c>
      <c r="Y37" s="531">
        <v>8.9285714285714288</v>
      </c>
      <c r="Z37" s="518">
        <v>28726</v>
      </c>
      <c r="AA37" s="518">
        <v>23</v>
      </c>
      <c r="AB37" s="531">
        <v>8.0066838404233103</v>
      </c>
      <c r="AC37" s="528">
        <v>29453</v>
      </c>
      <c r="AD37" s="521">
        <v>21</v>
      </c>
      <c r="AE37" s="531">
        <f t="shared" si="1"/>
        <v>7.1300037347638607</v>
      </c>
      <c r="AF37" s="528">
        <v>30172</v>
      </c>
      <c r="AG37" s="565">
        <v>11</v>
      </c>
      <c r="AH37" s="564">
        <f t="shared" si="2"/>
        <v>3.6457642847673339</v>
      </c>
    </row>
    <row r="38" spans="1:34">
      <c r="A38" s="251" t="s">
        <v>36</v>
      </c>
      <c r="B38" s="522">
        <v>22729</v>
      </c>
      <c r="C38" s="522">
        <v>10</v>
      </c>
      <c r="D38" s="532">
        <v>4.3996656254124682</v>
      </c>
      <c r="E38" s="522">
        <v>23455</v>
      </c>
      <c r="F38" s="522">
        <v>9</v>
      </c>
      <c r="G38" s="532">
        <v>3.8371349392453635</v>
      </c>
      <c r="H38" s="522">
        <v>24212</v>
      </c>
      <c r="I38" s="526">
        <v>7</v>
      </c>
      <c r="J38" s="532">
        <v>2.8911283660994549</v>
      </c>
      <c r="K38" s="526">
        <v>25036</v>
      </c>
      <c r="L38" s="526">
        <v>14</v>
      </c>
      <c r="M38" s="532">
        <v>5.5919475954625346</v>
      </c>
      <c r="N38" s="526">
        <v>25884</v>
      </c>
      <c r="O38" s="526">
        <v>18</v>
      </c>
      <c r="P38" s="532">
        <f t="shared" si="0"/>
        <v>6.9541029207232263</v>
      </c>
      <c r="Q38" s="526">
        <v>26576</v>
      </c>
      <c r="R38" s="526">
        <v>16</v>
      </c>
      <c r="S38" s="532">
        <v>6.0204695966285371</v>
      </c>
      <c r="T38" s="523">
        <v>27284</v>
      </c>
      <c r="U38" s="515">
        <v>19</v>
      </c>
      <c r="V38" s="532">
        <v>6.9637883008356543</v>
      </c>
      <c r="W38" s="523">
        <v>28000</v>
      </c>
      <c r="X38" s="515">
        <v>25</v>
      </c>
      <c r="Y38" s="532">
        <v>8.9285714285714288</v>
      </c>
      <c r="Z38" s="526">
        <v>28726</v>
      </c>
      <c r="AA38" s="515">
        <v>23</v>
      </c>
      <c r="AB38" s="532">
        <v>8.0066838404233103</v>
      </c>
      <c r="AC38" s="527">
        <v>29453</v>
      </c>
      <c r="AD38" s="516">
        <v>21</v>
      </c>
      <c r="AE38" s="531">
        <f t="shared" si="1"/>
        <v>7.1300037347638607</v>
      </c>
      <c r="AF38" s="527">
        <v>30172</v>
      </c>
      <c r="AG38" s="239">
        <v>11</v>
      </c>
      <c r="AH38" s="567">
        <f t="shared" si="2"/>
        <v>3.6457642847673339</v>
      </c>
    </row>
    <row r="39" spans="1:34" ht="15" customHeight="1">
      <c r="A39" s="253" t="s">
        <v>37</v>
      </c>
      <c r="B39" s="518">
        <v>31432</v>
      </c>
      <c r="C39" s="518"/>
      <c r="D39" s="531">
        <v>0</v>
      </c>
      <c r="E39" s="518">
        <v>31991</v>
      </c>
      <c r="F39" s="518"/>
      <c r="G39" s="531">
        <v>0</v>
      </c>
      <c r="H39" s="518">
        <v>32566</v>
      </c>
      <c r="I39" s="518">
        <v>1</v>
      </c>
      <c r="J39" s="531">
        <v>0.30706872197997914</v>
      </c>
      <c r="K39" s="518">
        <v>33149</v>
      </c>
      <c r="L39" s="518">
        <v>1</v>
      </c>
      <c r="M39" s="531">
        <v>0.30166822528583065</v>
      </c>
      <c r="N39" s="518">
        <v>33754</v>
      </c>
      <c r="O39" s="518">
        <v>1</v>
      </c>
      <c r="P39" s="531">
        <f t="shared" si="0"/>
        <v>0.29626118385969069</v>
      </c>
      <c r="Q39" s="522">
        <v>34547</v>
      </c>
      <c r="R39" s="518">
        <v>1</v>
      </c>
      <c r="S39" s="531">
        <v>0.28946073465134453</v>
      </c>
      <c r="T39" s="529">
        <v>35348</v>
      </c>
      <c r="U39" s="518">
        <v>1</v>
      </c>
      <c r="V39" s="531">
        <v>0.28290143713930066</v>
      </c>
      <c r="W39" s="529">
        <v>36153</v>
      </c>
      <c r="X39" s="518"/>
      <c r="Y39" s="531">
        <v>0</v>
      </c>
      <c r="Z39" s="530">
        <v>36967</v>
      </c>
      <c r="AA39" s="518">
        <v>10</v>
      </c>
      <c r="AB39" s="531">
        <v>2.7051153731706656</v>
      </c>
      <c r="AC39" s="528">
        <v>37784</v>
      </c>
      <c r="AD39" s="521">
        <v>18</v>
      </c>
      <c r="AE39" s="531">
        <f t="shared" si="1"/>
        <v>4.763921236502223</v>
      </c>
      <c r="AF39" s="528">
        <v>38607</v>
      </c>
      <c r="AG39" s="565">
        <v>8</v>
      </c>
      <c r="AH39" s="564">
        <f>(AG39/AF39)*10000</f>
        <v>2.0721630792343357</v>
      </c>
    </row>
    <row r="40" spans="1:34">
      <c r="A40" s="80"/>
      <c r="B40" s="80"/>
      <c r="C40" s="80"/>
      <c r="D40" s="80"/>
      <c r="E40" s="80"/>
      <c r="F40" s="80"/>
      <c r="G40" s="80"/>
      <c r="H40" s="80"/>
      <c r="I40" s="80"/>
      <c r="K40" s="80"/>
      <c r="L40" s="80"/>
      <c r="M40" s="80"/>
      <c r="N40" s="80"/>
      <c r="O40" s="80"/>
      <c r="P40" s="80"/>
      <c r="Q40" s="80"/>
      <c r="R40" s="80"/>
      <c r="S40" s="80"/>
      <c r="T40" s="80"/>
      <c r="U40" s="80"/>
      <c r="V40" s="80"/>
      <c r="X40" s="80"/>
      <c r="AA40" s="80"/>
      <c r="AC40" s="233"/>
      <c r="AD40" s="24"/>
      <c r="AE40" s="24"/>
    </row>
    <row r="41" spans="1:34" ht="18" customHeight="1">
      <c r="A41" s="712" t="s">
        <v>760</v>
      </c>
      <c r="B41" s="712"/>
      <c r="C41" s="712"/>
      <c r="D41" s="712"/>
      <c r="E41" s="712"/>
      <c r="F41" s="712"/>
      <c r="G41" s="712"/>
      <c r="H41" s="712"/>
      <c r="I41" s="712"/>
      <c r="J41" s="712"/>
      <c r="K41" s="712"/>
      <c r="L41" s="712"/>
      <c r="M41" s="712"/>
      <c r="N41" s="712"/>
      <c r="O41" s="712"/>
      <c r="P41" s="712"/>
      <c r="Q41" s="712"/>
      <c r="R41" s="712"/>
      <c r="S41" s="712"/>
      <c r="T41" s="511"/>
      <c r="U41" s="511"/>
      <c r="V41" s="511"/>
      <c r="W41" s="511"/>
      <c r="X41" s="511"/>
      <c r="Y41" s="511"/>
      <c r="Z41" s="511"/>
      <c r="AA41" s="511"/>
      <c r="AB41" s="511"/>
      <c r="AC41" s="511"/>
      <c r="AD41" s="511"/>
      <c r="AE41" s="511"/>
      <c r="AF41" s="511"/>
    </row>
    <row r="42" spans="1:34">
      <c r="A42" s="715" t="s">
        <v>464</v>
      </c>
      <c r="B42" s="715"/>
      <c r="C42" s="715"/>
      <c r="D42" s="715"/>
      <c r="E42" s="715"/>
      <c r="F42" s="715"/>
      <c r="G42" s="715"/>
      <c r="H42" s="715"/>
      <c r="I42" s="715"/>
      <c r="J42" s="715"/>
      <c r="K42" s="715"/>
      <c r="L42" s="715"/>
      <c r="M42" s="715"/>
      <c r="N42" s="715"/>
      <c r="O42" s="715"/>
      <c r="P42" s="715"/>
      <c r="Q42" s="715"/>
      <c r="R42" s="715"/>
      <c r="S42" s="715"/>
      <c r="T42" s="510"/>
      <c r="U42" s="510"/>
      <c r="V42" s="510"/>
      <c r="W42" s="510"/>
      <c r="X42" s="510"/>
      <c r="Y42" s="510"/>
      <c r="Z42" s="510"/>
      <c r="AA42" s="510"/>
      <c r="AB42" s="510"/>
      <c r="AC42" s="510"/>
      <c r="AD42" s="510"/>
      <c r="AE42" s="510"/>
      <c r="AF42" s="510"/>
    </row>
    <row r="43" spans="1:34">
      <c r="A43" s="439" t="s">
        <v>605</v>
      </c>
      <c r="B43" s="458"/>
      <c r="C43" s="458"/>
      <c r="D43" s="458"/>
      <c r="E43" s="458"/>
      <c r="F43" s="458"/>
      <c r="G43" s="458"/>
      <c r="H43" s="458"/>
      <c r="I43" s="458"/>
      <c r="J43" s="458"/>
      <c r="K43" s="458"/>
      <c r="L43" s="458"/>
      <c r="M43" s="458"/>
      <c r="N43" s="458"/>
      <c r="O43" s="458"/>
      <c r="P43" s="458"/>
      <c r="Q43" s="458"/>
      <c r="R43" s="458"/>
      <c r="S43" s="458"/>
      <c r="T43" s="207"/>
      <c r="U43" s="208"/>
      <c r="V43" s="208"/>
      <c r="W43" s="208"/>
      <c r="X43" s="208"/>
      <c r="Y43" s="208"/>
      <c r="Z43" s="208"/>
      <c r="AA43" s="208"/>
      <c r="AB43" s="208"/>
      <c r="AC43" s="208"/>
      <c r="AD43" s="208"/>
      <c r="AE43" s="208"/>
      <c r="AF43" s="208"/>
    </row>
  </sheetData>
  <mergeCells count="38">
    <mergeCell ref="AC7:AE7"/>
    <mergeCell ref="A7:A9"/>
    <mergeCell ref="A5:AH5"/>
    <mergeCell ref="AF7:AH7"/>
    <mergeCell ref="AF8:AF9"/>
    <mergeCell ref="AG8:AH8"/>
    <mergeCell ref="A6:AH6"/>
    <mergeCell ref="Q7:S7"/>
    <mergeCell ref="Z8:Z9"/>
    <mergeCell ref="T7:V7"/>
    <mergeCell ref="N7:P7"/>
    <mergeCell ref="T8:T9"/>
    <mergeCell ref="U8:V8"/>
    <mergeCell ref="X8:Y8"/>
    <mergeCell ref="AA8:AB8"/>
    <mergeCell ref="AC8:AC9"/>
    <mergeCell ref="Z7:AB7"/>
    <mergeCell ref="W7:Y7"/>
    <mergeCell ref="AD8:AE8"/>
    <mergeCell ref="A41:S41"/>
    <mergeCell ref="A42:S42"/>
    <mergeCell ref="B8:B9"/>
    <mergeCell ref="E8:E9"/>
    <mergeCell ref="H8:H9"/>
    <mergeCell ref="K8:K9"/>
    <mergeCell ref="R8:S8"/>
    <mergeCell ref="L8:M8"/>
    <mergeCell ref="C8:D8"/>
    <mergeCell ref="N8:N9"/>
    <mergeCell ref="Q8:Q9"/>
    <mergeCell ref="O8:P8"/>
    <mergeCell ref="I8:J8"/>
    <mergeCell ref="W8:W9"/>
    <mergeCell ref="F8:G8"/>
    <mergeCell ref="B7:D7"/>
    <mergeCell ref="K7:M7"/>
    <mergeCell ref="E7:G7"/>
    <mergeCell ref="H7:J7"/>
  </mergeCells>
  <hyperlinks>
    <hyperlink ref="AI6" location="INDICE!A17" display="INDICE"/>
  </hyperlinks>
  <printOptions horizontalCentered="1"/>
  <pageMargins left="0.19685039370078741" right="0.19685039370078741" top="1.1023622047244095" bottom="0.51181102362204722" header="0.11811023622047245" footer="0.23622047244094491"/>
  <pageSetup paperSize="9" scale="74" firstPageNumber="132" orientation="landscape" useFirstPageNumber="1" r:id="rId1"/>
  <headerFooter scaleWithDoc="0">
    <oddHeader>&amp;C&amp;G</oddHeader>
    <oddFooter>&amp;C&amp;12 &amp;P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64</vt:i4>
      </vt:variant>
      <vt:variant>
        <vt:lpstr>Rangos con nombre</vt:lpstr>
      </vt:variant>
      <vt:variant>
        <vt:i4>42</vt:i4>
      </vt:variant>
    </vt:vector>
  </HeadingPairs>
  <TitlesOfParts>
    <vt:vector size="106" baseType="lpstr">
      <vt:lpstr>INDICE</vt:lpstr>
      <vt:lpstr>Ficha técnica</vt:lpstr>
      <vt:lpstr>1.1.1</vt:lpstr>
      <vt:lpstr>1.1.2</vt:lpstr>
      <vt:lpstr>1.1.3</vt:lpstr>
      <vt:lpstr>1.1.4</vt:lpstr>
      <vt:lpstr>1.1.5</vt:lpstr>
      <vt:lpstr>1.2.1</vt:lpstr>
      <vt:lpstr>1.2.2</vt:lpstr>
      <vt:lpstr>1.2.3</vt:lpstr>
      <vt:lpstr>1.2.4</vt:lpstr>
      <vt:lpstr>1.2.5</vt:lpstr>
      <vt:lpstr>1.2.6</vt:lpstr>
      <vt:lpstr>2.1.1</vt:lpstr>
      <vt:lpstr>2.1.2</vt:lpstr>
      <vt:lpstr>2.1.3</vt:lpstr>
      <vt:lpstr>2.1.4</vt:lpstr>
      <vt:lpstr>3.1.1</vt:lpstr>
      <vt:lpstr>3.1.2</vt:lpstr>
      <vt:lpstr>3.1.3</vt:lpstr>
      <vt:lpstr>3.1.4</vt:lpstr>
      <vt:lpstr>3.1.5</vt:lpstr>
      <vt:lpstr>3.1.6</vt:lpstr>
      <vt:lpstr>3.1.7</vt:lpstr>
      <vt:lpstr>3.1.8</vt:lpstr>
      <vt:lpstr>3.1.9</vt:lpstr>
      <vt:lpstr>3.1.10</vt:lpstr>
      <vt:lpstr>3.1.11</vt:lpstr>
      <vt:lpstr>3.1.12</vt:lpstr>
      <vt:lpstr>3.1.13</vt:lpstr>
      <vt:lpstr>3.1.14</vt:lpstr>
      <vt:lpstr>3.1.15</vt:lpstr>
      <vt:lpstr>3.1.16</vt:lpstr>
      <vt:lpstr>3.1.17</vt:lpstr>
      <vt:lpstr>3.1.18</vt:lpstr>
      <vt:lpstr>3.1.19</vt:lpstr>
      <vt:lpstr>3.1.20</vt:lpstr>
      <vt:lpstr>3.1.21</vt:lpstr>
      <vt:lpstr>3.1.22</vt:lpstr>
      <vt:lpstr>3.1.23</vt:lpstr>
      <vt:lpstr>3.1.24</vt:lpstr>
      <vt:lpstr>3.1.25</vt:lpstr>
      <vt:lpstr>3.1.26</vt:lpstr>
      <vt:lpstr>3.1.27</vt:lpstr>
      <vt:lpstr>3.1.28</vt:lpstr>
      <vt:lpstr>3.1.29</vt:lpstr>
      <vt:lpstr>3.1.30</vt:lpstr>
      <vt:lpstr>3.1.31</vt:lpstr>
      <vt:lpstr>3.1.32</vt:lpstr>
      <vt:lpstr>3.1.33</vt:lpstr>
      <vt:lpstr>3.1.34</vt:lpstr>
      <vt:lpstr>3.1.35</vt:lpstr>
      <vt:lpstr>3.1.36</vt:lpstr>
      <vt:lpstr>3.1.37</vt:lpstr>
      <vt:lpstr>3.1.38</vt:lpstr>
      <vt:lpstr>3.1.39</vt:lpstr>
      <vt:lpstr>3.1.40</vt:lpstr>
      <vt:lpstr>3.1.41</vt:lpstr>
      <vt:lpstr>3.1.42</vt:lpstr>
      <vt:lpstr>3.1.43</vt:lpstr>
      <vt:lpstr>4.1.1</vt:lpstr>
      <vt:lpstr>4.1.2</vt:lpstr>
      <vt:lpstr>4.1.3</vt:lpstr>
      <vt:lpstr>4.1.4</vt:lpstr>
      <vt:lpstr>'1.1.1'!Área_de_impresión</vt:lpstr>
      <vt:lpstr>'1.1.2'!Área_de_impresión</vt:lpstr>
      <vt:lpstr>'1.1.3'!Área_de_impresión</vt:lpstr>
      <vt:lpstr>'1.1.4'!Área_de_impresión</vt:lpstr>
      <vt:lpstr>'1.1.5'!Área_de_impresión</vt:lpstr>
      <vt:lpstr>'1.2.1'!Área_de_impresión</vt:lpstr>
      <vt:lpstr>'1.2.2'!Área_de_impresión</vt:lpstr>
      <vt:lpstr>'1.2.3'!Área_de_impresión</vt:lpstr>
      <vt:lpstr>'1.2.4'!Área_de_impresión</vt:lpstr>
      <vt:lpstr>'1.2.5'!Área_de_impresión</vt:lpstr>
      <vt:lpstr>'1.2.6'!Área_de_impresión</vt:lpstr>
      <vt:lpstr>'2.1.1'!Área_de_impresión</vt:lpstr>
      <vt:lpstr>'2.1.2'!Área_de_impresión</vt:lpstr>
      <vt:lpstr>'2.1.4'!Área_de_impresión</vt:lpstr>
      <vt:lpstr>'3.1.10'!Área_de_impresión</vt:lpstr>
      <vt:lpstr>'3.1.11'!Área_de_impresión</vt:lpstr>
      <vt:lpstr>'3.1.12'!Área_de_impresión</vt:lpstr>
      <vt:lpstr>'3.1.13'!Área_de_impresión</vt:lpstr>
      <vt:lpstr>'3.1.14'!Área_de_impresión</vt:lpstr>
      <vt:lpstr>'3.1.15'!Área_de_impresión</vt:lpstr>
      <vt:lpstr>'3.1.16'!Área_de_impresión</vt:lpstr>
      <vt:lpstr>'3.1.19'!Área_de_impresión</vt:lpstr>
      <vt:lpstr>'3.1.2'!Área_de_impresión</vt:lpstr>
      <vt:lpstr>'3.1.20'!Área_de_impresión</vt:lpstr>
      <vt:lpstr>'3.1.21'!Área_de_impresión</vt:lpstr>
      <vt:lpstr>'3.1.23'!Área_de_impresión</vt:lpstr>
      <vt:lpstr>'3.1.24'!Área_de_impresión</vt:lpstr>
      <vt:lpstr>'3.1.35'!Área_de_impresión</vt:lpstr>
      <vt:lpstr>'3.1.36'!Área_de_impresión</vt:lpstr>
      <vt:lpstr>'3.1.37'!Área_de_impresión</vt:lpstr>
      <vt:lpstr>'3.1.4'!Área_de_impresión</vt:lpstr>
      <vt:lpstr>'3.1.5'!Área_de_impresión</vt:lpstr>
      <vt:lpstr>'3.1.6'!Área_de_impresión</vt:lpstr>
      <vt:lpstr>'3.1.7'!Área_de_impresión</vt:lpstr>
      <vt:lpstr>'3.1.8'!Área_de_impresión</vt:lpstr>
      <vt:lpstr>'3.1.9'!Área_de_impresión</vt:lpstr>
      <vt:lpstr>'4.1.1'!Área_de_impresión</vt:lpstr>
      <vt:lpstr>'4.1.2'!Área_de_impresión</vt:lpstr>
      <vt:lpstr>'4.1.3'!Área_de_impresión</vt:lpstr>
      <vt:lpstr>'4.1.4'!Área_de_impresión</vt:lpstr>
      <vt:lpstr>INDICE!Área_de_impresión</vt:lpstr>
      <vt:lpstr>'3.1.21'!Títulos_a_imprimir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jcyunga</dc:creator>
  <cp:lastModifiedBy>INEC Liliana Criollo</cp:lastModifiedBy>
  <cp:lastPrinted>2016-10-31T14:53:05Z</cp:lastPrinted>
  <dcterms:created xsi:type="dcterms:W3CDTF">2012-12-21T16:15:43Z</dcterms:created>
  <dcterms:modified xsi:type="dcterms:W3CDTF">2017-10-31T16:40:12Z</dcterms:modified>
</cp:coreProperties>
</file>