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young\Dropbox\School\Fall 2015\CS440 Artifical Intelligence\MPs\Assignment 2\For Writeup\"/>
    </mc:Choice>
  </mc:AlternateContent>
  <bookViews>
    <workbookView xWindow="0" yWindow="0" windowWidth="28800" windowHeight="12435"/>
  </bookViews>
  <sheets>
    <sheet name="Sheet" sheetId="1" r:id="rId1"/>
    <sheet name="Keren" sheetId="3" r:id="rId2"/>
    <sheet name="Narvik" sheetId="5" r:id="rId3"/>
    <sheet name="Sevastopol" sheetId="6" r:id="rId4"/>
    <sheet name="Smolensk" sheetId="7" r:id="rId5"/>
    <sheet name="Westerplatte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N26" i="1"/>
  <c r="N27" i="1"/>
  <c r="N15" i="1"/>
  <c r="N19" i="1"/>
  <c r="N21" i="1"/>
  <c r="H27" i="1"/>
  <c r="H21" i="1"/>
  <c r="H14" i="1"/>
  <c r="H15" i="1"/>
  <c r="H16" i="1"/>
  <c r="I25" i="1"/>
  <c r="I27" i="1"/>
  <c r="I20" i="1"/>
  <c r="I14" i="1"/>
  <c r="M24" i="1"/>
  <c r="M25" i="1"/>
  <c r="M26" i="1"/>
  <c r="M19" i="1"/>
  <c r="M22" i="1"/>
  <c r="M15" i="1"/>
  <c r="M11" i="1"/>
  <c r="M9" i="1"/>
  <c r="M10" i="1"/>
  <c r="H12" i="1"/>
  <c r="H11" i="1"/>
  <c r="H6" i="1"/>
  <c r="H5" i="1"/>
  <c r="N6" i="1"/>
  <c r="I6" i="1"/>
  <c r="I4" i="1"/>
  <c r="U24" i="8"/>
  <c r="U25" i="8" s="1"/>
  <c r="T24" i="8"/>
  <c r="T25" i="8" s="1"/>
  <c r="S24" i="8"/>
  <c r="S25" i="8" s="1"/>
  <c r="M27" i="1" s="1"/>
  <c r="R24" i="8"/>
  <c r="R25" i="8" s="1"/>
  <c r="P24" i="8"/>
  <c r="P25" i="8" s="1"/>
  <c r="O24" i="8"/>
  <c r="O25" i="8" s="1"/>
  <c r="N24" i="8"/>
  <c r="N25" i="8" s="1"/>
  <c r="M24" i="8"/>
  <c r="M25" i="8" s="1"/>
  <c r="H26" i="1" s="1"/>
  <c r="K24" i="8"/>
  <c r="K25" i="8" s="1"/>
  <c r="J24" i="8"/>
  <c r="J25" i="8" s="1"/>
  <c r="I24" i="8"/>
  <c r="I25" i="8" s="1"/>
  <c r="H24" i="8"/>
  <c r="H25" i="8" s="1"/>
  <c r="H25" i="1" s="1"/>
  <c r="F24" i="8"/>
  <c r="F25" i="8" s="1"/>
  <c r="E24" i="8"/>
  <c r="E25" i="8" s="1"/>
  <c r="D24" i="8"/>
  <c r="D25" i="8" s="1"/>
  <c r="C24" i="8"/>
  <c r="C25" i="8" s="1"/>
  <c r="H24" i="1" s="1"/>
  <c r="U24" i="7"/>
  <c r="U25" i="7" s="1"/>
  <c r="T24" i="7"/>
  <c r="T25" i="7" s="1"/>
  <c r="S24" i="7"/>
  <c r="S25" i="7" s="1"/>
  <c r="R24" i="7"/>
  <c r="R25" i="7" s="1"/>
  <c r="H22" i="1" s="1"/>
  <c r="P24" i="7"/>
  <c r="P25" i="7" s="1"/>
  <c r="O24" i="7"/>
  <c r="O25" i="7" s="1"/>
  <c r="N24" i="7"/>
  <c r="N25" i="7" s="1"/>
  <c r="M21" i="1" s="1"/>
  <c r="M24" i="7"/>
  <c r="M25" i="7" s="1"/>
  <c r="K24" i="7"/>
  <c r="K25" i="7" s="1"/>
  <c r="J24" i="7"/>
  <c r="J25" i="7" s="1"/>
  <c r="I24" i="7"/>
  <c r="I25" i="7" s="1"/>
  <c r="M20" i="1" s="1"/>
  <c r="H24" i="7"/>
  <c r="H25" i="7" s="1"/>
  <c r="H20" i="1" s="1"/>
  <c r="F24" i="7"/>
  <c r="F25" i="7" s="1"/>
  <c r="E24" i="7"/>
  <c r="E25" i="7" s="1"/>
  <c r="D24" i="7"/>
  <c r="D25" i="7" s="1"/>
  <c r="C24" i="7"/>
  <c r="C25" i="7" s="1"/>
  <c r="H19" i="1" s="1"/>
  <c r="U24" i="6"/>
  <c r="U25" i="6" s="1"/>
  <c r="T24" i="6"/>
  <c r="T25" i="6" s="1"/>
  <c r="S24" i="6"/>
  <c r="S25" i="6" s="1"/>
  <c r="M17" i="1" s="1"/>
  <c r="R24" i="6"/>
  <c r="R25" i="6" s="1"/>
  <c r="H17" i="1" s="1"/>
  <c r="P24" i="6"/>
  <c r="P25" i="6" s="1"/>
  <c r="O24" i="6"/>
  <c r="O25" i="6" s="1"/>
  <c r="N24" i="6"/>
  <c r="N25" i="6" s="1"/>
  <c r="M16" i="1" s="1"/>
  <c r="M24" i="6"/>
  <c r="M25" i="6" s="1"/>
  <c r="K24" i="6"/>
  <c r="K25" i="6" s="1"/>
  <c r="J24" i="6"/>
  <c r="J25" i="6" s="1"/>
  <c r="I24" i="6"/>
  <c r="I25" i="6" s="1"/>
  <c r="H24" i="6"/>
  <c r="H25" i="6" s="1"/>
  <c r="F24" i="6"/>
  <c r="F25" i="6" s="1"/>
  <c r="E24" i="6"/>
  <c r="E25" i="6" s="1"/>
  <c r="D24" i="6"/>
  <c r="D25" i="6" s="1"/>
  <c r="M14" i="1" s="1"/>
  <c r="C24" i="6"/>
  <c r="C25" i="6" s="1"/>
  <c r="U24" i="5"/>
  <c r="U25" i="5" s="1"/>
  <c r="T24" i="5"/>
  <c r="T25" i="5" s="1"/>
  <c r="I12" i="1" s="1"/>
  <c r="S24" i="5"/>
  <c r="S25" i="5" s="1"/>
  <c r="M12" i="1" s="1"/>
  <c r="R24" i="5"/>
  <c r="R25" i="5" s="1"/>
  <c r="P24" i="5"/>
  <c r="P25" i="5" s="1"/>
  <c r="O24" i="5"/>
  <c r="O25" i="5" s="1"/>
  <c r="N24" i="5"/>
  <c r="N25" i="5" s="1"/>
  <c r="M24" i="5"/>
  <c r="M25" i="5" s="1"/>
  <c r="K24" i="5"/>
  <c r="K25" i="5" s="1"/>
  <c r="J24" i="5"/>
  <c r="J25" i="5" s="1"/>
  <c r="I24" i="5"/>
  <c r="I25" i="5" s="1"/>
  <c r="H24" i="5"/>
  <c r="H25" i="5" s="1"/>
  <c r="H10" i="1" s="1"/>
  <c r="F24" i="5"/>
  <c r="F25" i="5" s="1"/>
  <c r="E24" i="5"/>
  <c r="E25" i="5" s="1"/>
  <c r="D24" i="5"/>
  <c r="D25" i="5" s="1"/>
  <c r="C24" i="5"/>
  <c r="C25" i="5" s="1"/>
  <c r="H9" i="1" s="1"/>
  <c r="M24" i="3"/>
  <c r="N24" i="3"/>
  <c r="N25" i="3" s="1"/>
  <c r="M6" i="1" s="1"/>
  <c r="O24" i="3"/>
  <c r="O25" i="3" s="1"/>
  <c r="P24" i="3"/>
  <c r="P25" i="3" s="1"/>
  <c r="R24" i="3"/>
  <c r="R25" i="3" s="1"/>
  <c r="H7" i="1" s="1"/>
  <c r="S24" i="3"/>
  <c r="S25" i="3" s="1"/>
  <c r="M7" i="1" s="1"/>
  <c r="T24" i="3"/>
  <c r="T25" i="3" s="1"/>
  <c r="U24" i="3"/>
  <c r="U25" i="3" s="1"/>
  <c r="M25" i="3"/>
  <c r="K25" i="3"/>
  <c r="H24" i="3"/>
  <c r="H25" i="3" s="1"/>
  <c r="I24" i="3"/>
  <c r="I25" i="3" s="1"/>
  <c r="M5" i="1" s="1"/>
  <c r="J24" i="3"/>
  <c r="J25" i="3" s="1"/>
  <c r="K24" i="3"/>
  <c r="N5" i="1" s="1"/>
  <c r="D24" i="3"/>
  <c r="D25" i="3" s="1"/>
  <c r="M4" i="1" s="1"/>
  <c r="E24" i="3"/>
  <c r="E25" i="3" s="1"/>
  <c r="F24" i="3"/>
  <c r="N4" i="1" s="1"/>
  <c r="C24" i="3"/>
  <c r="C25" i="3" s="1"/>
  <c r="H4" i="1" s="1"/>
  <c r="Q27" i="1" l="1"/>
  <c r="I26" i="1"/>
  <c r="Q26" i="1" s="1"/>
  <c r="N25" i="1"/>
  <c r="Q25" i="1" s="1"/>
  <c r="N24" i="1"/>
  <c r="I24" i="1"/>
  <c r="Q24" i="1" s="1"/>
  <c r="N22" i="1"/>
  <c r="I22" i="1"/>
  <c r="Q22" i="1" s="1"/>
  <c r="I21" i="1"/>
  <c r="Q21" i="1" s="1"/>
  <c r="N20" i="1"/>
  <c r="I19" i="1"/>
  <c r="Q19" i="1" s="1"/>
  <c r="P19" i="1"/>
  <c r="R19" i="1" s="1"/>
  <c r="N17" i="1"/>
  <c r="I17" i="1"/>
  <c r="N16" i="1"/>
  <c r="Q16" i="1" s="1"/>
  <c r="I16" i="1"/>
  <c r="I15" i="1"/>
  <c r="N14" i="1"/>
  <c r="N11" i="1"/>
  <c r="Q11" i="1" s="1"/>
  <c r="I11" i="1"/>
  <c r="P11" i="1"/>
  <c r="R11" i="1" s="1"/>
  <c r="N10" i="1"/>
  <c r="Q10" i="1" s="1"/>
  <c r="I10" i="1"/>
  <c r="N9" i="1"/>
  <c r="I9" i="1"/>
  <c r="Q9" i="1" s="1"/>
  <c r="N7" i="1"/>
  <c r="I7" i="1"/>
  <c r="Q7" i="1" s="1"/>
  <c r="I5" i="1"/>
  <c r="Q5" i="1" s="1"/>
  <c r="P5" i="1"/>
  <c r="R5" i="1" s="1"/>
  <c r="F25" i="3"/>
  <c r="P12" i="1"/>
  <c r="R12" i="1" s="1"/>
  <c r="P17" i="1"/>
  <c r="R17" i="1" s="1"/>
  <c r="P27" i="1"/>
  <c r="R27" i="1" s="1"/>
  <c r="P7" i="1"/>
  <c r="R7" i="1" s="1"/>
  <c r="P16" i="1"/>
  <c r="R16" i="1" s="1"/>
  <c r="P26" i="1"/>
  <c r="R26" i="1" s="1"/>
  <c r="P6" i="1"/>
  <c r="R6" i="1" s="1"/>
  <c r="Q20" i="1"/>
  <c r="Q12" i="1"/>
  <c r="P15" i="1"/>
  <c r="R15" i="1" s="1"/>
  <c r="P25" i="1"/>
  <c r="R25" i="1" s="1"/>
  <c r="P14" i="1"/>
  <c r="R14" i="1" s="1"/>
  <c r="P24" i="1"/>
  <c r="R24" i="1" s="1"/>
  <c r="P4" i="1"/>
  <c r="R4" i="1" s="1"/>
  <c r="P10" i="1"/>
  <c r="R10" i="1" s="1"/>
  <c r="P9" i="1"/>
  <c r="R9" i="1" s="1"/>
  <c r="P22" i="1"/>
  <c r="R22" i="1" s="1"/>
  <c r="P21" i="1"/>
  <c r="R21" i="1" s="1"/>
  <c r="Q15" i="1"/>
  <c r="P20" i="1"/>
  <c r="R20" i="1" s="1"/>
  <c r="Q14" i="1"/>
  <c r="Q4" i="1"/>
  <c r="Q6" i="1"/>
  <c r="Q17" i="1" l="1"/>
</calcChain>
</file>

<file path=xl/sharedStrings.xml><?xml version="1.0" encoding="utf-8"?>
<sst xmlns="http://schemas.openxmlformats.org/spreadsheetml/2006/main" count="217" uniqueCount="36">
  <si>
    <t>Minimax</t>
  </si>
  <si>
    <t>Alpha Beta</t>
  </si>
  <si>
    <t>Puzzle</t>
  </si>
  <si>
    <t>Keren</t>
  </si>
  <si>
    <t>Heuristic</t>
  </si>
  <si>
    <t>Narvik</t>
  </si>
  <si>
    <t>Sevastopol</t>
  </si>
  <si>
    <t>Smolensk</t>
  </si>
  <si>
    <t>Westerplatte</t>
  </si>
  <si>
    <t>Winner</t>
  </si>
  <si>
    <t>Move #</t>
  </si>
  <si>
    <t>p1Time</t>
  </si>
  <si>
    <t>p2Time</t>
  </si>
  <si>
    <t>p1NodesExp</t>
  </si>
  <si>
    <t>p2NodesExp</t>
  </si>
  <si>
    <t>Total</t>
  </si>
  <si>
    <t>Average:</t>
  </si>
  <si>
    <t>PuzzleName: Keren</t>
  </si>
  <si>
    <t>Minimax vs Minimax</t>
  </si>
  <si>
    <t>Minimax vs Alpha Beta</t>
  </si>
  <si>
    <t>Alpha Beta vs Minimax</t>
  </si>
  <si>
    <t>Alpha Beta vs Alpha Beta</t>
  </si>
  <si>
    <t>PuzzleName: Narvik</t>
  </si>
  <si>
    <t>PuzzleName: Sevastopol</t>
  </si>
  <si>
    <t>PuzzleName: Smolensk</t>
  </si>
  <si>
    <t>PuzzleName: Westerplatte</t>
  </si>
  <si>
    <t>Combined</t>
  </si>
  <si>
    <t>Player 1</t>
  </si>
  <si>
    <t>Player 2</t>
  </si>
  <si>
    <t>Strategy</t>
  </si>
  <si>
    <t>Score</t>
  </si>
  <si>
    <t>Total Nodes Expanded</t>
  </si>
  <si>
    <t>Avg Nodes Expanded/Move</t>
  </si>
  <si>
    <t>Score Diff</t>
  </si>
  <si>
    <t>Total Game Time (ms)</t>
  </si>
  <si>
    <t>Avg Move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</si>
</sst>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Border="1"/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27"/>
  <sheetViews>
    <sheetView tabSelected="1" workbookViewId="0">
      <selection activeCell="I31" sqref="I31"/>
    </sheetView>
  </sheetViews>
  <sheetFormatPr defaultRowHeight="15" x14ac:dyDescent="0.25"/>
  <cols>
    <col min="3" max="3" width="12.7109375" bestFit="1" customWidth="1"/>
    <col min="4" max="4" width="8.85546875" bestFit="1" customWidth="1"/>
    <col min="5" max="5" width="2.140625" customWidth="1"/>
    <col min="6" max="6" width="9.42578125" bestFit="1" customWidth="1"/>
    <col min="7" max="7" width="5.85546875" bestFit="1" customWidth="1"/>
    <col min="8" max="8" width="12.42578125" customWidth="1"/>
    <col min="9" max="9" width="12" customWidth="1"/>
    <col min="10" max="10" width="2.5703125" customWidth="1"/>
    <col min="11" max="11" width="9.42578125" bestFit="1" customWidth="1"/>
    <col min="12" max="12" width="5.85546875" bestFit="1" customWidth="1"/>
    <col min="13" max="13" width="11.140625" customWidth="1"/>
    <col min="14" max="14" width="11.42578125" customWidth="1"/>
    <col min="15" max="15" width="2.140625" customWidth="1"/>
    <col min="16" max="16" width="9.85546875" customWidth="1"/>
    <col min="17" max="17" width="16" customWidth="1"/>
    <col min="18" max="18" width="11.85546875" customWidth="1"/>
    <col min="19" max="19" width="7.7109375" bestFit="1" customWidth="1"/>
    <col min="20" max="20" width="7.5703125" bestFit="1" customWidth="1"/>
  </cols>
  <sheetData>
    <row r="2" spans="3:21" ht="15.75" x14ac:dyDescent="0.25">
      <c r="F2" s="28" t="s">
        <v>27</v>
      </c>
      <c r="G2" s="28"/>
      <c r="H2" s="28"/>
      <c r="I2" s="28"/>
      <c r="J2" s="17"/>
      <c r="K2" s="28" t="s">
        <v>28</v>
      </c>
      <c r="L2" s="28"/>
      <c r="M2" s="28"/>
      <c r="N2" s="28"/>
      <c r="O2" s="17"/>
      <c r="P2" s="28" t="s">
        <v>26</v>
      </c>
      <c r="Q2" s="28"/>
      <c r="R2" s="28"/>
      <c r="S2" s="28"/>
      <c r="T2" s="10"/>
      <c r="U2" s="2"/>
    </row>
    <row r="3" spans="3:21" ht="27.75" customHeight="1" x14ac:dyDescent="0.25">
      <c r="C3" s="11" t="s">
        <v>2</v>
      </c>
      <c r="D3" s="11" t="s">
        <v>4</v>
      </c>
      <c r="E3" s="14"/>
      <c r="F3" s="11" t="s">
        <v>29</v>
      </c>
      <c r="G3" s="11" t="s">
        <v>30</v>
      </c>
      <c r="H3" s="11" t="s">
        <v>35</v>
      </c>
      <c r="I3" s="11" t="s">
        <v>31</v>
      </c>
      <c r="J3" s="14"/>
      <c r="K3" s="11" t="s">
        <v>29</v>
      </c>
      <c r="L3" s="11" t="s">
        <v>30</v>
      </c>
      <c r="M3" s="12" t="s">
        <v>35</v>
      </c>
      <c r="N3" s="11" t="s">
        <v>31</v>
      </c>
      <c r="O3" s="14"/>
      <c r="P3" s="11" t="s">
        <v>35</v>
      </c>
      <c r="Q3" s="13" t="s">
        <v>32</v>
      </c>
      <c r="R3" s="11" t="s">
        <v>34</v>
      </c>
      <c r="S3" s="11" t="s">
        <v>9</v>
      </c>
    </row>
    <row r="4" spans="3:21" x14ac:dyDescent="0.25">
      <c r="C4" s="7" t="s">
        <v>3</v>
      </c>
      <c r="D4" s="9" t="s">
        <v>33</v>
      </c>
      <c r="E4" s="15"/>
      <c r="F4" s="9" t="s">
        <v>0</v>
      </c>
      <c r="G4" s="8">
        <v>19</v>
      </c>
      <c r="H4" s="8">
        <f>Keren!C25</f>
        <v>1009.0555555555555</v>
      </c>
      <c r="I4" s="8">
        <f>Keren!E24</f>
        <v>10662815</v>
      </c>
      <c r="J4" s="4"/>
      <c r="K4" s="9" t="s">
        <v>0</v>
      </c>
      <c r="L4" s="8">
        <v>17</v>
      </c>
      <c r="M4" s="16">
        <f>Keren!D25</f>
        <v>794.83333333333337</v>
      </c>
      <c r="N4" s="8">
        <f>Keren!F24</f>
        <v>8627923</v>
      </c>
      <c r="O4" s="4"/>
      <c r="P4" s="8">
        <f>(H4+M4)/2</f>
        <v>901.94444444444446</v>
      </c>
      <c r="Q4" s="18">
        <f>(I4+N4)/36</f>
        <v>535853.83333333337</v>
      </c>
      <c r="R4" s="8">
        <f>P4*36</f>
        <v>32470</v>
      </c>
      <c r="S4" s="8">
        <v>1</v>
      </c>
    </row>
    <row r="5" spans="3:21" x14ac:dyDescent="0.25">
      <c r="C5" s="7" t="s">
        <v>3</v>
      </c>
      <c r="D5" s="9" t="s">
        <v>33</v>
      </c>
      <c r="E5" s="15"/>
      <c r="F5" s="9" t="s">
        <v>0</v>
      </c>
      <c r="G5" s="8">
        <v>19</v>
      </c>
      <c r="H5" s="8">
        <f>Keren!H25</f>
        <v>973.88888888888891</v>
      </c>
      <c r="I5" s="8">
        <f>Keren!J24</f>
        <v>10662815</v>
      </c>
      <c r="J5" s="4"/>
      <c r="K5" s="9" t="s">
        <v>1</v>
      </c>
      <c r="L5" s="6">
        <v>17</v>
      </c>
      <c r="M5" s="16">
        <f>Keren!I25</f>
        <v>595.11111111111109</v>
      </c>
      <c r="N5" s="8">
        <f>Keren!K24</f>
        <v>6408344</v>
      </c>
      <c r="O5" s="4"/>
      <c r="P5" s="8">
        <f>(H5+M5)/2</f>
        <v>784.5</v>
      </c>
      <c r="Q5" s="18">
        <f>(I5+N5)/36</f>
        <v>474198.86111111112</v>
      </c>
      <c r="R5" s="8">
        <f>P5*36</f>
        <v>28242</v>
      </c>
      <c r="S5" s="6">
        <v>1</v>
      </c>
    </row>
    <row r="6" spans="3:21" x14ac:dyDescent="0.25">
      <c r="C6" s="7" t="s">
        <v>3</v>
      </c>
      <c r="D6" s="9" t="s">
        <v>33</v>
      </c>
      <c r="E6" s="15"/>
      <c r="F6" s="9" t="s">
        <v>1</v>
      </c>
      <c r="G6" s="8">
        <v>19</v>
      </c>
      <c r="H6" s="8">
        <f>Keren!M25</f>
        <v>880.83333333333337</v>
      </c>
      <c r="I6" s="8">
        <f>Keren!O24</f>
        <v>9391908</v>
      </c>
      <c r="J6" s="4"/>
      <c r="K6" s="9" t="s">
        <v>0</v>
      </c>
      <c r="L6" s="6">
        <v>17</v>
      </c>
      <c r="M6" s="16">
        <f>Keren!N25</f>
        <v>817.83333333333337</v>
      </c>
      <c r="N6" s="8">
        <f>Keren!P24</f>
        <v>8627923</v>
      </c>
      <c r="O6" s="4"/>
      <c r="P6" s="8">
        <f>(H6+M6)/2</f>
        <v>849.33333333333337</v>
      </c>
      <c r="Q6" s="18">
        <f>(I6+N6)/36</f>
        <v>500550.86111111112</v>
      </c>
      <c r="R6" s="8">
        <f>P6*36</f>
        <v>30576</v>
      </c>
      <c r="S6" s="6">
        <v>1</v>
      </c>
    </row>
    <row r="7" spans="3:21" x14ac:dyDescent="0.25">
      <c r="C7" s="7" t="s">
        <v>3</v>
      </c>
      <c r="D7" s="9" t="s">
        <v>33</v>
      </c>
      <c r="E7" s="15"/>
      <c r="F7" s="9" t="s">
        <v>1</v>
      </c>
      <c r="G7" s="8">
        <v>19</v>
      </c>
      <c r="H7" s="8">
        <f>Keren!R25</f>
        <v>899.38888888888891</v>
      </c>
      <c r="I7" s="8">
        <f>Keren!T24</f>
        <v>9391908</v>
      </c>
      <c r="J7" s="4"/>
      <c r="K7" s="9" t="s">
        <v>1</v>
      </c>
      <c r="L7" s="6">
        <v>17</v>
      </c>
      <c r="M7" s="16">
        <f>Keren!S25</f>
        <v>614.11111111111109</v>
      </c>
      <c r="N7" s="8">
        <f>Keren!U24</f>
        <v>6408344</v>
      </c>
      <c r="O7" s="4"/>
      <c r="P7" s="8">
        <f>(H7+M7)/2</f>
        <v>756.75</v>
      </c>
      <c r="Q7" s="18">
        <f>(I7+N7)/36</f>
        <v>438895.88888888888</v>
      </c>
      <c r="R7" s="8">
        <f>P7*36</f>
        <v>27243</v>
      </c>
      <c r="S7" s="6">
        <v>1</v>
      </c>
    </row>
    <row r="8" spans="3:21" x14ac:dyDescent="0.25">
      <c r="C8" s="3"/>
      <c r="D8" s="15"/>
      <c r="E8" s="15"/>
      <c r="F8" s="15"/>
      <c r="G8" s="4"/>
      <c r="H8" s="4"/>
      <c r="I8" s="4"/>
      <c r="J8" s="4"/>
      <c r="K8" s="15"/>
      <c r="L8" s="4"/>
      <c r="M8" s="4"/>
      <c r="N8" s="4"/>
      <c r="O8" s="4"/>
      <c r="P8" s="4"/>
      <c r="Q8" s="4"/>
      <c r="R8" s="4"/>
      <c r="S8" s="4"/>
    </row>
    <row r="9" spans="3:21" x14ac:dyDescent="0.25">
      <c r="C9" s="7" t="s">
        <v>5</v>
      </c>
      <c r="D9" s="9" t="s">
        <v>33</v>
      </c>
      <c r="E9" s="15"/>
      <c r="F9" s="9" t="s">
        <v>0</v>
      </c>
      <c r="G9" s="8">
        <v>701</v>
      </c>
      <c r="H9" s="8">
        <f>Narvik!C25</f>
        <v>1157.8333333333333</v>
      </c>
      <c r="I9" s="8">
        <f>Narvik!E24</f>
        <v>11991897</v>
      </c>
      <c r="J9" s="4"/>
      <c r="K9" s="9" t="s">
        <v>0</v>
      </c>
      <c r="L9" s="8">
        <v>1099</v>
      </c>
      <c r="M9" s="16">
        <f>Narvik!D25</f>
        <v>894.88888888888891</v>
      </c>
      <c r="N9" s="8">
        <f>Narvik!F24</f>
        <v>9545837</v>
      </c>
      <c r="O9" s="4"/>
      <c r="P9" s="8">
        <f>(H9+M9)/2</f>
        <v>1026.3611111111111</v>
      </c>
      <c r="Q9" s="18">
        <f>(I9+N9)/36</f>
        <v>598270.38888888888</v>
      </c>
      <c r="R9" s="8">
        <f t="shared" ref="R9:R27" si="0">P9*36</f>
        <v>36949</v>
      </c>
      <c r="S9" s="8">
        <v>2</v>
      </c>
    </row>
    <row r="10" spans="3:21" x14ac:dyDescent="0.25">
      <c r="C10" s="7" t="s">
        <v>5</v>
      </c>
      <c r="D10" s="9" t="s">
        <v>33</v>
      </c>
      <c r="E10" s="15"/>
      <c r="F10" s="9" t="s">
        <v>0</v>
      </c>
      <c r="G10" s="8">
        <v>701</v>
      </c>
      <c r="H10" s="8">
        <f>Narvik!H25</f>
        <v>1124.5</v>
      </c>
      <c r="I10" s="8">
        <f>Narvik!J24</f>
        <v>11991897</v>
      </c>
      <c r="J10" s="4"/>
      <c r="K10" s="9" t="s">
        <v>1</v>
      </c>
      <c r="L10" s="8">
        <v>1099</v>
      </c>
      <c r="M10" s="16">
        <f>Narvik!I25</f>
        <v>573.66666666666663</v>
      </c>
      <c r="N10" s="8">
        <f>Narvik!K24</f>
        <v>6019674</v>
      </c>
      <c r="O10" s="4"/>
      <c r="P10" s="8">
        <f>(H10+M10)/2</f>
        <v>849.08333333333326</v>
      </c>
      <c r="Q10" s="18">
        <f>(I10+N10)/36</f>
        <v>500321.41666666669</v>
      </c>
      <c r="R10" s="8">
        <f t="shared" si="0"/>
        <v>30566.999999999996</v>
      </c>
      <c r="S10" s="8">
        <v>2</v>
      </c>
    </row>
    <row r="11" spans="3:21" x14ac:dyDescent="0.25">
      <c r="C11" s="7" t="s">
        <v>5</v>
      </c>
      <c r="D11" s="9" t="s">
        <v>33</v>
      </c>
      <c r="E11" s="15"/>
      <c r="F11" s="9" t="s">
        <v>1</v>
      </c>
      <c r="G11" s="8">
        <v>701</v>
      </c>
      <c r="H11" s="8">
        <f>Narvik!M25</f>
        <v>665.16666666666663</v>
      </c>
      <c r="I11" s="8">
        <f>Narvik!O24</f>
        <v>6792104</v>
      </c>
      <c r="J11" s="4"/>
      <c r="K11" s="9" t="s">
        <v>0</v>
      </c>
      <c r="L11" s="8">
        <v>1099</v>
      </c>
      <c r="M11" s="16">
        <f>Narvik!N25</f>
        <v>930.11111111111109</v>
      </c>
      <c r="N11" s="8">
        <f>Narvik!P24</f>
        <v>9545837</v>
      </c>
      <c r="O11" s="4"/>
      <c r="P11" s="8">
        <f>(H11+M11)/2</f>
        <v>797.63888888888891</v>
      </c>
      <c r="Q11" s="18">
        <f>(I11+N11)/36</f>
        <v>453831.69444444444</v>
      </c>
      <c r="R11" s="8">
        <f t="shared" si="0"/>
        <v>28715</v>
      </c>
      <c r="S11" s="8">
        <v>2</v>
      </c>
    </row>
    <row r="12" spans="3:21" x14ac:dyDescent="0.25">
      <c r="C12" s="7" t="s">
        <v>5</v>
      </c>
      <c r="D12" s="9" t="s">
        <v>33</v>
      </c>
      <c r="E12" s="15"/>
      <c r="F12" s="9" t="s">
        <v>1</v>
      </c>
      <c r="G12" s="8">
        <v>701</v>
      </c>
      <c r="H12" s="8">
        <f>Narvik!R25</f>
        <v>677.88888888888891</v>
      </c>
      <c r="I12" s="8">
        <f>Narvik!T25</f>
        <v>377339.11111111112</v>
      </c>
      <c r="J12" s="4"/>
      <c r="K12" s="9" t="s">
        <v>1</v>
      </c>
      <c r="L12" s="8">
        <v>1099</v>
      </c>
      <c r="M12" s="16">
        <f>Narvik!S25</f>
        <v>593.27777777777783</v>
      </c>
      <c r="N12" s="8">
        <f>Narvik!U24</f>
        <v>6019674</v>
      </c>
      <c r="O12" s="4"/>
      <c r="P12" s="8">
        <f>(H12+M12)/2</f>
        <v>635.58333333333337</v>
      </c>
      <c r="Q12" s="18">
        <f>(I12+N12)/36</f>
        <v>177694.80864197531</v>
      </c>
      <c r="R12" s="8">
        <f t="shared" si="0"/>
        <v>22881</v>
      </c>
      <c r="S12" s="8">
        <v>2</v>
      </c>
    </row>
    <row r="13" spans="3:21" x14ac:dyDescent="0.25">
      <c r="C13" s="3"/>
      <c r="D13" s="15"/>
      <c r="E13" s="15"/>
      <c r="F13" s="15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</row>
    <row r="14" spans="3:21" x14ac:dyDescent="0.25">
      <c r="C14" s="7" t="s">
        <v>6</v>
      </c>
      <c r="D14" s="9" t="s">
        <v>33</v>
      </c>
      <c r="E14" s="15"/>
      <c r="F14" s="9" t="s">
        <v>0</v>
      </c>
      <c r="G14" s="8">
        <v>186</v>
      </c>
      <c r="H14" s="8">
        <f>Sevastopol!C25</f>
        <v>1147.6666666666667</v>
      </c>
      <c r="I14" s="8">
        <f>Sevastopol!E24</f>
        <v>11596409</v>
      </c>
      <c r="J14" s="4"/>
      <c r="K14" s="9" t="s">
        <v>0</v>
      </c>
      <c r="L14" s="8">
        <v>192</v>
      </c>
      <c r="M14" s="16">
        <f>Sevastopol!D25</f>
        <v>891.05555555555554</v>
      </c>
      <c r="N14" s="8">
        <f>Sevastopol!F24</f>
        <v>9218376</v>
      </c>
      <c r="O14" s="4"/>
      <c r="P14" s="8">
        <f>(H14+M14)/2</f>
        <v>1019.3611111111111</v>
      </c>
      <c r="Q14" s="18">
        <f>(I14+N14)/36</f>
        <v>578188.47222222225</v>
      </c>
      <c r="R14" s="8">
        <f t="shared" si="0"/>
        <v>36697</v>
      </c>
      <c r="S14" s="8">
        <v>2</v>
      </c>
    </row>
    <row r="15" spans="3:21" x14ac:dyDescent="0.25">
      <c r="C15" s="7" t="s">
        <v>6</v>
      </c>
      <c r="D15" s="9" t="s">
        <v>33</v>
      </c>
      <c r="E15" s="15"/>
      <c r="F15" s="9" t="s">
        <v>0</v>
      </c>
      <c r="G15" s="8">
        <v>186</v>
      </c>
      <c r="H15" s="8">
        <f>Sevastopol!H25</f>
        <v>1077.3333333333333</v>
      </c>
      <c r="I15" s="8">
        <f>Sevastopol!J24</f>
        <v>11596409</v>
      </c>
      <c r="J15" s="4"/>
      <c r="K15" s="9" t="s">
        <v>1</v>
      </c>
      <c r="L15" s="8">
        <v>192</v>
      </c>
      <c r="M15" s="16">
        <f>Sevastopol!I25</f>
        <v>842.94444444444446</v>
      </c>
      <c r="N15" s="8">
        <f>Sevastopol!K24</f>
        <v>9015069</v>
      </c>
      <c r="O15" s="4"/>
      <c r="P15" s="8">
        <f>(H15+M15)/2</f>
        <v>960.13888888888891</v>
      </c>
      <c r="Q15" s="18">
        <f>(I15+N15)/36</f>
        <v>572541.0555555555</v>
      </c>
      <c r="R15" s="8">
        <f t="shared" si="0"/>
        <v>34565</v>
      </c>
      <c r="S15" s="8">
        <v>2</v>
      </c>
    </row>
    <row r="16" spans="3:21" x14ac:dyDescent="0.25">
      <c r="C16" s="7" t="s">
        <v>6</v>
      </c>
      <c r="D16" s="9" t="s">
        <v>33</v>
      </c>
      <c r="E16" s="15"/>
      <c r="F16" s="9" t="s">
        <v>1</v>
      </c>
      <c r="G16" s="8">
        <v>186</v>
      </c>
      <c r="H16" s="8">
        <f>Sevastopol!M25</f>
        <v>1002.3333333333334</v>
      </c>
      <c r="I16" s="8">
        <f>Sevastopol!O24</f>
        <v>11024612</v>
      </c>
      <c r="J16" s="4"/>
      <c r="K16" s="9" t="s">
        <v>0</v>
      </c>
      <c r="L16" s="8">
        <v>192</v>
      </c>
      <c r="M16" s="16">
        <f>Sevastopol!N25</f>
        <v>839.38888888888891</v>
      </c>
      <c r="N16" s="8">
        <f>Sevastopol!P24</f>
        <v>9218376</v>
      </c>
      <c r="O16" s="4"/>
      <c r="P16" s="8">
        <f>(H16+M16)/2</f>
        <v>920.86111111111109</v>
      </c>
      <c r="Q16" s="18">
        <f>(I16+N16)/36</f>
        <v>562305.22222222225</v>
      </c>
      <c r="R16" s="8">
        <f t="shared" si="0"/>
        <v>33151</v>
      </c>
      <c r="S16" s="8">
        <v>2</v>
      </c>
    </row>
    <row r="17" spans="3:19" x14ac:dyDescent="0.25">
      <c r="C17" s="7" t="s">
        <v>6</v>
      </c>
      <c r="D17" s="9" t="s">
        <v>33</v>
      </c>
      <c r="E17" s="15"/>
      <c r="F17" s="9" t="s">
        <v>1</v>
      </c>
      <c r="G17" s="8">
        <v>186</v>
      </c>
      <c r="H17" s="8">
        <f>Sevastopol!R25</f>
        <v>1012.2222222222222</v>
      </c>
      <c r="I17" s="8">
        <f>Sevastopol!T24</f>
        <v>11024612</v>
      </c>
      <c r="J17" s="4"/>
      <c r="K17" s="9" t="s">
        <v>1</v>
      </c>
      <c r="L17" s="8">
        <v>192</v>
      </c>
      <c r="M17" s="16">
        <f>Sevastopol!S25</f>
        <v>834.16666666666663</v>
      </c>
      <c r="N17" s="8">
        <f>Sevastopol!U24</f>
        <v>9015069</v>
      </c>
      <c r="O17" s="4"/>
      <c r="P17" s="8">
        <f>(H17+M17)/2</f>
        <v>923.19444444444434</v>
      </c>
      <c r="Q17" s="18">
        <f>(I17+N17)/36</f>
        <v>556657.8055555555</v>
      </c>
      <c r="R17" s="8">
        <f t="shared" si="0"/>
        <v>33235</v>
      </c>
      <c r="S17" s="8">
        <v>2</v>
      </c>
    </row>
    <row r="18" spans="3:19" x14ac:dyDescent="0.25">
      <c r="C18" s="3"/>
      <c r="D18" s="15"/>
      <c r="E18" s="15"/>
      <c r="F18" s="15"/>
      <c r="G18" s="4"/>
      <c r="H18" s="4"/>
      <c r="I18" s="4"/>
      <c r="J18" s="4"/>
      <c r="K18" s="15"/>
      <c r="L18" s="4"/>
      <c r="M18" s="4"/>
      <c r="N18" s="4"/>
      <c r="O18" s="4"/>
      <c r="P18" s="4"/>
      <c r="Q18" s="4"/>
      <c r="R18" s="4"/>
      <c r="S18" s="4"/>
    </row>
    <row r="19" spans="3:19" x14ac:dyDescent="0.25">
      <c r="C19" s="7" t="s">
        <v>7</v>
      </c>
      <c r="D19" s="9" t="s">
        <v>33</v>
      </c>
      <c r="E19" s="15"/>
      <c r="F19" s="9" t="s">
        <v>0</v>
      </c>
      <c r="G19" s="8">
        <v>682</v>
      </c>
      <c r="H19" s="8">
        <f>Smolensk!C25</f>
        <v>1042.9444444444443</v>
      </c>
      <c r="I19" s="8">
        <f>Smolensk!E24</f>
        <v>10933937</v>
      </c>
      <c r="J19" s="4"/>
      <c r="K19" s="9" t="s">
        <v>0</v>
      </c>
      <c r="L19" s="8">
        <v>971</v>
      </c>
      <c r="M19" s="16">
        <f>Smolensk!D25</f>
        <v>994.72222222222217</v>
      </c>
      <c r="N19" s="8">
        <f>Smolensk!F24</f>
        <v>10659741</v>
      </c>
      <c r="O19" s="4"/>
      <c r="P19" s="8">
        <f>(H19+M19)/2</f>
        <v>1018.8333333333333</v>
      </c>
      <c r="Q19" s="18">
        <f>(I19+N19)/36</f>
        <v>599824.38888888888</v>
      </c>
      <c r="R19" s="8">
        <f t="shared" si="0"/>
        <v>36678</v>
      </c>
      <c r="S19" s="8">
        <v>2</v>
      </c>
    </row>
    <row r="20" spans="3:19" x14ac:dyDescent="0.25">
      <c r="C20" s="7" t="s">
        <v>7</v>
      </c>
      <c r="D20" s="9" t="s">
        <v>33</v>
      </c>
      <c r="E20" s="15"/>
      <c r="F20" s="9" t="s">
        <v>0</v>
      </c>
      <c r="G20" s="8">
        <v>682</v>
      </c>
      <c r="H20" s="8">
        <f>Smolensk!H25</f>
        <v>1006.8888888888889</v>
      </c>
      <c r="I20" s="8">
        <f>Smolensk!J24</f>
        <v>10933937</v>
      </c>
      <c r="J20" s="4"/>
      <c r="K20" s="9" t="s">
        <v>1</v>
      </c>
      <c r="L20" s="8">
        <v>971</v>
      </c>
      <c r="M20" s="16">
        <f>Smolensk!I25</f>
        <v>660.33333333333337</v>
      </c>
      <c r="N20" s="8">
        <f>Smolensk!K24</f>
        <v>7066413</v>
      </c>
      <c r="O20" s="4"/>
      <c r="P20" s="8">
        <f>(H20+M20)/2</f>
        <v>833.61111111111109</v>
      </c>
      <c r="Q20" s="18">
        <f>(I20+N20)/36</f>
        <v>500009.72222222225</v>
      </c>
      <c r="R20" s="8">
        <f t="shared" si="0"/>
        <v>30010</v>
      </c>
      <c r="S20" s="8">
        <v>2</v>
      </c>
    </row>
    <row r="21" spans="3:19" x14ac:dyDescent="0.25">
      <c r="C21" s="19" t="s">
        <v>7</v>
      </c>
      <c r="D21" s="20" t="s">
        <v>33</v>
      </c>
      <c r="E21" s="15"/>
      <c r="F21" s="20" t="s">
        <v>1</v>
      </c>
      <c r="G21" s="8">
        <v>682</v>
      </c>
      <c r="H21" s="21">
        <f>Smolensk!M25</f>
        <v>674.27777777777783</v>
      </c>
      <c r="I21" s="21">
        <f>Smolensk!O24</f>
        <v>7270011</v>
      </c>
      <c r="J21" s="4"/>
      <c r="K21" s="20" t="s">
        <v>0</v>
      </c>
      <c r="L21" s="8">
        <v>971</v>
      </c>
      <c r="M21" s="22">
        <f>Smolensk!N25</f>
        <v>976.88888888888891</v>
      </c>
      <c r="N21" s="21">
        <f>Smolensk!P24</f>
        <v>10659741</v>
      </c>
      <c r="O21" s="4"/>
      <c r="P21" s="21">
        <f>(H21+M21)/2</f>
        <v>825.58333333333337</v>
      </c>
      <c r="Q21" s="23">
        <f>(I21+N21)/36</f>
        <v>498048.66666666669</v>
      </c>
      <c r="R21" s="21">
        <f t="shared" si="0"/>
        <v>29721</v>
      </c>
      <c r="S21" s="8">
        <v>2</v>
      </c>
    </row>
    <row r="22" spans="3:19" x14ac:dyDescent="0.25">
      <c r="C22" s="7" t="s">
        <v>7</v>
      </c>
      <c r="D22" s="9" t="s">
        <v>33</v>
      </c>
      <c r="E22" s="9"/>
      <c r="F22" s="9" t="s">
        <v>1</v>
      </c>
      <c r="G22" s="8">
        <v>682</v>
      </c>
      <c r="H22" s="8">
        <f>Smolensk!R25</f>
        <v>670.27777777777783</v>
      </c>
      <c r="I22" s="8">
        <f>Smolensk!T24</f>
        <v>7270011</v>
      </c>
      <c r="J22" s="8"/>
      <c r="K22" s="9" t="s">
        <v>1</v>
      </c>
      <c r="L22" s="8">
        <v>971</v>
      </c>
      <c r="M22" s="8">
        <f>Smolensk!S25</f>
        <v>657.38888888888891</v>
      </c>
      <c r="N22" s="8">
        <f>Smolensk!U24</f>
        <v>7066413</v>
      </c>
      <c r="O22" s="8"/>
      <c r="P22" s="8">
        <f>(H22+M22)/2</f>
        <v>663.83333333333337</v>
      </c>
      <c r="Q22" s="8">
        <f>(I22+N22)/36</f>
        <v>398234</v>
      </c>
      <c r="R22" s="8">
        <f t="shared" si="0"/>
        <v>23898</v>
      </c>
      <c r="S22" s="8">
        <v>2</v>
      </c>
    </row>
    <row r="23" spans="3:19" x14ac:dyDescent="0.25">
      <c r="C23" s="3"/>
      <c r="D23" s="15"/>
      <c r="E23" s="15"/>
      <c r="F23" s="15"/>
      <c r="G23" s="4"/>
      <c r="H23" s="4"/>
      <c r="I23" s="4"/>
      <c r="J23" s="4"/>
      <c r="K23" s="15"/>
      <c r="L23" s="4"/>
      <c r="M23" s="4"/>
      <c r="N23" s="4"/>
      <c r="O23" s="4"/>
      <c r="P23" s="4"/>
      <c r="Q23" s="4"/>
      <c r="R23" s="4"/>
      <c r="S23" s="4"/>
    </row>
    <row r="24" spans="3:19" x14ac:dyDescent="0.25">
      <c r="C24" s="7" t="s">
        <v>8</v>
      </c>
      <c r="D24" s="9" t="s">
        <v>33</v>
      </c>
      <c r="E24" s="9"/>
      <c r="F24" s="9" t="s">
        <v>0</v>
      </c>
      <c r="G24" s="8">
        <v>37</v>
      </c>
      <c r="H24" s="8">
        <f>Westerplatte!C25</f>
        <v>1366.8333333333333</v>
      </c>
      <c r="I24" s="8">
        <f>Westerplatte!E24</f>
        <v>14781239</v>
      </c>
      <c r="J24" s="8"/>
      <c r="K24" s="9" t="s">
        <v>0</v>
      </c>
      <c r="L24" s="8">
        <v>35</v>
      </c>
      <c r="M24" s="8">
        <f>Westerplatte!D25</f>
        <v>1046.3888888888889</v>
      </c>
      <c r="N24" s="8">
        <f>Westerplatte!F24</f>
        <v>11432518</v>
      </c>
      <c r="O24" s="8"/>
      <c r="P24" s="8">
        <f>(H24+M24)/2</f>
        <v>1206.6111111111111</v>
      </c>
      <c r="Q24" s="8">
        <f>(I24+N24)/36</f>
        <v>728159.91666666663</v>
      </c>
      <c r="R24" s="8">
        <f t="shared" si="0"/>
        <v>43438</v>
      </c>
      <c r="S24" s="8">
        <v>1</v>
      </c>
    </row>
    <row r="25" spans="3:19" x14ac:dyDescent="0.25">
      <c r="C25" s="24" t="s">
        <v>8</v>
      </c>
      <c r="D25" s="25" t="s">
        <v>33</v>
      </c>
      <c r="E25" s="15"/>
      <c r="F25" s="25" t="s">
        <v>0</v>
      </c>
      <c r="G25" s="8">
        <v>37</v>
      </c>
      <c r="H25" s="26">
        <f>Westerplatte!H25</f>
        <v>1337.8888888888889</v>
      </c>
      <c r="I25" s="26">
        <f>Westerplatte!J24</f>
        <v>14781239</v>
      </c>
      <c r="J25" s="4"/>
      <c r="K25" s="25" t="s">
        <v>1</v>
      </c>
      <c r="L25" s="8">
        <v>35</v>
      </c>
      <c r="M25" s="27">
        <f>Westerplatte!I25</f>
        <v>708.38888888888891</v>
      </c>
      <c r="N25" s="26">
        <f>Westerplatte!K24</f>
        <v>7718717</v>
      </c>
      <c r="O25" s="4"/>
      <c r="P25" s="26">
        <f>(H25+M25)/2</f>
        <v>1023.1388888888889</v>
      </c>
      <c r="Q25" s="5">
        <f>(I25+N25)/36</f>
        <v>624998.77777777775</v>
      </c>
      <c r="R25" s="26">
        <f t="shared" si="0"/>
        <v>36833</v>
      </c>
      <c r="S25" s="8">
        <v>1</v>
      </c>
    </row>
    <row r="26" spans="3:19" x14ac:dyDescent="0.25">
      <c r="C26" s="7" t="s">
        <v>8</v>
      </c>
      <c r="D26" s="9" t="s">
        <v>33</v>
      </c>
      <c r="E26" s="15"/>
      <c r="F26" s="9" t="s">
        <v>1</v>
      </c>
      <c r="G26" s="8">
        <v>37</v>
      </c>
      <c r="H26" s="8">
        <f>Westerplatte!M25</f>
        <v>891.38888888888891</v>
      </c>
      <c r="I26" s="8">
        <f>Westerplatte!O24</f>
        <v>9717711</v>
      </c>
      <c r="J26" s="4"/>
      <c r="K26" s="9" t="s">
        <v>0</v>
      </c>
      <c r="L26" s="8">
        <v>35</v>
      </c>
      <c r="M26" s="16">
        <f>Westerplatte!N25</f>
        <v>1043.9444444444443</v>
      </c>
      <c r="N26" s="8">
        <f>Westerplatte!P24</f>
        <v>11432518</v>
      </c>
      <c r="O26" s="4"/>
      <c r="P26" s="8">
        <f>(H26+M26)/2</f>
        <v>967.66666666666663</v>
      </c>
      <c r="Q26" s="18">
        <f>(I26+N26)/36</f>
        <v>587506.36111111112</v>
      </c>
      <c r="R26" s="8">
        <f t="shared" si="0"/>
        <v>34836</v>
      </c>
      <c r="S26" s="8">
        <v>1</v>
      </c>
    </row>
    <row r="27" spans="3:19" x14ac:dyDescent="0.25">
      <c r="C27" s="7" t="s">
        <v>8</v>
      </c>
      <c r="D27" s="9" t="s">
        <v>33</v>
      </c>
      <c r="E27" s="15"/>
      <c r="F27" s="9" t="s">
        <v>1</v>
      </c>
      <c r="G27" s="8">
        <v>37</v>
      </c>
      <c r="H27" s="8">
        <f>Westerplatte!R25</f>
        <v>921.83333333333337</v>
      </c>
      <c r="I27" s="8">
        <f>Westerplatte!T24</f>
        <v>9717711</v>
      </c>
      <c r="J27" s="4"/>
      <c r="K27" s="9" t="s">
        <v>1</v>
      </c>
      <c r="L27" s="8">
        <v>35</v>
      </c>
      <c r="M27" s="16">
        <f>Westerplatte!S25</f>
        <v>722.55555555555554</v>
      </c>
      <c r="N27" s="8">
        <f>Westerplatte!U24</f>
        <v>7718717</v>
      </c>
      <c r="O27" s="4"/>
      <c r="P27" s="8">
        <f>(H27+M27)/2</f>
        <v>822.19444444444446</v>
      </c>
      <c r="Q27" s="18">
        <f>(I27+N27)/36</f>
        <v>484345.22222222225</v>
      </c>
      <c r="R27" s="8">
        <f t="shared" si="0"/>
        <v>29599</v>
      </c>
      <c r="S27" s="8">
        <v>1</v>
      </c>
    </row>
  </sheetData>
  <mergeCells count="3">
    <mergeCell ref="F2:I2"/>
    <mergeCell ref="K2:N2"/>
    <mergeCell ref="P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U6" sqref="U6:U23"/>
    </sheetView>
  </sheetViews>
  <sheetFormatPr defaultRowHeight="15" x14ac:dyDescent="0.25"/>
  <cols>
    <col min="2" max="2" width="8.85546875" bestFit="1" customWidth="1"/>
    <col min="3" max="4" width="7.5703125" bestFit="1" customWidth="1"/>
    <col min="5" max="7" width="12" bestFit="1" customWidth="1"/>
    <col min="8" max="9" width="7.5703125" bestFit="1" customWidth="1"/>
    <col min="10" max="12" width="12" bestFit="1" customWidth="1"/>
    <col min="13" max="14" width="7.5703125" bestFit="1" customWidth="1"/>
    <col min="15" max="17" width="12" bestFit="1" customWidth="1"/>
    <col min="18" max="19" width="7.5703125" bestFit="1" customWidth="1"/>
    <col min="20" max="22" width="12" bestFit="1" customWidth="1"/>
  </cols>
  <sheetData>
    <row r="2" spans="2:21" x14ac:dyDescent="0.25">
      <c r="B2" t="s">
        <v>17</v>
      </c>
    </row>
    <row r="3" spans="2:21" x14ac:dyDescent="0.25">
      <c r="C3" s="29" t="s">
        <v>18</v>
      </c>
      <c r="D3" s="29"/>
      <c r="E3" s="29"/>
      <c r="F3" s="29"/>
      <c r="H3" s="29" t="s">
        <v>19</v>
      </c>
      <c r="I3" s="29"/>
      <c r="J3" s="29"/>
      <c r="K3" s="29"/>
      <c r="M3" s="29" t="s">
        <v>20</v>
      </c>
      <c r="N3" s="29"/>
      <c r="O3" s="29"/>
      <c r="P3" s="29"/>
      <c r="R3" s="29" t="s">
        <v>21</v>
      </c>
      <c r="S3" s="29"/>
      <c r="T3" s="29"/>
      <c r="U3" s="29"/>
    </row>
    <row r="5" spans="2:21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  <c r="H5" t="s">
        <v>11</v>
      </c>
      <c r="I5" t="s">
        <v>12</v>
      </c>
      <c r="J5" t="s">
        <v>13</v>
      </c>
      <c r="K5" t="s">
        <v>14</v>
      </c>
      <c r="M5" t="s">
        <v>11</v>
      </c>
      <c r="N5" t="s">
        <v>12</v>
      </c>
      <c r="O5" t="s">
        <v>13</v>
      </c>
      <c r="P5" t="s">
        <v>14</v>
      </c>
      <c r="R5" t="s">
        <v>11</v>
      </c>
      <c r="S5" t="s">
        <v>12</v>
      </c>
      <c r="T5" t="s">
        <v>13</v>
      </c>
      <c r="U5" t="s">
        <v>14</v>
      </c>
    </row>
    <row r="6" spans="2:21" x14ac:dyDescent="0.25">
      <c r="B6">
        <v>0</v>
      </c>
      <c r="C6" s="1">
        <v>3659</v>
      </c>
      <c r="D6" s="1">
        <v>2981</v>
      </c>
      <c r="E6" s="1">
        <v>1875708</v>
      </c>
      <c r="F6" s="1">
        <v>1773308</v>
      </c>
      <c r="G6" s="1"/>
      <c r="H6" s="1">
        <v>3061</v>
      </c>
      <c r="I6" s="1">
        <v>2382</v>
      </c>
      <c r="J6" s="1">
        <v>1875708</v>
      </c>
      <c r="K6" s="1">
        <v>1451820</v>
      </c>
      <c r="L6" s="1"/>
      <c r="M6" s="1">
        <v>2859</v>
      </c>
      <c r="N6" s="1">
        <v>2952</v>
      </c>
      <c r="O6" s="1">
        <v>1614184</v>
      </c>
      <c r="P6" s="1">
        <v>1773308</v>
      </c>
      <c r="Q6" s="1"/>
      <c r="R6" s="1">
        <v>2706</v>
      </c>
      <c r="S6" s="1">
        <v>2377</v>
      </c>
      <c r="T6" s="1">
        <v>1614184</v>
      </c>
      <c r="U6" s="1">
        <v>1451820</v>
      </c>
    </row>
    <row r="7" spans="2:21" x14ac:dyDescent="0.25">
      <c r="B7">
        <v>1</v>
      </c>
      <c r="C7" s="1">
        <v>3076</v>
      </c>
      <c r="D7" s="1">
        <v>2432</v>
      </c>
      <c r="E7" s="1">
        <v>1863169</v>
      </c>
      <c r="F7" s="1">
        <v>1488575</v>
      </c>
      <c r="G7" s="1"/>
      <c r="H7" s="1">
        <v>3024</v>
      </c>
      <c r="I7" s="1">
        <v>1825</v>
      </c>
      <c r="J7" s="1">
        <v>1863169</v>
      </c>
      <c r="K7" s="1">
        <v>1106807</v>
      </c>
      <c r="L7" s="1"/>
      <c r="M7" s="1">
        <v>2911</v>
      </c>
      <c r="N7" s="1">
        <v>2487</v>
      </c>
      <c r="O7" s="1">
        <v>1765496</v>
      </c>
      <c r="P7" s="1">
        <v>1488575</v>
      </c>
      <c r="Q7" s="1"/>
      <c r="R7" s="1">
        <v>2893</v>
      </c>
      <c r="S7" s="1">
        <v>1822</v>
      </c>
      <c r="T7" s="1">
        <v>1765496</v>
      </c>
      <c r="U7" s="1">
        <v>1106807</v>
      </c>
    </row>
    <row r="8" spans="2:21" x14ac:dyDescent="0.25">
      <c r="B8">
        <v>2</v>
      </c>
      <c r="C8" s="1">
        <v>2786</v>
      </c>
      <c r="D8" s="1">
        <v>2013</v>
      </c>
      <c r="E8" s="1">
        <v>1698209</v>
      </c>
      <c r="F8" s="1">
        <v>1235702</v>
      </c>
      <c r="G8" s="1"/>
      <c r="H8" s="1">
        <v>2778</v>
      </c>
      <c r="I8" s="1">
        <v>1482</v>
      </c>
      <c r="J8" s="1">
        <v>1698209</v>
      </c>
      <c r="K8" s="1">
        <v>892615</v>
      </c>
      <c r="L8" s="1"/>
      <c r="M8" s="1">
        <v>2651</v>
      </c>
      <c r="N8" s="1">
        <v>2218</v>
      </c>
      <c r="O8" s="1">
        <v>1603463</v>
      </c>
      <c r="P8" s="1">
        <v>1235702</v>
      </c>
      <c r="Q8" s="1"/>
      <c r="R8" s="1">
        <v>2672</v>
      </c>
      <c r="S8" s="1">
        <v>1632</v>
      </c>
      <c r="T8" s="1">
        <v>1603463</v>
      </c>
      <c r="U8" s="1">
        <v>892615</v>
      </c>
    </row>
    <row r="9" spans="2:21" x14ac:dyDescent="0.25">
      <c r="B9">
        <v>3</v>
      </c>
      <c r="C9" s="1">
        <v>2276</v>
      </c>
      <c r="D9" s="1">
        <v>1804</v>
      </c>
      <c r="E9" s="1">
        <v>1399599</v>
      </c>
      <c r="F9" s="1">
        <v>1095854</v>
      </c>
      <c r="G9" s="1"/>
      <c r="H9" s="1">
        <v>2297</v>
      </c>
      <c r="I9" s="1">
        <v>1344</v>
      </c>
      <c r="J9" s="1">
        <v>1399599</v>
      </c>
      <c r="K9" s="1">
        <v>806092</v>
      </c>
      <c r="L9" s="1"/>
      <c r="M9" s="1">
        <v>2117</v>
      </c>
      <c r="N9" s="1">
        <v>1821</v>
      </c>
      <c r="O9" s="1">
        <v>1239842</v>
      </c>
      <c r="P9" s="1">
        <v>1095854</v>
      </c>
      <c r="Q9" s="1"/>
      <c r="R9" s="1">
        <v>2202</v>
      </c>
      <c r="S9" s="1">
        <v>1401</v>
      </c>
      <c r="T9" s="1">
        <v>1239842</v>
      </c>
      <c r="U9" s="1">
        <v>806092</v>
      </c>
    </row>
    <row r="10" spans="2:21" x14ac:dyDescent="0.25">
      <c r="B10">
        <v>4</v>
      </c>
      <c r="C10" s="1">
        <v>1727</v>
      </c>
      <c r="D10" s="1">
        <v>1288</v>
      </c>
      <c r="E10" s="1">
        <v>1046851</v>
      </c>
      <c r="F10" s="1">
        <v>775753</v>
      </c>
      <c r="G10" s="1"/>
      <c r="H10" s="1">
        <v>1726</v>
      </c>
      <c r="I10" s="1">
        <v>832</v>
      </c>
      <c r="J10" s="1">
        <v>1046851</v>
      </c>
      <c r="K10" s="1">
        <v>496580</v>
      </c>
      <c r="L10" s="1"/>
      <c r="M10" s="1">
        <v>1573</v>
      </c>
      <c r="N10" s="1">
        <v>1285</v>
      </c>
      <c r="O10" s="1">
        <v>956390</v>
      </c>
      <c r="P10" s="1">
        <v>775753</v>
      </c>
      <c r="Q10" s="1"/>
      <c r="R10" s="1">
        <v>1634</v>
      </c>
      <c r="S10" s="1">
        <v>852</v>
      </c>
      <c r="T10" s="1">
        <v>956390</v>
      </c>
      <c r="U10" s="1">
        <v>496580</v>
      </c>
    </row>
    <row r="11" spans="2:21" x14ac:dyDescent="0.25">
      <c r="B11">
        <v>5</v>
      </c>
      <c r="C11" s="1">
        <v>1511</v>
      </c>
      <c r="D11" s="1">
        <v>1203</v>
      </c>
      <c r="E11" s="1">
        <v>912884</v>
      </c>
      <c r="F11" s="1">
        <v>722926</v>
      </c>
      <c r="G11" s="1"/>
      <c r="H11" s="1">
        <v>1509</v>
      </c>
      <c r="I11" s="1">
        <v>964</v>
      </c>
      <c r="J11" s="1">
        <v>912884</v>
      </c>
      <c r="K11" s="1">
        <v>578087</v>
      </c>
      <c r="L11" s="1"/>
      <c r="M11" s="1">
        <v>1351</v>
      </c>
      <c r="N11" s="1">
        <v>1252</v>
      </c>
      <c r="O11" s="1">
        <v>809454</v>
      </c>
      <c r="P11" s="1">
        <v>722926</v>
      </c>
      <c r="Q11" s="1"/>
      <c r="R11" s="1">
        <v>1423</v>
      </c>
      <c r="S11" s="1">
        <v>989</v>
      </c>
      <c r="T11" s="1">
        <v>809454</v>
      </c>
      <c r="U11" s="1">
        <v>578087</v>
      </c>
    </row>
    <row r="12" spans="2:21" x14ac:dyDescent="0.25">
      <c r="B12">
        <v>6</v>
      </c>
      <c r="C12" s="1">
        <v>1012</v>
      </c>
      <c r="D12" s="1">
        <v>898</v>
      </c>
      <c r="E12" s="1">
        <v>609114</v>
      </c>
      <c r="F12" s="1">
        <v>536772</v>
      </c>
      <c r="G12" s="1"/>
      <c r="H12" s="1">
        <v>1010</v>
      </c>
      <c r="I12" s="1">
        <v>629</v>
      </c>
      <c r="J12" s="1">
        <v>609114</v>
      </c>
      <c r="K12" s="1">
        <v>372704</v>
      </c>
      <c r="L12" s="1"/>
      <c r="M12" s="1">
        <v>729</v>
      </c>
      <c r="N12" s="1">
        <v>979</v>
      </c>
      <c r="O12" s="1">
        <v>435001</v>
      </c>
      <c r="P12" s="1">
        <v>536772</v>
      </c>
      <c r="Q12" s="1"/>
      <c r="R12" s="1">
        <v>794</v>
      </c>
      <c r="S12" s="1">
        <v>675</v>
      </c>
      <c r="T12" s="1">
        <v>435001</v>
      </c>
      <c r="U12" s="1">
        <v>372704</v>
      </c>
    </row>
    <row r="13" spans="2:21" x14ac:dyDescent="0.25">
      <c r="B13">
        <v>7</v>
      </c>
      <c r="C13" s="1">
        <v>720</v>
      </c>
      <c r="D13" s="1">
        <v>616</v>
      </c>
      <c r="E13" s="1">
        <v>431525</v>
      </c>
      <c r="F13" s="1">
        <v>366574</v>
      </c>
      <c r="G13" s="1"/>
      <c r="H13" s="1">
        <v>718</v>
      </c>
      <c r="I13" s="1">
        <v>425</v>
      </c>
      <c r="J13" s="1">
        <v>431525</v>
      </c>
      <c r="K13" s="1">
        <v>251344</v>
      </c>
      <c r="L13" s="1"/>
      <c r="M13" s="1">
        <v>558</v>
      </c>
      <c r="N13" s="1">
        <v>609</v>
      </c>
      <c r="O13" s="1">
        <v>328170</v>
      </c>
      <c r="P13" s="1">
        <v>366574</v>
      </c>
      <c r="Q13" s="1"/>
      <c r="R13" s="1">
        <v>611</v>
      </c>
      <c r="S13" s="1">
        <v>450</v>
      </c>
      <c r="T13" s="1">
        <v>328170</v>
      </c>
      <c r="U13" s="1">
        <v>251344</v>
      </c>
    </row>
    <row r="14" spans="2:21" x14ac:dyDescent="0.25">
      <c r="B14">
        <v>8</v>
      </c>
      <c r="C14" s="1">
        <v>496</v>
      </c>
      <c r="D14" s="1">
        <v>372</v>
      </c>
      <c r="E14" s="1">
        <v>296232</v>
      </c>
      <c r="F14" s="1">
        <v>221140</v>
      </c>
      <c r="G14" s="1"/>
      <c r="H14" s="1">
        <v>496</v>
      </c>
      <c r="I14" s="1">
        <v>261</v>
      </c>
      <c r="J14" s="1">
        <v>296232</v>
      </c>
      <c r="K14" s="1">
        <v>152657</v>
      </c>
      <c r="L14" s="1"/>
      <c r="M14" s="1">
        <v>412</v>
      </c>
      <c r="N14" s="1">
        <v>413</v>
      </c>
      <c r="O14" s="1">
        <v>246099</v>
      </c>
      <c r="P14" s="1">
        <v>221140</v>
      </c>
      <c r="Q14" s="1"/>
      <c r="R14" s="1">
        <v>494</v>
      </c>
      <c r="S14" s="1">
        <v>288</v>
      </c>
      <c r="T14" s="1">
        <v>246099</v>
      </c>
      <c r="U14" s="1">
        <v>152657</v>
      </c>
    </row>
    <row r="15" spans="2:21" x14ac:dyDescent="0.25">
      <c r="B15">
        <v>9</v>
      </c>
      <c r="C15" s="1">
        <v>387</v>
      </c>
      <c r="D15" s="1">
        <v>298</v>
      </c>
      <c r="E15" s="1">
        <v>229449</v>
      </c>
      <c r="F15" s="1">
        <v>176510</v>
      </c>
      <c r="G15" s="1"/>
      <c r="H15" s="1">
        <v>387</v>
      </c>
      <c r="I15" s="1">
        <v>268</v>
      </c>
      <c r="J15" s="1">
        <v>229449</v>
      </c>
      <c r="K15" s="1">
        <v>141472</v>
      </c>
      <c r="L15" s="1"/>
      <c r="M15" s="1">
        <v>331</v>
      </c>
      <c r="N15" s="1">
        <v>305</v>
      </c>
      <c r="O15" s="1">
        <v>186139</v>
      </c>
      <c r="P15" s="1">
        <v>176510</v>
      </c>
      <c r="Q15" s="1"/>
      <c r="R15" s="1">
        <v>371</v>
      </c>
      <c r="S15" s="1">
        <v>257</v>
      </c>
      <c r="T15" s="1">
        <v>186139</v>
      </c>
      <c r="U15" s="1">
        <v>141472</v>
      </c>
    </row>
    <row r="16" spans="2:21" x14ac:dyDescent="0.25">
      <c r="B16">
        <v>10</v>
      </c>
      <c r="C16" s="1">
        <v>230</v>
      </c>
      <c r="D16" s="1">
        <v>187</v>
      </c>
      <c r="E16" s="1">
        <v>136335</v>
      </c>
      <c r="F16" s="1">
        <v>109539</v>
      </c>
      <c r="G16" s="1"/>
      <c r="H16" s="1">
        <v>239</v>
      </c>
      <c r="I16" s="1">
        <v>135</v>
      </c>
      <c r="J16" s="1">
        <v>136335</v>
      </c>
      <c r="K16" s="1">
        <v>63933</v>
      </c>
      <c r="L16" s="1"/>
      <c r="M16" s="1">
        <v>164</v>
      </c>
      <c r="N16" s="1">
        <v>185</v>
      </c>
      <c r="O16" s="1">
        <v>95467</v>
      </c>
      <c r="P16" s="1">
        <v>109539</v>
      </c>
      <c r="Q16" s="1"/>
      <c r="R16" s="1">
        <v>170</v>
      </c>
      <c r="S16" s="1">
        <v>121</v>
      </c>
      <c r="T16" s="1">
        <v>95467</v>
      </c>
      <c r="U16" s="1">
        <v>63933</v>
      </c>
    </row>
    <row r="17" spans="2:21" x14ac:dyDescent="0.25">
      <c r="B17">
        <v>11</v>
      </c>
      <c r="C17" s="1">
        <v>155</v>
      </c>
      <c r="D17" s="1">
        <v>106</v>
      </c>
      <c r="E17" s="1">
        <v>90921</v>
      </c>
      <c r="F17" s="1">
        <v>61849</v>
      </c>
      <c r="G17" s="1"/>
      <c r="H17" s="1">
        <v>155</v>
      </c>
      <c r="I17" s="1">
        <v>87</v>
      </c>
      <c r="J17" s="1">
        <v>90921</v>
      </c>
      <c r="K17" s="1">
        <v>51266</v>
      </c>
      <c r="L17" s="1"/>
      <c r="M17" s="1">
        <v>104</v>
      </c>
      <c r="N17" s="1">
        <v>104</v>
      </c>
      <c r="O17" s="1">
        <v>60218</v>
      </c>
      <c r="P17" s="1">
        <v>61849</v>
      </c>
      <c r="Q17" s="1"/>
      <c r="R17" s="1">
        <v>113</v>
      </c>
      <c r="S17" s="1">
        <v>100</v>
      </c>
      <c r="T17" s="1">
        <v>60218</v>
      </c>
      <c r="U17" s="1">
        <v>51266</v>
      </c>
    </row>
    <row r="18" spans="2:21" x14ac:dyDescent="0.25">
      <c r="B18">
        <v>12</v>
      </c>
      <c r="C18" s="1">
        <v>70</v>
      </c>
      <c r="D18" s="1">
        <v>61</v>
      </c>
      <c r="E18" s="1">
        <v>40398</v>
      </c>
      <c r="F18" s="1">
        <v>35277</v>
      </c>
      <c r="G18" s="1"/>
      <c r="H18" s="1">
        <v>74</v>
      </c>
      <c r="I18" s="1">
        <v>42</v>
      </c>
      <c r="J18" s="1">
        <v>40398</v>
      </c>
      <c r="K18" s="1">
        <v>23178</v>
      </c>
      <c r="L18" s="1"/>
      <c r="M18" s="1">
        <v>46</v>
      </c>
      <c r="N18" s="1">
        <v>64</v>
      </c>
      <c r="O18" s="1">
        <v>27288</v>
      </c>
      <c r="P18" s="1">
        <v>35277</v>
      </c>
      <c r="Q18" s="1"/>
      <c r="R18" s="1">
        <v>62</v>
      </c>
      <c r="S18" s="1">
        <v>52</v>
      </c>
      <c r="T18" s="1">
        <v>27288</v>
      </c>
      <c r="U18" s="1">
        <v>23178</v>
      </c>
    </row>
    <row r="19" spans="2:21" x14ac:dyDescent="0.25">
      <c r="B19">
        <v>13</v>
      </c>
      <c r="C19" s="1">
        <v>33</v>
      </c>
      <c r="D19" s="1">
        <v>36</v>
      </c>
      <c r="E19" s="1">
        <v>18933</v>
      </c>
      <c r="F19" s="1">
        <v>20851</v>
      </c>
      <c r="G19" s="1"/>
      <c r="H19" s="1">
        <v>34</v>
      </c>
      <c r="I19" s="1">
        <v>24</v>
      </c>
      <c r="J19" s="1">
        <v>18933</v>
      </c>
      <c r="K19" s="1">
        <v>13364</v>
      </c>
      <c r="L19" s="1"/>
      <c r="M19" s="1">
        <v>29</v>
      </c>
      <c r="N19" s="1">
        <v>35</v>
      </c>
      <c r="O19" s="1">
        <v>13453</v>
      </c>
      <c r="P19" s="1">
        <v>20851</v>
      </c>
      <c r="Q19" s="1"/>
      <c r="R19" s="1">
        <v>24</v>
      </c>
      <c r="S19" s="1">
        <v>25</v>
      </c>
      <c r="T19" s="1">
        <v>13453</v>
      </c>
      <c r="U19" s="1">
        <v>13364</v>
      </c>
    </row>
    <row r="20" spans="2:21" x14ac:dyDescent="0.25">
      <c r="B20">
        <v>14</v>
      </c>
      <c r="C20" s="1">
        <v>19</v>
      </c>
      <c r="D20" s="1">
        <v>10</v>
      </c>
      <c r="E20" s="1">
        <v>10641</v>
      </c>
      <c r="F20" s="1">
        <v>5883</v>
      </c>
      <c r="G20" s="1"/>
      <c r="H20" s="1">
        <v>18</v>
      </c>
      <c r="I20" s="1">
        <v>9</v>
      </c>
      <c r="J20" s="1">
        <v>10641</v>
      </c>
      <c r="K20" s="1">
        <v>5177</v>
      </c>
      <c r="L20" s="1"/>
      <c r="M20" s="1">
        <v>15</v>
      </c>
      <c r="N20" s="1">
        <v>10</v>
      </c>
      <c r="O20" s="1">
        <v>8735</v>
      </c>
      <c r="P20" s="1">
        <v>5883</v>
      </c>
      <c r="Q20" s="1"/>
      <c r="R20" s="1">
        <v>16</v>
      </c>
      <c r="S20" s="1">
        <v>11</v>
      </c>
      <c r="T20" s="1">
        <v>8735</v>
      </c>
      <c r="U20" s="1">
        <v>5177</v>
      </c>
    </row>
    <row r="21" spans="2:21" x14ac:dyDescent="0.25">
      <c r="B21">
        <v>15</v>
      </c>
      <c r="C21" s="1">
        <v>4</v>
      </c>
      <c r="D21" s="1">
        <v>2</v>
      </c>
      <c r="E21" s="1">
        <v>2504</v>
      </c>
      <c r="F21" s="1">
        <v>1366</v>
      </c>
      <c r="G21" s="1"/>
      <c r="H21" s="1">
        <v>4</v>
      </c>
      <c r="I21" s="1">
        <v>2</v>
      </c>
      <c r="J21" s="1">
        <v>2504</v>
      </c>
      <c r="K21" s="1">
        <v>1208</v>
      </c>
      <c r="L21" s="1"/>
      <c r="M21" s="1">
        <v>4</v>
      </c>
      <c r="N21" s="1">
        <v>2</v>
      </c>
      <c r="O21" s="1">
        <v>2184</v>
      </c>
      <c r="P21" s="1">
        <v>1366</v>
      </c>
      <c r="Q21" s="1"/>
      <c r="R21" s="1">
        <v>3</v>
      </c>
      <c r="S21" s="1">
        <v>2</v>
      </c>
      <c r="T21" s="1">
        <v>2184</v>
      </c>
      <c r="U21" s="1">
        <v>1208</v>
      </c>
    </row>
    <row r="22" spans="2:21" x14ac:dyDescent="0.25">
      <c r="B22">
        <v>16</v>
      </c>
      <c r="C22" s="1">
        <v>2</v>
      </c>
      <c r="D22" s="1">
        <v>0</v>
      </c>
      <c r="E22" s="1">
        <v>338</v>
      </c>
      <c r="F22" s="1">
        <v>44</v>
      </c>
      <c r="G22" s="1"/>
      <c r="H22" s="1">
        <v>0</v>
      </c>
      <c r="I22" s="1">
        <v>1</v>
      </c>
      <c r="J22" s="1">
        <v>338</v>
      </c>
      <c r="K22" s="1">
        <v>40</v>
      </c>
      <c r="L22" s="1"/>
      <c r="M22" s="1">
        <v>1</v>
      </c>
      <c r="N22" s="1">
        <v>0</v>
      </c>
      <c r="O22" s="1">
        <v>320</v>
      </c>
      <c r="P22" s="1">
        <v>44</v>
      </c>
      <c r="Q22" s="1"/>
      <c r="R22" s="1">
        <v>1</v>
      </c>
      <c r="S22" s="1">
        <v>0</v>
      </c>
      <c r="T22" s="1">
        <v>320</v>
      </c>
      <c r="U22" s="1">
        <v>40</v>
      </c>
    </row>
    <row r="23" spans="2:21" x14ac:dyDescent="0.25">
      <c r="B23">
        <v>17</v>
      </c>
      <c r="C23" s="1">
        <v>0</v>
      </c>
      <c r="D23" s="1">
        <v>0</v>
      </c>
      <c r="E23" s="1">
        <v>5</v>
      </c>
      <c r="F23" s="1">
        <v>0</v>
      </c>
      <c r="G23" s="1"/>
      <c r="H23" s="1">
        <v>0</v>
      </c>
      <c r="I23" s="1">
        <v>0</v>
      </c>
      <c r="J23" s="1">
        <v>5</v>
      </c>
      <c r="K23" s="1">
        <v>0</v>
      </c>
      <c r="L23" s="1"/>
      <c r="M23" s="1">
        <v>0</v>
      </c>
      <c r="N23" s="1">
        <v>0</v>
      </c>
      <c r="O23" s="1">
        <v>5</v>
      </c>
      <c r="P23" s="1">
        <v>0</v>
      </c>
      <c r="Q23" s="1"/>
      <c r="R23" s="1">
        <v>0</v>
      </c>
      <c r="S23" s="1">
        <v>0</v>
      </c>
      <c r="T23" s="1">
        <v>5</v>
      </c>
      <c r="U23" s="1">
        <v>0</v>
      </c>
    </row>
    <row r="24" spans="2:21" x14ac:dyDescent="0.25">
      <c r="B24" t="s">
        <v>15</v>
      </c>
      <c r="C24" s="1">
        <f>SUM(C6:C23)</f>
        <v>18163</v>
      </c>
      <c r="D24" s="1">
        <f t="shared" ref="D24:F24" si="0">SUM(D6:D23)</f>
        <v>14307</v>
      </c>
      <c r="E24" s="1">
        <f t="shared" si="0"/>
        <v>10662815</v>
      </c>
      <c r="F24" s="1">
        <f t="shared" si="0"/>
        <v>8627923</v>
      </c>
      <c r="G24" s="1"/>
      <c r="H24" s="1">
        <f t="shared" ref="H24" si="1">SUM(H6:H23)</f>
        <v>17530</v>
      </c>
      <c r="I24" s="1">
        <f t="shared" ref="I24" si="2">SUM(I6:I23)</f>
        <v>10712</v>
      </c>
      <c r="J24" s="1">
        <f t="shared" ref="J24" si="3">SUM(J6:J23)</f>
        <v>10662815</v>
      </c>
      <c r="K24" s="1">
        <f t="shared" ref="K24" si="4">SUM(K6:K23)</f>
        <v>6408344</v>
      </c>
      <c r="L24" s="1"/>
      <c r="M24" s="1">
        <f t="shared" ref="M24" si="5">SUM(M6:M23)</f>
        <v>15855</v>
      </c>
      <c r="N24" s="1">
        <f t="shared" ref="N24" si="6">SUM(N6:N23)</f>
        <v>14721</v>
      </c>
      <c r="O24" s="1">
        <f t="shared" ref="O24" si="7">SUM(O6:O23)</f>
        <v>9391908</v>
      </c>
      <c r="P24" s="1">
        <f t="shared" ref="P24" si="8">SUM(P6:P23)</f>
        <v>8627923</v>
      </c>
      <c r="Q24" s="1"/>
      <c r="R24" s="1">
        <f t="shared" ref="R24" si="9">SUM(R6:R23)</f>
        <v>16189</v>
      </c>
      <c r="S24" s="1">
        <f t="shared" ref="S24" si="10">SUM(S6:S23)</f>
        <v>11054</v>
      </c>
      <c r="T24" s="1">
        <f t="shared" ref="T24" si="11">SUM(T6:T23)</f>
        <v>9391908</v>
      </c>
      <c r="U24" s="1">
        <f t="shared" ref="U24" si="12">SUM(U6:U23)</f>
        <v>6408344</v>
      </c>
    </row>
    <row r="25" spans="2:21" x14ac:dyDescent="0.25">
      <c r="B25" t="s">
        <v>16</v>
      </c>
      <c r="C25" s="1">
        <f>C24/COUNT(C6:C23)</f>
        <v>1009.0555555555555</v>
      </c>
      <c r="D25" s="1">
        <f t="shared" ref="D25:F25" si="13">D24/COUNT(D6:D23)</f>
        <v>794.83333333333337</v>
      </c>
      <c r="E25" s="1">
        <f t="shared" si="13"/>
        <v>592378.61111111112</v>
      </c>
      <c r="F25" s="1">
        <f t="shared" si="13"/>
        <v>479329.05555555556</v>
      </c>
      <c r="G25" s="1"/>
      <c r="H25" s="1">
        <f t="shared" ref="H25" si="14">H24/COUNT(H6:H23)</f>
        <v>973.88888888888891</v>
      </c>
      <c r="I25" s="1">
        <f t="shared" ref="I25" si="15">I24/COUNT(I6:I23)</f>
        <v>595.11111111111109</v>
      </c>
      <c r="J25" s="1">
        <f t="shared" ref="J25" si="16">J24/COUNT(J6:J23)</f>
        <v>592378.61111111112</v>
      </c>
      <c r="K25" s="1">
        <f t="shared" ref="K25" si="17">K24/COUNT(K6:K23)</f>
        <v>356019.11111111112</v>
      </c>
      <c r="L25" s="1"/>
      <c r="M25" s="1">
        <f t="shared" ref="M25" si="18">M24/COUNT(M6:M23)</f>
        <v>880.83333333333337</v>
      </c>
      <c r="N25" s="1">
        <f t="shared" ref="N25" si="19">N24/COUNT(N6:N23)</f>
        <v>817.83333333333337</v>
      </c>
      <c r="O25" s="1">
        <f t="shared" ref="O25" si="20">O24/COUNT(O6:O23)</f>
        <v>521772.66666666669</v>
      </c>
      <c r="P25" s="1">
        <f t="shared" ref="P25" si="21">P24/COUNT(P6:P23)</f>
        <v>479329.05555555556</v>
      </c>
      <c r="Q25" s="1"/>
      <c r="R25" s="1">
        <f t="shared" ref="R25" si="22">R24/COUNT(R6:R23)</f>
        <v>899.38888888888891</v>
      </c>
      <c r="S25" s="1">
        <f t="shared" ref="S25" si="23">S24/COUNT(S6:S23)</f>
        <v>614.11111111111109</v>
      </c>
      <c r="T25" s="1">
        <f t="shared" ref="T25" si="24">T24/COUNT(T6:T23)</f>
        <v>521772.66666666669</v>
      </c>
      <c r="U25" s="1">
        <f t="shared" ref="U25" si="25">U24/COUNT(U6:U23)</f>
        <v>356019.11111111112</v>
      </c>
    </row>
  </sheetData>
  <mergeCells count="4">
    <mergeCell ref="C3:F3"/>
    <mergeCell ref="H3:K3"/>
    <mergeCell ref="M3:P3"/>
    <mergeCell ref="R3:U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K27" sqref="K27"/>
    </sheetView>
  </sheetViews>
  <sheetFormatPr defaultRowHeight="15" x14ac:dyDescent="0.25"/>
  <cols>
    <col min="2" max="2" width="8.85546875" bestFit="1" customWidth="1"/>
    <col min="3" max="4" width="7.5703125" bestFit="1" customWidth="1"/>
    <col min="5" max="7" width="12" bestFit="1" customWidth="1"/>
    <col min="8" max="9" width="7.5703125" bestFit="1" customWidth="1"/>
    <col min="10" max="12" width="12" bestFit="1" customWidth="1"/>
    <col min="13" max="14" width="7.5703125" bestFit="1" customWidth="1"/>
    <col min="15" max="17" width="12" bestFit="1" customWidth="1"/>
    <col min="18" max="19" width="7.5703125" bestFit="1" customWidth="1"/>
    <col min="20" max="22" width="12" bestFit="1" customWidth="1"/>
  </cols>
  <sheetData>
    <row r="2" spans="2:21" x14ac:dyDescent="0.25">
      <c r="B2" t="s">
        <v>22</v>
      </c>
    </row>
    <row r="3" spans="2:21" x14ac:dyDescent="0.25">
      <c r="C3" s="29" t="s">
        <v>18</v>
      </c>
      <c r="D3" s="29"/>
      <c r="E3" s="29"/>
      <c r="F3" s="29"/>
      <c r="H3" s="29" t="s">
        <v>19</v>
      </c>
      <c r="I3" s="29"/>
      <c r="J3" s="29"/>
      <c r="K3" s="29"/>
      <c r="M3" s="29" t="s">
        <v>20</v>
      </c>
      <c r="N3" s="29"/>
      <c r="O3" s="29"/>
      <c r="P3" s="29"/>
      <c r="R3" s="29" t="s">
        <v>21</v>
      </c>
      <c r="S3" s="29"/>
      <c r="T3" s="29"/>
      <c r="U3" s="29"/>
    </row>
    <row r="5" spans="2:21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  <c r="H5" t="s">
        <v>11</v>
      </c>
      <c r="I5" t="s">
        <v>12</v>
      </c>
      <c r="J5" t="s">
        <v>13</v>
      </c>
      <c r="K5" t="s">
        <v>14</v>
      </c>
      <c r="M5" t="s">
        <v>11</v>
      </c>
      <c r="N5" t="s">
        <v>12</v>
      </c>
      <c r="O5" t="s">
        <v>13</v>
      </c>
      <c r="P5" t="s">
        <v>14</v>
      </c>
      <c r="R5" t="s">
        <v>11</v>
      </c>
      <c r="S5" t="s">
        <v>12</v>
      </c>
      <c r="T5" t="s">
        <v>13</v>
      </c>
      <c r="U5" t="s">
        <v>14</v>
      </c>
    </row>
    <row r="6" spans="2:21" x14ac:dyDescent="0.25">
      <c r="B6">
        <v>0</v>
      </c>
      <c r="C6" s="1">
        <v>3771</v>
      </c>
      <c r="D6" s="1">
        <v>3002</v>
      </c>
      <c r="E6" s="1">
        <v>1875708</v>
      </c>
      <c r="F6" s="1">
        <v>1773308</v>
      </c>
      <c r="G6" s="1"/>
      <c r="H6" s="1">
        <v>3263</v>
      </c>
      <c r="I6" s="1">
        <v>1975</v>
      </c>
      <c r="J6" s="1">
        <v>1875708</v>
      </c>
      <c r="K6" s="1">
        <v>1140142</v>
      </c>
      <c r="L6" s="1"/>
      <c r="M6" s="1">
        <v>2083</v>
      </c>
      <c r="N6" s="1">
        <v>3011</v>
      </c>
      <c r="O6" s="1">
        <v>1224747</v>
      </c>
      <c r="P6" s="1">
        <v>1773308</v>
      </c>
      <c r="Q6" s="1"/>
      <c r="R6" s="1">
        <v>2203</v>
      </c>
      <c r="S6" s="1">
        <v>2026</v>
      </c>
      <c r="T6" s="1">
        <v>1224747</v>
      </c>
      <c r="U6" s="1">
        <v>1140142</v>
      </c>
    </row>
    <row r="7" spans="2:21" x14ac:dyDescent="0.25">
      <c r="B7">
        <v>1</v>
      </c>
      <c r="C7" s="1">
        <v>3134</v>
      </c>
      <c r="D7" s="1">
        <v>2486</v>
      </c>
      <c r="E7" s="1">
        <v>1863169</v>
      </c>
      <c r="F7" s="1">
        <v>1488575</v>
      </c>
      <c r="G7" s="1"/>
      <c r="H7" s="1">
        <v>3104</v>
      </c>
      <c r="I7" s="1">
        <v>1452</v>
      </c>
      <c r="J7" s="1">
        <v>1863169</v>
      </c>
      <c r="K7" s="1">
        <v>855007</v>
      </c>
      <c r="L7" s="1"/>
      <c r="M7" s="1">
        <v>2264</v>
      </c>
      <c r="N7" s="1">
        <v>2552</v>
      </c>
      <c r="O7" s="1">
        <v>1342416</v>
      </c>
      <c r="P7" s="1">
        <v>1488575</v>
      </c>
      <c r="Q7" s="1"/>
      <c r="R7" s="1">
        <v>2285</v>
      </c>
      <c r="S7" s="1">
        <v>1529</v>
      </c>
      <c r="T7" s="1">
        <v>1342416</v>
      </c>
      <c r="U7" s="1">
        <v>855007</v>
      </c>
    </row>
    <row r="8" spans="2:21" x14ac:dyDescent="0.25">
      <c r="B8">
        <v>2</v>
      </c>
      <c r="C8" s="1">
        <v>2856</v>
      </c>
      <c r="D8" s="1">
        <v>2524</v>
      </c>
      <c r="E8" s="1">
        <v>1699086</v>
      </c>
      <c r="F8" s="1">
        <v>1533179</v>
      </c>
      <c r="G8" s="1"/>
      <c r="H8" s="1">
        <v>2801</v>
      </c>
      <c r="I8" s="1">
        <v>1729</v>
      </c>
      <c r="J8" s="1">
        <v>1699086</v>
      </c>
      <c r="K8" s="1">
        <v>1027457</v>
      </c>
      <c r="L8" s="1"/>
      <c r="M8" s="1">
        <v>2076</v>
      </c>
      <c r="N8" s="1">
        <v>2683</v>
      </c>
      <c r="O8" s="1">
        <v>1170108</v>
      </c>
      <c r="P8" s="1">
        <v>1533179</v>
      </c>
      <c r="Q8" s="1"/>
      <c r="R8" s="1">
        <v>2166</v>
      </c>
      <c r="S8" s="1">
        <v>1786</v>
      </c>
      <c r="T8" s="1">
        <v>1170108</v>
      </c>
      <c r="U8" s="1">
        <v>1027457</v>
      </c>
    </row>
    <row r="9" spans="2:21" x14ac:dyDescent="0.25">
      <c r="B9">
        <v>3</v>
      </c>
      <c r="C9" s="1">
        <v>2802</v>
      </c>
      <c r="D9" s="1">
        <v>2008</v>
      </c>
      <c r="E9" s="1">
        <v>1698703</v>
      </c>
      <c r="F9" s="1">
        <v>1202467</v>
      </c>
      <c r="G9" s="1"/>
      <c r="H9" s="1">
        <v>2814</v>
      </c>
      <c r="I9" s="1">
        <v>1316</v>
      </c>
      <c r="J9" s="1">
        <v>1698703</v>
      </c>
      <c r="K9" s="1">
        <v>782814</v>
      </c>
      <c r="L9" s="1"/>
      <c r="M9" s="1">
        <v>1229</v>
      </c>
      <c r="N9" s="1">
        <v>2114</v>
      </c>
      <c r="O9" s="1">
        <v>691495</v>
      </c>
      <c r="P9" s="1">
        <v>1202467</v>
      </c>
      <c r="Q9" s="1"/>
      <c r="R9" s="1">
        <v>1241</v>
      </c>
      <c r="S9" s="1">
        <v>1397</v>
      </c>
      <c r="T9" s="1">
        <v>691495</v>
      </c>
      <c r="U9" s="1">
        <v>782814</v>
      </c>
    </row>
    <row r="10" spans="2:21" x14ac:dyDescent="0.25">
      <c r="B10">
        <v>4</v>
      </c>
      <c r="C10" s="1">
        <v>2212</v>
      </c>
      <c r="D10" s="1">
        <v>1633</v>
      </c>
      <c r="E10" s="1">
        <v>1314788</v>
      </c>
      <c r="F10" s="1">
        <v>932481</v>
      </c>
      <c r="G10" s="1"/>
      <c r="H10" s="1">
        <v>2206</v>
      </c>
      <c r="I10" s="1">
        <v>1016</v>
      </c>
      <c r="J10" s="1">
        <v>1314788</v>
      </c>
      <c r="K10" s="1">
        <v>604276</v>
      </c>
      <c r="L10" s="1"/>
      <c r="M10" s="1">
        <v>976</v>
      </c>
      <c r="N10" s="1">
        <v>1653</v>
      </c>
      <c r="O10" s="1">
        <v>551795</v>
      </c>
      <c r="P10" s="1">
        <v>932481</v>
      </c>
      <c r="Q10" s="1"/>
      <c r="R10" s="1">
        <v>982</v>
      </c>
      <c r="S10" s="1">
        <v>1061</v>
      </c>
      <c r="T10" s="1">
        <v>551795</v>
      </c>
      <c r="U10" s="1">
        <v>604276</v>
      </c>
    </row>
    <row r="11" spans="2:21" x14ac:dyDescent="0.25">
      <c r="B11">
        <v>5</v>
      </c>
      <c r="C11" s="1">
        <v>1761</v>
      </c>
      <c r="D11" s="1">
        <v>1316</v>
      </c>
      <c r="E11" s="1">
        <v>1039916</v>
      </c>
      <c r="F11" s="1">
        <v>784019</v>
      </c>
      <c r="G11" s="1"/>
      <c r="H11" s="1">
        <v>1781</v>
      </c>
      <c r="I11" s="1">
        <v>962</v>
      </c>
      <c r="J11" s="1">
        <v>1039916</v>
      </c>
      <c r="K11" s="1">
        <v>556090</v>
      </c>
      <c r="L11" s="1"/>
      <c r="M11" s="1">
        <v>671</v>
      </c>
      <c r="N11" s="1">
        <v>1450</v>
      </c>
      <c r="O11" s="1">
        <v>376938</v>
      </c>
      <c r="P11" s="1">
        <v>784019</v>
      </c>
      <c r="Q11" s="1"/>
      <c r="R11" s="1">
        <v>680</v>
      </c>
      <c r="S11" s="1">
        <v>961</v>
      </c>
      <c r="T11" s="1">
        <v>376938</v>
      </c>
      <c r="U11" s="1">
        <v>556090</v>
      </c>
    </row>
    <row r="12" spans="2:21" x14ac:dyDescent="0.25">
      <c r="B12">
        <v>6</v>
      </c>
      <c r="C12" s="1">
        <v>1078</v>
      </c>
      <c r="D12" s="1">
        <v>1019</v>
      </c>
      <c r="E12" s="1">
        <v>620628</v>
      </c>
      <c r="F12" s="1">
        <v>603341</v>
      </c>
      <c r="G12" s="1"/>
      <c r="H12" s="1">
        <v>1054</v>
      </c>
      <c r="I12" s="1">
        <v>608</v>
      </c>
      <c r="J12" s="1">
        <v>620628</v>
      </c>
      <c r="K12" s="1">
        <v>348890</v>
      </c>
      <c r="L12" s="1"/>
      <c r="M12" s="1">
        <v>484</v>
      </c>
      <c r="N12" s="1">
        <v>1056</v>
      </c>
      <c r="O12" s="1">
        <v>269617</v>
      </c>
      <c r="P12" s="1">
        <v>603341</v>
      </c>
      <c r="Q12" s="1"/>
      <c r="R12" s="1">
        <v>483</v>
      </c>
      <c r="S12" s="1">
        <v>649</v>
      </c>
      <c r="T12" s="1">
        <v>269617</v>
      </c>
      <c r="U12" s="1">
        <v>348890</v>
      </c>
    </row>
    <row r="13" spans="2:21" x14ac:dyDescent="0.25">
      <c r="B13">
        <v>7</v>
      </c>
      <c r="C13" s="1">
        <v>1020</v>
      </c>
      <c r="D13" s="1">
        <v>678</v>
      </c>
      <c r="E13" s="1">
        <v>610140</v>
      </c>
      <c r="F13" s="1">
        <v>402363</v>
      </c>
      <c r="G13" s="1"/>
      <c r="H13" s="1">
        <v>1024</v>
      </c>
      <c r="I13" s="1">
        <v>354</v>
      </c>
      <c r="J13" s="1">
        <v>610140</v>
      </c>
      <c r="K13" s="1">
        <v>203293</v>
      </c>
      <c r="L13" s="1"/>
      <c r="M13" s="1">
        <v>768</v>
      </c>
      <c r="N13" s="1">
        <v>704</v>
      </c>
      <c r="O13" s="1">
        <v>406953</v>
      </c>
      <c r="P13" s="1">
        <v>402363</v>
      </c>
      <c r="Q13" s="1"/>
      <c r="R13" s="1">
        <v>718</v>
      </c>
      <c r="S13" s="1">
        <v>361</v>
      </c>
      <c r="T13" s="1">
        <v>406953</v>
      </c>
      <c r="U13" s="1">
        <v>203293</v>
      </c>
    </row>
    <row r="14" spans="2:21" x14ac:dyDescent="0.25">
      <c r="B14">
        <v>8</v>
      </c>
      <c r="C14" s="1">
        <v>818</v>
      </c>
      <c r="D14" s="1">
        <v>435</v>
      </c>
      <c r="E14" s="1">
        <v>476576</v>
      </c>
      <c r="F14" s="1">
        <v>254377</v>
      </c>
      <c r="G14" s="1"/>
      <c r="H14" s="1">
        <v>805</v>
      </c>
      <c r="I14" s="1">
        <v>209</v>
      </c>
      <c r="J14" s="1">
        <v>476576</v>
      </c>
      <c r="K14" s="1">
        <v>116926</v>
      </c>
      <c r="L14" s="1"/>
      <c r="M14" s="1">
        <v>628</v>
      </c>
      <c r="N14" s="1">
        <v>487</v>
      </c>
      <c r="O14" s="1">
        <v>343708</v>
      </c>
      <c r="P14" s="1">
        <v>254377</v>
      </c>
      <c r="Q14" s="1"/>
      <c r="R14" s="1">
        <v>697</v>
      </c>
      <c r="S14" s="1">
        <v>213</v>
      </c>
      <c r="T14" s="1">
        <v>343708</v>
      </c>
      <c r="U14" s="1">
        <v>116926</v>
      </c>
    </row>
    <row r="15" spans="2:21" x14ac:dyDescent="0.25">
      <c r="B15">
        <v>9</v>
      </c>
      <c r="C15" s="1">
        <v>590</v>
      </c>
      <c r="D15" s="1">
        <v>453</v>
      </c>
      <c r="E15" s="1">
        <v>344527</v>
      </c>
      <c r="F15" s="1">
        <v>266816</v>
      </c>
      <c r="G15" s="1"/>
      <c r="H15" s="1">
        <v>575</v>
      </c>
      <c r="I15" s="1">
        <v>330</v>
      </c>
      <c r="J15" s="1">
        <v>344527</v>
      </c>
      <c r="K15" s="1">
        <v>184745</v>
      </c>
      <c r="L15" s="1"/>
      <c r="M15" s="1">
        <v>355</v>
      </c>
      <c r="N15" s="1">
        <v>472</v>
      </c>
      <c r="O15" s="1">
        <v>195450</v>
      </c>
      <c r="P15" s="1">
        <v>266816</v>
      </c>
      <c r="Q15" s="1"/>
      <c r="R15" s="1">
        <v>350</v>
      </c>
      <c r="S15" s="1">
        <v>325</v>
      </c>
      <c r="T15" s="1">
        <v>195450</v>
      </c>
      <c r="U15" s="1">
        <v>184745</v>
      </c>
    </row>
    <row r="16" spans="2:21" x14ac:dyDescent="0.25">
      <c r="B16">
        <v>10</v>
      </c>
      <c r="C16" s="1">
        <v>418</v>
      </c>
      <c r="D16" s="1">
        <v>259</v>
      </c>
      <c r="E16" s="1">
        <v>235069</v>
      </c>
      <c r="F16" s="1">
        <v>145993</v>
      </c>
      <c r="G16" s="1"/>
      <c r="H16" s="1">
        <v>420</v>
      </c>
      <c r="I16" s="1">
        <v>184</v>
      </c>
      <c r="J16" s="1">
        <v>235069</v>
      </c>
      <c r="K16" s="1">
        <v>104251</v>
      </c>
      <c r="L16" s="1"/>
      <c r="M16" s="1">
        <v>159</v>
      </c>
      <c r="N16" s="1">
        <v>268</v>
      </c>
      <c r="O16" s="1">
        <v>83165</v>
      </c>
      <c r="P16" s="1">
        <v>145993</v>
      </c>
      <c r="Q16" s="1"/>
      <c r="R16" s="1">
        <v>148</v>
      </c>
      <c r="S16" s="1">
        <v>185</v>
      </c>
      <c r="T16" s="1">
        <v>83165</v>
      </c>
      <c r="U16" s="1">
        <v>104251</v>
      </c>
    </row>
    <row r="17" spans="2:21" x14ac:dyDescent="0.25">
      <c r="B17">
        <v>11</v>
      </c>
      <c r="C17" s="1">
        <v>164</v>
      </c>
      <c r="D17" s="1">
        <v>175</v>
      </c>
      <c r="E17" s="1">
        <v>94299</v>
      </c>
      <c r="F17" s="1">
        <v>89694</v>
      </c>
      <c r="G17" s="1"/>
      <c r="H17" s="1">
        <v>165</v>
      </c>
      <c r="I17" s="1">
        <v>95</v>
      </c>
      <c r="J17" s="1">
        <v>94299</v>
      </c>
      <c r="K17" s="1">
        <v>52648</v>
      </c>
      <c r="L17" s="1"/>
      <c r="M17" s="1">
        <v>93</v>
      </c>
      <c r="N17" s="1">
        <v>164</v>
      </c>
      <c r="O17" s="1">
        <v>51217</v>
      </c>
      <c r="P17" s="1">
        <v>89694</v>
      </c>
      <c r="Q17" s="1"/>
      <c r="R17" s="1">
        <v>95</v>
      </c>
      <c r="S17" s="1">
        <v>107</v>
      </c>
      <c r="T17" s="1">
        <v>51217</v>
      </c>
      <c r="U17" s="1">
        <v>52648</v>
      </c>
    </row>
    <row r="18" spans="2:21" x14ac:dyDescent="0.25">
      <c r="B18">
        <v>12</v>
      </c>
      <c r="C18" s="1">
        <v>126</v>
      </c>
      <c r="D18" s="1">
        <v>83</v>
      </c>
      <c r="E18" s="1">
        <v>69674</v>
      </c>
      <c r="F18" s="1">
        <v>47936</v>
      </c>
      <c r="G18" s="1"/>
      <c r="H18" s="1">
        <v>126</v>
      </c>
      <c r="I18" s="1">
        <v>68</v>
      </c>
      <c r="J18" s="1">
        <v>69674</v>
      </c>
      <c r="K18" s="1">
        <v>28228</v>
      </c>
      <c r="L18" s="1"/>
      <c r="M18" s="1">
        <v>108</v>
      </c>
      <c r="N18" s="1">
        <v>84</v>
      </c>
      <c r="O18" s="1">
        <v>46502</v>
      </c>
      <c r="P18" s="1">
        <v>47936</v>
      </c>
      <c r="Q18" s="1"/>
      <c r="R18" s="1">
        <v>85</v>
      </c>
      <c r="S18" s="1">
        <v>51</v>
      </c>
      <c r="T18" s="1">
        <v>46502</v>
      </c>
      <c r="U18" s="1">
        <v>28228</v>
      </c>
    </row>
    <row r="19" spans="2:21" x14ac:dyDescent="0.25">
      <c r="B19">
        <v>13</v>
      </c>
      <c r="C19" s="1">
        <v>57</v>
      </c>
      <c r="D19" s="1">
        <v>28</v>
      </c>
      <c r="E19" s="1">
        <v>31686</v>
      </c>
      <c r="F19" s="1">
        <v>15103</v>
      </c>
      <c r="G19" s="1"/>
      <c r="H19" s="1">
        <v>60</v>
      </c>
      <c r="I19" s="1">
        <v>19</v>
      </c>
      <c r="J19" s="1">
        <v>31686</v>
      </c>
      <c r="K19" s="1">
        <v>10082</v>
      </c>
      <c r="L19" s="1"/>
      <c r="M19" s="1">
        <v>43</v>
      </c>
      <c r="N19" s="1">
        <v>29</v>
      </c>
      <c r="O19" s="1">
        <v>22170</v>
      </c>
      <c r="P19" s="1">
        <v>15103</v>
      </c>
      <c r="Q19" s="1"/>
      <c r="R19" s="1">
        <v>40</v>
      </c>
      <c r="S19" s="1">
        <v>19</v>
      </c>
      <c r="T19" s="1">
        <v>22170</v>
      </c>
      <c r="U19" s="1">
        <v>10082</v>
      </c>
    </row>
    <row r="20" spans="2:21" x14ac:dyDescent="0.25">
      <c r="B20">
        <v>14</v>
      </c>
      <c r="C20" s="1">
        <v>28</v>
      </c>
      <c r="D20" s="1">
        <v>8</v>
      </c>
      <c r="E20" s="1">
        <v>14986</v>
      </c>
      <c r="F20" s="1">
        <v>5104</v>
      </c>
      <c r="G20" s="1"/>
      <c r="H20" s="1">
        <v>38</v>
      </c>
      <c r="I20" s="1">
        <v>7</v>
      </c>
      <c r="J20" s="1">
        <v>14986</v>
      </c>
      <c r="K20" s="1">
        <v>3795</v>
      </c>
      <c r="L20" s="1"/>
      <c r="M20" s="1">
        <v>29</v>
      </c>
      <c r="N20" s="1">
        <v>11</v>
      </c>
      <c r="O20" s="1">
        <v>12976</v>
      </c>
      <c r="P20" s="1">
        <v>5104</v>
      </c>
      <c r="Q20" s="1"/>
      <c r="R20" s="1">
        <v>23</v>
      </c>
      <c r="S20" s="1">
        <v>7</v>
      </c>
      <c r="T20" s="1">
        <v>12976</v>
      </c>
      <c r="U20" s="1">
        <v>3795</v>
      </c>
    </row>
    <row r="21" spans="2:21" x14ac:dyDescent="0.25">
      <c r="B21">
        <v>15</v>
      </c>
      <c r="C21" s="1">
        <v>4</v>
      </c>
      <c r="D21" s="1">
        <v>1</v>
      </c>
      <c r="E21" s="1">
        <v>2570</v>
      </c>
      <c r="F21" s="1">
        <v>1017</v>
      </c>
      <c r="G21" s="1"/>
      <c r="H21" s="1">
        <v>4</v>
      </c>
      <c r="I21" s="1">
        <v>2</v>
      </c>
      <c r="J21" s="1">
        <v>2570</v>
      </c>
      <c r="K21" s="1">
        <v>966</v>
      </c>
      <c r="L21" s="1"/>
      <c r="M21" s="1">
        <v>7</v>
      </c>
      <c r="N21" s="1">
        <v>4</v>
      </c>
      <c r="O21" s="1">
        <v>2478</v>
      </c>
      <c r="P21" s="1">
        <v>1017</v>
      </c>
      <c r="Q21" s="1"/>
      <c r="R21" s="1">
        <v>5</v>
      </c>
      <c r="S21" s="1">
        <v>2</v>
      </c>
      <c r="T21" s="1">
        <v>2478</v>
      </c>
      <c r="U21" s="1">
        <v>966</v>
      </c>
    </row>
    <row r="22" spans="2:21" x14ac:dyDescent="0.25">
      <c r="B22">
        <v>16</v>
      </c>
      <c r="C22" s="1">
        <v>2</v>
      </c>
      <c r="D22" s="1">
        <v>0</v>
      </c>
      <c r="E22" s="1">
        <v>368</v>
      </c>
      <c r="F22" s="1">
        <v>64</v>
      </c>
      <c r="G22" s="1"/>
      <c r="H22" s="1">
        <v>1</v>
      </c>
      <c r="I22" s="1">
        <v>0</v>
      </c>
      <c r="J22" s="1">
        <v>368</v>
      </c>
      <c r="K22" s="1">
        <v>64</v>
      </c>
      <c r="L22" s="1"/>
      <c r="M22" s="1">
        <v>0</v>
      </c>
      <c r="N22" s="1">
        <v>0</v>
      </c>
      <c r="O22" s="1">
        <v>365</v>
      </c>
      <c r="P22" s="1">
        <v>64</v>
      </c>
      <c r="Q22" s="1"/>
      <c r="R22" s="1">
        <v>1</v>
      </c>
      <c r="S22" s="1">
        <v>0</v>
      </c>
      <c r="T22" s="1">
        <v>365</v>
      </c>
      <c r="U22" s="1">
        <v>64</v>
      </c>
    </row>
    <row r="23" spans="2:21" x14ac:dyDescent="0.25">
      <c r="B23">
        <v>17</v>
      </c>
      <c r="C23" s="1">
        <v>0</v>
      </c>
      <c r="D23" s="1">
        <v>0</v>
      </c>
      <c r="E23" s="1">
        <v>4</v>
      </c>
      <c r="F23" s="1">
        <v>0</v>
      </c>
      <c r="G23" s="1"/>
      <c r="H23" s="1">
        <v>0</v>
      </c>
      <c r="I23" s="1">
        <v>0</v>
      </c>
      <c r="J23" s="1">
        <v>4</v>
      </c>
      <c r="K23" s="1">
        <v>0</v>
      </c>
      <c r="L23" s="1"/>
      <c r="M23" s="1">
        <v>0</v>
      </c>
      <c r="N23" s="1">
        <v>0</v>
      </c>
      <c r="O23" s="1">
        <v>4</v>
      </c>
      <c r="P23" s="1">
        <v>0</v>
      </c>
      <c r="Q23" s="1"/>
      <c r="R23" s="1">
        <v>0</v>
      </c>
      <c r="S23" s="1">
        <v>0</v>
      </c>
      <c r="T23" s="1">
        <v>4</v>
      </c>
      <c r="U23" s="1">
        <v>0</v>
      </c>
    </row>
    <row r="24" spans="2:21" x14ac:dyDescent="0.25">
      <c r="B24" t="s">
        <v>15</v>
      </c>
      <c r="C24" s="1">
        <f>SUM(C6:C23)</f>
        <v>20841</v>
      </c>
      <c r="D24" s="1">
        <f t="shared" ref="D24:F24" si="0">SUM(D6:D23)</f>
        <v>16108</v>
      </c>
      <c r="E24" s="1">
        <f t="shared" si="0"/>
        <v>11991897</v>
      </c>
      <c r="F24" s="1">
        <f t="shared" si="0"/>
        <v>9545837</v>
      </c>
      <c r="G24" s="1"/>
      <c r="H24" s="1">
        <f t="shared" ref="H24:K24" si="1">SUM(H6:H23)</f>
        <v>20241</v>
      </c>
      <c r="I24" s="1">
        <f t="shared" si="1"/>
        <v>10326</v>
      </c>
      <c r="J24" s="1">
        <f t="shared" si="1"/>
        <v>11991897</v>
      </c>
      <c r="K24" s="1">
        <f t="shared" si="1"/>
        <v>6019674</v>
      </c>
      <c r="L24" s="1"/>
      <c r="M24" s="1">
        <f t="shared" ref="M24:P24" si="2">SUM(M6:M23)</f>
        <v>11973</v>
      </c>
      <c r="N24" s="1">
        <f t="shared" si="2"/>
        <v>16742</v>
      </c>
      <c r="O24" s="1">
        <f t="shared" si="2"/>
        <v>6792104</v>
      </c>
      <c r="P24" s="1">
        <f t="shared" si="2"/>
        <v>9545837</v>
      </c>
      <c r="Q24" s="1"/>
      <c r="R24" s="1">
        <f t="shared" ref="R24:U24" si="3">SUM(R6:R23)</f>
        <v>12202</v>
      </c>
      <c r="S24" s="1">
        <f t="shared" si="3"/>
        <v>10679</v>
      </c>
      <c r="T24" s="1">
        <f t="shared" si="3"/>
        <v>6792104</v>
      </c>
      <c r="U24" s="1">
        <f t="shared" si="3"/>
        <v>6019674</v>
      </c>
    </row>
    <row r="25" spans="2:21" x14ac:dyDescent="0.25">
      <c r="B25" t="s">
        <v>16</v>
      </c>
      <c r="C25" s="1">
        <f>C24/COUNT(C6:C23)</f>
        <v>1157.8333333333333</v>
      </c>
      <c r="D25" s="1">
        <f t="shared" ref="D25:F25" si="4">D24/COUNT(D6:D23)</f>
        <v>894.88888888888891</v>
      </c>
      <c r="E25" s="1">
        <f t="shared" si="4"/>
        <v>666216.5</v>
      </c>
      <c r="F25" s="1">
        <f t="shared" si="4"/>
        <v>530324.27777777775</v>
      </c>
      <c r="G25" s="1"/>
      <c r="H25" s="1">
        <f t="shared" ref="H25:K25" si="5">H24/COUNT(H6:H23)</f>
        <v>1124.5</v>
      </c>
      <c r="I25" s="1">
        <f t="shared" si="5"/>
        <v>573.66666666666663</v>
      </c>
      <c r="J25" s="1">
        <f t="shared" si="5"/>
        <v>666216.5</v>
      </c>
      <c r="K25" s="1">
        <f t="shared" si="5"/>
        <v>334426.33333333331</v>
      </c>
      <c r="L25" s="1"/>
      <c r="M25" s="1">
        <f t="shared" ref="M25:P25" si="6">M24/COUNT(M6:M23)</f>
        <v>665.16666666666663</v>
      </c>
      <c r="N25" s="1">
        <f t="shared" si="6"/>
        <v>930.11111111111109</v>
      </c>
      <c r="O25" s="1">
        <f t="shared" si="6"/>
        <v>377339.11111111112</v>
      </c>
      <c r="P25" s="1">
        <f t="shared" si="6"/>
        <v>530324.27777777775</v>
      </c>
      <c r="Q25" s="1"/>
      <c r="R25" s="1">
        <f t="shared" ref="R25:U25" si="7">R24/COUNT(R6:R23)</f>
        <v>677.88888888888891</v>
      </c>
      <c r="S25" s="1">
        <f t="shared" si="7"/>
        <v>593.27777777777783</v>
      </c>
      <c r="T25" s="1">
        <f t="shared" si="7"/>
        <v>377339.11111111112</v>
      </c>
      <c r="U25" s="1">
        <f t="shared" si="7"/>
        <v>334426.33333333331</v>
      </c>
    </row>
  </sheetData>
  <mergeCells count="4">
    <mergeCell ref="C3:F3"/>
    <mergeCell ref="H3:K3"/>
    <mergeCell ref="M3:P3"/>
    <mergeCell ref="R3:U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V9" sqref="V9"/>
    </sheetView>
  </sheetViews>
  <sheetFormatPr defaultRowHeight="15" x14ac:dyDescent="0.25"/>
  <cols>
    <col min="2" max="2" width="8.85546875" bestFit="1" customWidth="1"/>
    <col min="3" max="4" width="7.5703125" bestFit="1" customWidth="1"/>
    <col min="5" max="7" width="12" bestFit="1" customWidth="1"/>
    <col min="8" max="9" width="7.5703125" bestFit="1" customWidth="1"/>
    <col min="10" max="12" width="12" bestFit="1" customWidth="1"/>
    <col min="13" max="14" width="7.5703125" bestFit="1" customWidth="1"/>
    <col min="15" max="17" width="12" bestFit="1" customWidth="1"/>
    <col min="18" max="19" width="7.5703125" bestFit="1" customWidth="1"/>
    <col min="20" max="22" width="12" bestFit="1" customWidth="1"/>
  </cols>
  <sheetData>
    <row r="2" spans="2:21" x14ac:dyDescent="0.25">
      <c r="B2" t="s">
        <v>23</v>
      </c>
    </row>
    <row r="3" spans="2:21" x14ac:dyDescent="0.25">
      <c r="C3" s="29" t="s">
        <v>18</v>
      </c>
      <c r="D3" s="29"/>
      <c r="E3" s="29"/>
      <c r="F3" s="29"/>
      <c r="H3" s="29" t="s">
        <v>19</v>
      </c>
      <c r="I3" s="29"/>
      <c r="J3" s="29"/>
      <c r="K3" s="29"/>
      <c r="M3" s="29" t="s">
        <v>20</v>
      </c>
      <c r="N3" s="29"/>
      <c r="O3" s="29"/>
      <c r="P3" s="29"/>
      <c r="R3" s="29" t="s">
        <v>21</v>
      </c>
      <c r="S3" s="29"/>
      <c r="T3" s="29"/>
      <c r="U3" s="29"/>
    </row>
    <row r="5" spans="2:21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  <c r="H5" t="s">
        <v>11</v>
      </c>
      <c r="I5" t="s">
        <v>12</v>
      </c>
      <c r="J5" t="s">
        <v>13</v>
      </c>
      <c r="K5" t="s">
        <v>14</v>
      </c>
      <c r="M5" t="s">
        <v>11</v>
      </c>
      <c r="N5" t="s">
        <v>12</v>
      </c>
      <c r="O5" t="s">
        <v>13</v>
      </c>
      <c r="P5" t="s">
        <v>14</v>
      </c>
      <c r="R5" t="s">
        <v>11</v>
      </c>
      <c r="S5" t="s">
        <v>12</v>
      </c>
      <c r="T5" t="s">
        <v>13</v>
      </c>
      <c r="U5" t="s">
        <v>14</v>
      </c>
    </row>
    <row r="6" spans="2:21" x14ac:dyDescent="0.25">
      <c r="B6">
        <v>0</v>
      </c>
      <c r="C6" s="1">
        <v>3865</v>
      </c>
      <c r="D6" s="1">
        <v>3108</v>
      </c>
      <c r="E6" s="1">
        <v>1875708</v>
      </c>
      <c r="F6" s="1">
        <v>1773308</v>
      </c>
      <c r="G6" s="1"/>
      <c r="H6" s="1">
        <v>3040</v>
      </c>
      <c r="I6" s="1">
        <v>2863</v>
      </c>
      <c r="J6" s="1">
        <v>1875708</v>
      </c>
      <c r="K6" s="1">
        <v>1728148</v>
      </c>
      <c r="L6" s="1"/>
      <c r="M6" s="1">
        <v>2979</v>
      </c>
      <c r="N6" s="1">
        <v>2895</v>
      </c>
      <c r="O6" s="1">
        <v>1840722</v>
      </c>
      <c r="P6" s="1">
        <v>1773308</v>
      </c>
      <c r="Q6" s="1"/>
      <c r="R6" s="1">
        <v>2977</v>
      </c>
      <c r="S6" s="1">
        <v>2858</v>
      </c>
      <c r="T6" s="1">
        <v>1840722</v>
      </c>
      <c r="U6" s="1">
        <v>1728148</v>
      </c>
    </row>
    <row r="7" spans="2:21" x14ac:dyDescent="0.25">
      <c r="B7">
        <v>1</v>
      </c>
      <c r="C7" s="1">
        <v>3210</v>
      </c>
      <c r="D7" s="1">
        <v>2624</v>
      </c>
      <c r="E7" s="1">
        <v>1863169</v>
      </c>
      <c r="F7" s="1">
        <v>1488575</v>
      </c>
      <c r="G7" s="1"/>
      <c r="H7" s="1">
        <v>3209</v>
      </c>
      <c r="I7" s="1">
        <v>2536</v>
      </c>
      <c r="J7" s="1">
        <v>1863169</v>
      </c>
      <c r="K7" s="1">
        <v>1444427</v>
      </c>
      <c r="L7" s="1"/>
      <c r="M7" s="1">
        <v>2885</v>
      </c>
      <c r="N7" s="1">
        <v>2428</v>
      </c>
      <c r="O7" s="1">
        <v>1766484</v>
      </c>
      <c r="P7" s="1">
        <v>1488575</v>
      </c>
      <c r="Q7" s="1"/>
      <c r="R7" s="1">
        <v>2883</v>
      </c>
      <c r="S7" s="1">
        <v>2360</v>
      </c>
      <c r="T7" s="1">
        <v>1766484</v>
      </c>
      <c r="U7" s="1">
        <v>1444427</v>
      </c>
    </row>
    <row r="8" spans="2:21" x14ac:dyDescent="0.25">
      <c r="B8">
        <v>2</v>
      </c>
      <c r="C8" s="1">
        <v>2990</v>
      </c>
      <c r="D8" s="1">
        <v>2145</v>
      </c>
      <c r="E8" s="1">
        <v>1731509</v>
      </c>
      <c r="F8" s="1">
        <v>1229496</v>
      </c>
      <c r="G8" s="1"/>
      <c r="H8" s="1">
        <v>2982</v>
      </c>
      <c r="I8" s="1">
        <v>2068</v>
      </c>
      <c r="J8" s="1">
        <v>1731509</v>
      </c>
      <c r="K8" s="1">
        <v>1190334</v>
      </c>
      <c r="L8" s="1"/>
      <c r="M8" s="1">
        <v>2490</v>
      </c>
      <c r="N8" s="1">
        <v>2009</v>
      </c>
      <c r="O8" s="1">
        <v>1514244</v>
      </c>
      <c r="P8" s="1">
        <v>1229496</v>
      </c>
      <c r="Q8" s="1"/>
      <c r="R8" s="1">
        <v>2474</v>
      </c>
      <c r="S8" s="1">
        <v>1952</v>
      </c>
      <c r="T8" s="1">
        <v>1514244</v>
      </c>
      <c r="U8" s="1">
        <v>1190334</v>
      </c>
    </row>
    <row r="9" spans="2:21" x14ac:dyDescent="0.25">
      <c r="B9">
        <v>3</v>
      </c>
      <c r="C9" s="1">
        <v>2497</v>
      </c>
      <c r="D9" s="1">
        <v>2040</v>
      </c>
      <c r="E9" s="1">
        <v>1437253</v>
      </c>
      <c r="F9" s="1">
        <v>1167930</v>
      </c>
      <c r="G9" s="1"/>
      <c r="H9" s="1">
        <v>2477</v>
      </c>
      <c r="I9" s="1">
        <v>1937</v>
      </c>
      <c r="J9" s="1">
        <v>1437253</v>
      </c>
      <c r="K9" s="1">
        <v>1149619</v>
      </c>
      <c r="L9" s="1"/>
      <c r="M9" s="1">
        <v>2272</v>
      </c>
      <c r="N9" s="1">
        <v>1913</v>
      </c>
      <c r="O9" s="1">
        <v>1398395</v>
      </c>
      <c r="P9" s="1">
        <v>1167930</v>
      </c>
      <c r="Q9" s="1"/>
      <c r="R9" s="1">
        <v>2282</v>
      </c>
      <c r="S9" s="1">
        <v>1887</v>
      </c>
      <c r="T9" s="1">
        <v>1398395</v>
      </c>
      <c r="U9" s="1">
        <v>1149619</v>
      </c>
    </row>
    <row r="10" spans="2:21" x14ac:dyDescent="0.25">
      <c r="B10">
        <v>4</v>
      </c>
      <c r="C10" s="1">
        <v>2170</v>
      </c>
      <c r="D10" s="1">
        <v>1561</v>
      </c>
      <c r="E10" s="1">
        <v>1253118</v>
      </c>
      <c r="F10" s="1">
        <v>922116</v>
      </c>
      <c r="G10" s="1"/>
      <c r="H10" s="1">
        <v>2050</v>
      </c>
      <c r="I10" s="1">
        <v>1479</v>
      </c>
      <c r="J10" s="1">
        <v>1253118</v>
      </c>
      <c r="K10" s="1">
        <v>908162</v>
      </c>
      <c r="L10" s="1"/>
      <c r="M10" s="1">
        <v>1826</v>
      </c>
      <c r="N10" s="1">
        <v>1503</v>
      </c>
      <c r="O10" s="1">
        <v>1095144</v>
      </c>
      <c r="P10" s="1">
        <v>922116</v>
      </c>
      <c r="Q10" s="1"/>
      <c r="R10" s="1">
        <v>1828</v>
      </c>
      <c r="S10" s="1">
        <v>1540</v>
      </c>
      <c r="T10" s="1">
        <v>1095144</v>
      </c>
      <c r="U10" s="1">
        <v>908162</v>
      </c>
    </row>
    <row r="11" spans="2:21" x14ac:dyDescent="0.25">
      <c r="B11">
        <v>5</v>
      </c>
      <c r="C11" s="1">
        <v>1464</v>
      </c>
      <c r="D11" s="1">
        <v>1166</v>
      </c>
      <c r="E11" s="1">
        <v>860264</v>
      </c>
      <c r="F11" s="1">
        <v>664217</v>
      </c>
      <c r="G11" s="1"/>
      <c r="H11" s="1">
        <v>1403</v>
      </c>
      <c r="I11" s="1">
        <v>1077</v>
      </c>
      <c r="J11" s="1">
        <v>860264</v>
      </c>
      <c r="K11" s="1">
        <v>659995</v>
      </c>
      <c r="L11" s="1"/>
      <c r="M11" s="1">
        <v>1395</v>
      </c>
      <c r="N11" s="1">
        <v>1082</v>
      </c>
      <c r="O11" s="1">
        <v>855795</v>
      </c>
      <c r="P11" s="1">
        <v>664217</v>
      </c>
      <c r="Q11" s="1"/>
      <c r="R11" s="1">
        <v>1515</v>
      </c>
      <c r="S11" s="1">
        <v>1195</v>
      </c>
      <c r="T11" s="1">
        <v>855795</v>
      </c>
      <c r="U11" s="1">
        <v>659995</v>
      </c>
    </row>
    <row r="12" spans="2:21" x14ac:dyDescent="0.25">
      <c r="B12">
        <v>6</v>
      </c>
      <c r="C12" s="1">
        <v>1449</v>
      </c>
      <c r="D12" s="1">
        <v>1215</v>
      </c>
      <c r="E12" s="1">
        <v>838684</v>
      </c>
      <c r="F12" s="1">
        <v>692540</v>
      </c>
      <c r="G12" s="1"/>
      <c r="H12" s="1">
        <v>1363</v>
      </c>
      <c r="I12" s="1">
        <v>1133</v>
      </c>
      <c r="J12" s="1">
        <v>838684</v>
      </c>
      <c r="K12" s="1">
        <v>681104</v>
      </c>
      <c r="L12" s="1"/>
      <c r="M12" s="1">
        <v>1360</v>
      </c>
      <c r="N12" s="1">
        <v>1139</v>
      </c>
      <c r="O12" s="1">
        <v>834952</v>
      </c>
      <c r="P12" s="1">
        <v>692540</v>
      </c>
      <c r="Q12" s="1"/>
      <c r="R12" s="1">
        <v>1446</v>
      </c>
      <c r="S12" s="1">
        <v>1135</v>
      </c>
      <c r="T12" s="1">
        <v>834952</v>
      </c>
      <c r="U12" s="1">
        <v>681104</v>
      </c>
    </row>
    <row r="13" spans="2:21" x14ac:dyDescent="0.25">
      <c r="B13">
        <v>7</v>
      </c>
      <c r="C13" s="1">
        <v>1278</v>
      </c>
      <c r="D13" s="1">
        <v>856</v>
      </c>
      <c r="E13" s="1">
        <v>732292</v>
      </c>
      <c r="F13" s="1">
        <v>478976</v>
      </c>
      <c r="G13" s="1"/>
      <c r="H13" s="1">
        <v>1204</v>
      </c>
      <c r="I13" s="1">
        <v>763</v>
      </c>
      <c r="J13" s="1">
        <v>732292</v>
      </c>
      <c r="K13" s="1">
        <v>466843</v>
      </c>
      <c r="L13" s="1"/>
      <c r="M13" s="1">
        <v>1186</v>
      </c>
      <c r="N13" s="1">
        <v>789</v>
      </c>
      <c r="O13" s="1">
        <v>724417</v>
      </c>
      <c r="P13" s="1">
        <v>478976</v>
      </c>
      <c r="Q13" s="1"/>
      <c r="R13" s="1">
        <v>1195</v>
      </c>
      <c r="S13" s="1">
        <v>781</v>
      </c>
      <c r="T13" s="1">
        <v>724417</v>
      </c>
      <c r="U13" s="1">
        <v>466843</v>
      </c>
    </row>
    <row r="14" spans="2:21" x14ac:dyDescent="0.25">
      <c r="B14">
        <v>8</v>
      </c>
      <c r="C14" s="1">
        <v>762</v>
      </c>
      <c r="D14" s="1">
        <v>494</v>
      </c>
      <c r="E14" s="1">
        <v>412841</v>
      </c>
      <c r="F14" s="1">
        <v>300896</v>
      </c>
      <c r="G14" s="1"/>
      <c r="H14" s="1">
        <v>675</v>
      </c>
      <c r="I14" s="1">
        <v>499</v>
      </c>
      <c r="J14" s="1">
        <v>412841</v>
      </c>
      <c r="K14" s="1">
        <v>294785</v>
      </c>
      <c r="L14" s="1"/>
      <c r="M14" s="1">
        <v>686</v>
      </c>
      <c r="N14" s="1">
        <v>496</v>
      </c>
      <c r="O14" s="1">
        <v>411365</v>
      </c>
      <c r="P14" s="1">
        <v>300896</v>
      </c>
      <c r="Q14" s="1"/>
      <c r="R14" s="1">
        <v>668</v>
      </c>
      <c r="S14" s="1">
        <v>481</v>
      </c>
      <c r="T14" s="1">
        <v>411365</v>
      </c>
      <c r="U14" s="1">
        <v>294785</v>
      </c>
    </row>
    <row r="15" spans="2:21" x14ac:dyDescent="0.25">
      <c r="B15">
        <v>9</v>
      </c>
      <c r="C15" s="1">
        <v>390</v>
      </c>
      <c r="D15" s="1">
        <v>329</v>
      </c>
      <c r="E15" s="1">
        <v>237956</v>
      </c>
      <c r="F15" s="1">
        <v>201102</v>
      </c>
      <c r="G15" s="1"/>
      <c r="H15" s="1">
        <v>407</v>
      </c>
      <c r="I15" s="1">
        <v>329</v>
      </c>
      <c r="J15" s="1">
        <v>237956</v>
      </c>
      <c r="K15" s="1">
        <v>200742</v>
      </c>
      <c r="L15" s="1"/>
      <c r="M15" s="1">
        <v>389</v>
      </c>
      <c r="N15" s="1">
        <v>361</v>
      </c>
      <c r="O15" s="1">
        <v>237527</v>
      </c>
      <c r="P15" s="1">
        <v>201102</v>
      </c>
      <c r="Q15" s="1"/>
      <c r="R15" s="1">
        <v>385</v>
      </c>
      <c r="S15" s="1">
        <v>327</v>
      </c>
      <c r="T15" s="1">
        <v>237527</v>
      </c>
      <c r="U15" s="1">
        <v>200742</v>
      </c>
    </row>
    <row r="16" spans="2:21" x14ac:dyDescent="0.25">
      <c r="B16">
        <v>10</v>
      </c>
      <c r="C16" s="1">
        <v>223</v>
      </c>
      <c r="D16" s="1">
        <v>187</v>
      </c>
      <c r="E16" s="1">
        <v>136270</v>
      </c>
      <c r="F16" s="1">
        <v>114910</v>
      </c>
      <c r="G16" s="1"/>
      <c r="H16" s="1">
        <v>223</v>
      </c>
      <c r="I16" s="1">
        <v>184</v>
      </c>
      <c r="J16" s="1">
        <v>136270</v>
      </c>
      <c r="K16" s="1">
        <v>112874</v>
      </c>
      <c r="L16" s="1"/>
      <c r="M16" s="1">
        <v>221</v>
      </c>
      <c r="N16" s="1">
        <v>189</v>
      </c>
      <c r="O16" s="1">
        <v>134136</v>
      </c>
      <c r="P16" s="1">
        <v>114910</v>
      </c>
      <c r="Q16" s="1"/>
      <c r="R16" s="1">
        <v>220</v>
      </c>
      <c r="S16" s="1">
        <v>205</v>
      </c>
      <c r="T16" s="1">
        <v>134136</v>
      </c>
      <c r="U16" s="1">
        <v>112874</v>
      </c>
    </row>
    <row r="17" spans="2:21" x14ac:dyDescent="0.25">
      <c r="B17">
        <v>11</v>
      </c>
      <c r="C17" s="1">
        <v>172</v>
      </c>
      <c r="D17" s="1">
        <v>171</v>
      </c>
      <c r="E17" s="1">
        <v>103859</v>
      </c>
      <c r="F17" s="1">
        <v>98163</v>
      </c>
      <c r="G17" s="1"/>
      <c r="H17" s="1">
        <v>170</v>
      </c>
      <c r="I17" s="1">
        <v>158</v>
      </c>
      <c r="J17" s="1">
        <v>103859</v>
      </c>
      <c r="K17" s="1">
        <v>95571</v>
      </c>
      <c r="L17" s="1"/>
      <c r="M17" s="1">
        <v>165</v>
      </c>
      <c r="N17" s="1">
        <v>162</v>
      </c>
      <c r="O17" s="1">
        <v>100673</v>
      </c>
      <c r="P17" s="1">
        <v>98163</v>
      </c>
      <c r="Q17" s="1"/>
      <c r="R17" s="1">
        <v>164</v>
      </c>
      <c r="S17" s="1">
        <v>157</v>
      </c>
      <c r="T17" s="1">
        <v>100673</v>
      </c>
      <c r="U17" s="1">
        <v>95571</v>
      </c>
    </row>
    <row r="18" spans="2:21" x14ac:dyDescent="0.25">
      <c r="B18">
        <v>12</v>
      </c>
      <c r="C18" s="1">
        <v>114</v>
      </c>
      <c r="D18" s="1">
        <v>86</v>
      </c>
      <c r="E18" s="1">
        <v>69744</v>
      </c>
      <c r="F18" s="1">
        <v>52185</v>
      </c>
      <c r="G18" s="1"/>
      <c r="H18" s="1">
        <v>115</v>
      </c>
      <c r="I18" s="1">
        <v>93</v>
      </c>
      <c r="J18" s="1">
        <v>69744</v>
      </c>
      <c r="K18" s="1">
        <v>49987</v>
      </c>
      <c r="L18" s="1"/>
      <c r="M18" s="1">
        <v>118</v>
      </c>
      <c r="N18" s="1">
        <v>86</v>
      </c>
      <c r="O18" s="1">
        <v>68272</v>
      </c>
      <c r="P18" s="1">
        <v>52185</v>
      </c>
      <c r="Q18" s="1"/>
      <c r="R18" s="1">
        <v>112</v>
      </c>
      <c r="S18" s="1">
        <v>82</v>
      </c>
      <c r="T18" s="1">
        <v>68272</v>
      </c>
      <c r="U18" s="1">
        <v>49987</v>
      </c>
    </row>
    <row r="19" spans="2:21" x14ac:dyDescent="0.25">
      <c r="B19">
        <v>13</v>
      </c>
      <c r="C19" s="1">
        <v>52</v>
      </c>
      <c r="D19" s="1">
        <v>41</v>
      </c>
      <c r="E19" s="1">
        <v>31608</v>
      </c>
      <c r="F19" s="1">
        <v>24826</v>
      </c>
      <c r="G19" s="1"/>
      <c r="H19" s="1">
        <v>53</v>
      </c>
      <c r="I19" s="1">
        <v>40</v>
      </c>
      <c r="J19" s="1">
        <v>31608</v>
      </c>
      <c r="K19" s="1">
        <v>23966</v>
      </c>
      <c r="L19" s="1"/>
      <c r="M19" s="1">
        <v>51</v>
      </c>
      <c r="N19" s="1">
        <v>41</v>
      </c>
      <c r="O19" s="1">
        <v>30988</v>
      </c>
      <c r="P19" s="1">
        <v>24826</v>
      </c>
      <c r="Q19" s="1"/>
      <c r="R19" s="1">
        <v>51</v>
      </c>
      <c r="S19" s="1">
        <v>39</v>
      </c>
      <c r="T19" s="1">
        <v>30988</v>
      </c>
      <c r="U19" s="1">
        <v>23966</v>
      </c>
    </row>
    <row r="20" spans="2:21" x14ac:dyDescent="0.25">
      <c r="B20">
        <v>14</v>
      </c>
      <c r="C20" s="1">
        <v>16</v>
      </c>
      <c r="D20" s="1">
        <v>13</v>
      </c>
      <c r="E20" s="1">
        <v>9143</v>
      </c>
      <c r="F20" s="1">
        <v>7800</v>
      </c>
      <c r="G20" s="1"/>
      <c r="H20" s="1">
        <v>15</v>
      </c>
      <c r="I20" s="1">
        <v>12</v>
      </c>
      <c r="J20" s="1">
        <v>9143</v>
      </c>
      <c r="K20" s="1">
        <v>7200</v>
      </c>
      <c r="L20" s="1"/>
      <c r="M20" s="1">
        <v>14</v>
      </c>
      <c r="N20" s="1">
        <v>13</v>
      </c>
      <c r="O20" s="1">
        <v>8595</v>
      </c>
      <c r="P20" s="1">
        <v>7800</v>
      </c>
      <c r="Q20" s="1"/>
      <c r="R20" s="1">
        <v>15</v>
      </c>
      <c r="S20" s="1">
        <v>12</v>
      </c>
      <c r="T20" s="1">
        <v>8595</v>
      </c>
      <c r="U20" s="1">
        <v>7200</v>
      </c>
    </row>
    <row r="21" spans="2:21" x14ac:dyDescent="0.25">
      <c r="B21">
        <v>15</v>
      </c>
      <c r="C21" s="1">
        <v>5</v>
      </c>
      <c r="D21" s="1">
        <v>3</v>
      </c>
      <c r="E21" s="1">
        <v>2728</v>
      </c>
      <c r="F21" s="1">
        <v>1272</v>
      </c>
      <c r="G21" s="1"/>
      <c r="H21" s="1">
        <v>5</v>
      </c>
      <c r="I21" s="1">
        <v>2</v>
      </c>
      <c r="J21" s="1">
        <v>2728</v>
      </c>
      <c r="K21" s="1">
        <v>1248</v>
      </c>
      <c r="L21" s="1"/>
      <c r="M21" s="1">
        <v>5</v>
      </c>
      <c r="N21" s="1">
        <v>3</v>
      </c>
      <c r="O21" s="1">
        <v>2644</v>
      </c>
      <c r="P21" s="1">
        <v>1272</v>
      </c>
      <c r="Q21" s="1"/>
      <c r="R21" s="1">
        <v>5</v>
      </c>
      <c r="S21" s="1">
        <v>4</v>
      </c>
      <c r="T21" s="1">
        <v>2644</v>
      </c>
      <c r="U21" s="1">
        <v>1248</v>
      </c>
    </row>
    <row r="22" spans="2:21" x14ac:dyDescent="0.25">
      <c r="B22">
        <v>16</v>
      </c>
      <c r="C22" s="1">
        <v>1</v>
      </c>
      <c r="D22" s="1">
        <v>0</v>
      </c>
      <c r="E22" s="1">
        <v>259</v>
      </c>
      <c r="F22" s="1">
        <v>64</v>
      </c>
      <c r="G22" s="1"/>
      <c r="H22" s="1">
        <v>1</v>
      </c>
      <c r="I22" s="1">
        <v>0</v>
      </c>
      <c r="J22" s="1">
        <v>259</v>
      </c>
      <c r="K22" s="1">
        <v>64</v>
      </c>
      <c r="L22" s="1"/>
      <c r="M22" s="1">
        <v>0</v>
      </c>
      <c r="N22" s="1">
        <v>0</v>
      </c>
      <c r="O22" s="1">
        <v>255</v>
      </c>
      <c r="P22" s="1">
        <v>64</v>
      </c>
      <c r="Q22" s="1"/>
      <c r="R22" s="1">
        <v>0</v>
      </c>
      <c r="S22" s="1">
        <v>0</v>
      </c>
      <c r="T22" s="1">
        <v>255</v>
      </c>
      <c r="U22" s="1">
        <v>64</v>
      </c>
    </row>
    <row r="23" spans="2:21" x14ac:dyDescent="0.25">
      <c r="B23">
        <v>17</v>
      </c>
      <c r="C23" s="1">
        <v>0</v>
      </c>
      <c r="D23" s="1">
        <v>0</v>
      </c>
      <c r="E23" s="1">
        <v>4</v>
      </c>
      <c r="F23" s="1">
        <v>0</v>
      </c>
      <c r="G23" s="1"/>
      <c r="H23" s="1">
        <v>0</v>
      </c>
      <c r="I23" s="1">
        <v>0</v>
      </c>
      <c r="J23" s="1">
        <v>4</v>
      </c>
      <c r="K23" s="1">
        <v>0</v>
      </c>
      <c r="L23" s="1"/>
      <c r="M23" s="1">
        <v>0</v>
      </c>
      <c r="N23" s="1">
        <v>0</v>
      </c>
      <c r="O23" s="1">
        <v>4</v>
      </c>
      <c r="P23" s="1">
        <v>0</v>
      </c>
      <c r="Q23" s="1"/>
      <c r="R23" s="1">
        <v>0</v>
      </c>
      <c r="S23" s="1">
        <v>0</v>
      </c>
      <c r="T23" s="1">
        <v>4</v>
      </c>
      <c r="U23" s="1">
        <v>0</v>
      </c>
    </row>
    <row r="24" spans="2:21" x14ac:dyDescent="0.25">
      <c r="B24" t="s">
        <v>15</v>
      </c>
      <c r="C24" s="1">
        <f>SUM(C6:C23)</f>
        <v>20658</v>
      </c>
      <c r="D24" s="1">
        <f t="shared" ref="D24:F24" si="0">SUM(D6:D23)</f>
        <v>16039</v>
      </c>
      <c r="E24" s="1">
        <f t="shared" si="0"/>
        <v>11596409</v>
      </c>
      <c r="F24" s="1">
        <f t="shared" si="0"/>
        <v>9218376</v>
      </c>
      <c r="G24" s="1"/>
      <c r="H24" s="1">
        <f t="shared" ref="H24:K24" si="1">SUM(H6:H23)</f>
        <v>19392</v>
      </c>
      <c r="I24" s="1">
        <f t="shared" si="1"/>
        <v>15173</v>
      </c>
      <c r="J24" s="1">
        <f t="shared" si="1"/>
        <v>11596409</v>
      </c>
      <c r="K24" s="1">
        <f t="shared" si="1"/>
        <v>9015069</v>
      </c>
      <c r="L24" s="1"/>
      <c r="M24" s="1">
        <f t="shared" ref="M24:P24" si="2">SUM(M6:M23)</f>
        <v>18042</v>
      </c>
      <c r="N24" s="1">
        <f t="shared" si="2"/>
        <v>15109</v>
      </c>
      <c r="O24" s="1">
        <f t="shared" si="2"/>
        <v>11024612</v>
      </c>
      <c r="P24" s="1">
        <f t="shared" si="2"/>
        <v>9218376</v>
      </c>
      <c r="Q24" s="1"/>
      <c r="R24" s="1">
        <f t="shared" ref="R24:U24" si="3">SUM(R6:R23)</f>
        <v>18220</v>
      </c>
      <c r="S24" s="1">
        <f t="shared" si="3"/>
        <v>15015</v>
      </c>
      <c r="T24" s="1">
        <f t="shared" si="3"/>
        <v>11024612</v>
      </c>
      <c r="U24" s="1">
        <f t="shared" si="3"/>
        <v>9015069</v>
      </c>
    </row>
    <row r="25" spans="2:21" x14ac:dyDescent="0.25">
      <c r="B25" t="s">
        <v>16</v>
      </c>
      <c r="C25" s="1">
        <f>C24/COUNT(C6:C23)</f>
        <v>1147.6666666666667</v>
      </c>
      <c r="D25" s="1">
        <f t="shared" ref="D25:F25" si="4">D24/COUNT(D6:D23)</f>
        <v>891.05555555555554</v>
      </c>
      <c r="E25" s="1">
        <f t="shared" si="4"/>
        <v>644244.9444444445</v>
      </c>
      <c r="F25" s="1">
        <f t="shared" si="4"/>
        <v>512132</v>
      </c>
      <c r="G25" s="1"/>
      <c r="H25" s="1">
        <f t="shared" ref="H25:K25" si="5">H24/COUNT(H6:H23)</f>
        <v>1077.3333333333333</v>
      </c>
      <c r="I25" s="1">
        <f t="shared" si="5"/>
        <v>842.94444444444446</v>
      </c>
      <c r="J25" s="1">
        <f t="shared" si="5"/>
        <v>644244.9444444445</v>
      </c>
      <c r="K25" s="1">
        <f t="shared" si="5"/>
        <v>500837.16666666669</v>
      </c>
      <c r="L25" s="1"/>
      <c r="M25" s="1">
        <f t="shared" ref="M25:P25" si="6">M24/COUNT(M6:M23)</f>
        <v>1002.3333333333334</v>
      </c>
      <c r="N25" s="1">
        <f t="shared" si="6"/>
        <v>839.38888888888891</v>
      </c>
      <c r="O25" s="1">
        <f t="shared" si="6"/>
        <v>612478.4444444445</v>
      </c>
      <c r="P25" s="1">
        <f t="shared" si="6"/>
        <v>512132</v>
      </c>
      <c r="Q25" s="1"/>
      <c r="R25" s="1">
        <f t="shared" ref="R25:U25" si="7">R24/COUNT(R6:R23)</f>
        <v>1012.2222222222222</v>
      </c>
      <c r="S25" s="1">
        <f t="shared" si="7"/>
        <v>834.16666666666663</v>
      </c>
      <c r="T25" s="1">
        <f t="shared" si="7"/>
        <v>612478.4444444445</v>
      </c>
      <c r="U25" s="1">
        <f t="shared" si="7"/>
        <v>500837.16666666669</v>
      </c>
    </row>
  </sheetData>
  <mergeCells count="4">
    <mergeCell ref="C3:F3"/>
    <mergeCell ref="H3:K3"/>
    <mergeCell ref="M3:P3"/>
    <mergeCell ref="R3:U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U6" sqref="U6:U23"/>
    </sheetView>
  </sheetViews>
  <sheetFormatPr defaultRowHeight="15" x14ac:dyDescent="0.25"/>
  <cols>
    <col min="2" max="2" width="8.85546875" bestFit="1" customWidth="1"/>
    <col min="3" max="4" width="7.5703125" bestFit="1" customWidth="1"/>
    <col min="5" max="7" width="12" bestFit="1" customWidth="1"/>
    <col min="8" max="9" width="7.5703125" bestFit="1" customWidth="1"/>
    <col min="10" max="12" width="12" bestFit="1" customWidth="1"/>
    <col min="13" max="14" width="7.5703125" bestFit="1" customWidth="1"/>
    <col min="15" max="17" width="12" bestFit="1" customWidth="1"/>
    <col min="18" max="19" width="7.5703125" bestFit="1" customWidth="1"/>
    <col min="20" max="22" width="12" bestFit="1" customWidth="1"/>
  </cols>
  <sheetData>
    <row r="2" spans="2:21" x14ac:dyDescent="0.25">
      <c r="B2" t="s">
        <v>24</v>
      </c>
    </row>
    <row r="3" spans="2:21" x14ac:dyDescent="0.25">
      <c r="C3" s="29" t="s">
        <v>18</v>
      </c>
      <c r="D3" s="29"/>
      <c r="E3" s="29"/>
      <c r="F3" s="29"/>
      <c r="H3" s="29" t="s">
        <v>19</v>
      </c>
      <c r="I3" s="29"/>
      <c r="J3" s="29"/>
      <c r="K3" s="29"/>
      <c r="M3" s="29" t="s">
        <v>20</v>
      </c>
      <c r="N3" s="29"/>
      <c r="O3" s="29"/>
      <c r="P3" s="29"/>
      <c r="R3" s="29" t="s">
        <v>21</v>
      </c>
      <c r="S3" s="29"/>
      <c r="T3" s="29"/>
      <c r="U3" s="29"/>
    </row>
    <row r="5" spans="2:21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  <c r="H5" t="s">
        <v>11</v>
      </c>
      <c r="I5" t="s">
        <v>12</v>
      </c>
      <c r="J5" t="s">
        <v>13</v>
      </c>
      <c r="K5" t="s">
        <v>14</v>
      </c>
      <c r="M5" t="s">
        <v>11</v>
      </c>
      <c r="N5" t="s">
        <v>12</v>
      </c>
      <c r="O5" t="s">
        <v>13</v>
      </c>
      <c r="P5" t="s">
        <v>14</v>
      </c>
      <c r="R5" t="s">
        <v>11</v>
      </c>
      <c r="S5" t="s">
        <v>12</v>
      </c>
      <c r="T5" t="s">
        <v>13</v>
      </c>
      <c r="U5" t="s">
        <v>14</v>
      </c>
    </row>
    <row r="6" spans="2:21" x14ac:dyDescent="0.25">
      <c r="B6">
        <v>0</v>
      </c>
      <c r="C6" s="1">
        <v>3421</v>
      </c>
      <c r="D6" s="1">
        <v>2987</v>
      </c>
      <c r="E6" s="1">
        <v>1875708</v>
      </c>
      <c r="F6" s="1">
        <v>1813786</v>
      </c>
      <c r="G6" s="1"/>
      <c r="H6" s="1">
        <v>3150</v>
      </c>
      <c r="I6" s="1">
        <v>1775</v>
      </c>
      <c r="J6" s="1">
        <v>1875708</v>
      </c>
      <c r="K6" s="1">
        <v>1035748</v>
      </c>
      <c r="L6" s="1"/>
      <c r="M6" s="1">
        <v>1641</v>
      </c>
      <c r="N6" s="1">
        <v>2964</v>
      </c>
      <c r="O6" s="1">
        <v>979593</v>
      </c>
      <c r="P6" s="1">
        <v>1813786</v>
      </c>
      <c r="Q6" s="1"/>
      <c r="R6" s="1">
        <v>1626</v>
      </c>
      <c r="S6" s="1">
        <v>1718</v>
      </c>
      <c r="T6" s="1">
        <v>979593</v>
      </c>
      <c r="U6" s="1">
        <v>1035748</v>
      </c>
    </row>
    <row r="7" spans="2:21" x14ac:dyDescent="0.25">
      <c r="B7">
        <v>1</v>
      </c>
      <c r="C7" s="1">
        <v>3216</v>
      </c>
      <c r="D7" s="1">
        <v>3207</v>
      </c>
      <c r="E7" s="1">
        <v>1978123</v>
      </c>
      <c r="F7" s="1">
        <v>1952077</v>
      </c>
      <c r="G7" s="1"/>
      <c r="H7" s="1">
        <v>3220</v>
      </c>
      <c r="I7" s="1">
        <v>2411</v>
      </c>
      <c r="J7" s="1">
        <v>1978123</v>
      </c>
      <c r="K7" s="1">
        <v>1459528</v>
      </c>
      <c r="L7" s="1"/>
      <c r="M7" s="1">
        <v>2246</v>
      </c>
      <c r="N7" s="1">
        <v>3226</v>
      </c>
      <c r="O7" s="1">
        <v>1355497</v>
      </c>
      <c r="P7" s="1">
        <v>1952077</v>
      </c>
      <c r="Q7" s="1"/>
      <c r="R7" s="1">
        <v>2284</v>
      </c>
      <c r="S7" s="1">
        <v>2413</v>
      </c>
      <c r="T7" s="1">
        <v>1355497</v>
      </c>
      <c r="U7" s="1">
        <v>1459528</v>
      </c>
    </row>
    <row r="8" spans="2:21" x14ac:dyDescent="0.25">
      <c r="B8">
        <v>2</v>
      </c>
      <c r="C8" s="1">
        <v>3026</v>
      </c>
      <c r="D8" s="1">
        <v>2549</v>
      </c>
      <c r="E8" s="1">
        <v>1784971</v>
      </c>
      <c r="F8" s="1">
        <v>1522471</v>
      </c>
      <c r="G8" s="1"/>
      <c r="H8" s="1">
        <v>2940</v>
      </c>
      <c r="I8" s="1">
        <v>2080</v>
      </c>
      <c r="J8" s="1">
        <v>1784971</v>
      </c>
      <c r="K8" s="1">
        <v>1231089</v>
      </c>
      <c r="L8" s="1"/>
      <c r="M8" s="1">
        <v>1977</v>
      </c>
      <c r="N8" s="1">
        <v>2521</v>
      </c>
      <c r="O8" s="1">
        <v>1195867</v>
      </c>
      <c r="P8" s="1">
        <v>1522471</v>
      </c>
      <c r="Q8" s="1"/>
      <c r="R8" s="1">
        <v>1959</v>
      </c>
      <c r="S8" s="1">
        <v>2048</v>
      </c>
      <c r="T8" s="1">
        <v>1195867</v>
      </c>
      <c r="U8" s="1">
        <v>1231089</v>
      </c>
    </row>
    <row r="9" spans="2:21" x14ac:dyDescent="0.25">
      <c r="B9">
        <v>3</v>
      </c>
      <c r="C9" s="1">
        <v>2352</v>
      </c>
      <c r="D9" s="1">
        <v>2148</v>
      </c>
      <c r="E9" s="1">
        <v>1378173</v>
      </c>
      <c r="F9" s="1">
        <v>1287083</v>
      </c>
      <c r="G9" s="1"/>
      <c r="H9" s="1">
        <v>2272</v>
      </c>
      <c r="I9" s="1">
        <v>1411</v>
      </c>
      <c r="J9" s="1">
        <v>1378173</v>
      </c>
      <c r="K9" s="1">
        <v>844827</v>
      </c>
      <c r="L9" s="1"/>
      <c r="M9" s="1">
        <v>1857</v>
      </c>
      <c r="N9" s="1">
        <v>2113</v>
      </c>
      <c r="O9" s="1">
        <v>1109384</v>
      </c>
      <c r="P9" s="1">
        <v>1287083</v>
      </c>
      <c r="Q9" s="1"/>
      <c r="R9" s="1">
        <v>1817</v>
      </c>
      <c r="S9" s="1">
        <v>1400</v>
      </c>
      <c r="T9" s="1">
        <v>1109384</v>
      </c>
      <c r="U9" s="1">
        <v>844827</v>
      </c>
    </row>
    <row r="10" spans="2:21" x14ac:dyDescent="0.25">
      <c r="B10">
        <v>4</v>
      </c>
      <c r="C10" s="1">
        <v>1761</v>
      </c>
      <c r="D10" s="1">
        <v>2050</v>
      </c>
      <c r="E10" s="1">
        <v>1076617</v>
      </c>
      <c r="F10" s="1">
        <v>1243692</v>
      </c>
      <c r="G10" s="1"/>
      <c r="H10" s="1">
        <v>1763</v>
      </c>
      <c r="I10" s="1">
        <v>1264</v>
      </c>
      <c r="J10" s="1">
        <v>1076617</v>
      </c>
      <c r="K10" s="1">
        <v>755143</v>
      </c>
      <c r="L10" s="1"/>
      <c r="M10" s="1">
        <v>1327</v>
      </c>
      <c r="N10" s="1">
        <v>2045</v>
      </c>
      <c r="O10" s="1">
        <v>800465</v>
      </c>
      <c r="P10" s="1">
        <v>1243692</v>
      </c>
      <c r="Q10" s="1"/>
      <c r="R10" s="1">
        <v>1311</v>
      </c>
      <c r="S10" s="1">
        <v>1287</v>
      </c>
      <c r="T10" s="1">
        <v>800465</v>
      </c>
      <c r="U10" s="1">
        <v>755143</v>
      </c>
    </row>
    <row r="11" spans="2:21" x14ac:dyDescent="0.25">
      <c r="B11">
        <v>5</v>
      </c>
      <c r="C11" s="1">
        <v>1486</v>
      </c>
      <c r="D11" s="1">
        <v>1458</v>
      </c>
      <c r="E11" s="1">
        <v>848088</v>
      </c>
      <c r="F11" s="1">
        <v>840162</v>
      </c>
      <c r="G11" s="1"/>
      <c r="H11" s="1">
        <v>1416</v>
      </c>
      <c r="I11" s="1">
        <v>745</v>
      </c>
      <c r="J11" s="1">
        <v>848088</v>
      </c>
      <c r="K11" s="1">
        <v>444898</v>
      </c>
      <c r="L11" s="1"/>
      <c r="M11" s="1">
        <v>955</v>
      </c>
      <c r="N11" s="1">
        <v>1387</v>
      </c>
      <c r="O11" s="1">
        <v>578694</v>
      </c>
      <c r="P11" s="1">
        <v>840162</v>
      </c>
      <c r="Q11" s="1"/>
      <c r="R11" s="1">
        <v>972</v>
      </c>
      <c r="S11" s="1">
        <v>757</v>
      </c>
      <c r="T11" s="1">
        <v>578694</v>
      </c>
      <c r="U11" s="1">
        <v>444898</v>
      </c>
    </row>
    <row r="12" spans="2:21" x14ac:dyDescent="0.25">
      <c r="B12">
        <v>6</v>
      </c>
      <c r="C12" s="1">
        <v>1131</v>
      </c>
      <c r="D12" s="1">
        <v>969</v>
      </c>
      <c r="E12" s="1">
        <v>619133</v>
      </c>
      <c r="F12" s="1">
        <v>596091</v>
      </c>
      <c r="G12" s="1"/>
      <c r="H12" s="1">
        <v>1054</v>
      </c>
      <c r="I12" s="1">
        <v>713</v>
      </c>
      <c r="J12" s="1">
        <v>619133</v>
      </c>
      <c r="K12" s="1">
        <v>412179</v>
      </c>
      <c r="L12" s="1"/>
      <c r="M12" s="1">
        <v>645</v>
      </c>
      <c r="N12" s="1">
        <v>984</v>
      </c>
      <c r="O12" s="1">
        <v>370541</v>
      </c>
      <c r="P12" s="1">
        <v>596091</v>
      </c>
      <c r="Q12" s="1"/>
      <c r="R12" s="1">
        <v>616</v>
      </c>
      <c r="S12" s="1">
        <v>723</v>
      </c>
      <c r="T12" s="1">
        <v>370541</v>
      </c>
      <c r="U12" s="1">
        <v>412179</v>
      </c>
    </row>
    <row r="13" spans="2:21" x14ac:dyDescent="0.25">
      <c r="B13">
        <v>7</v>
      </c>
      <c r="C13" s="1">
        <v>739</v>
      </c>
      <c r="D13" s="1">
        <v>735</v>
      </c>
      <c r="E13" s="1">
        <v>452510</v>
      </c>
      <c r="F13" s="1">
        <v>440678</v>
      </c>
      <c r="G13" s="1"/>
      <c r="H13" s="1">
        <v>757</v>
      </c>
      <c r="I13" s="1">
        <v>527</v>
      </c>
      <c r="J13" s="1">
        <v>452510</v>
      </c>
      <c r="K13" s="1">
        <v>314878</v>
      </c>
      <c r="L13" s="1"/>
      <c r="M13" s="1">
        <v>542</v>
      </c>
      <c r="N13" s="1">
        <v>755</v>
      </c>
      <c r="O13" s="1">
        <v>319134</v>
      </c>
      <c r="P13" s="1">
        <v>440678</v>
      </c>
      <c r="Q13" s="1"/>
      <c r="R13" s="1">
        <v>528</v>
      </c>
      <c r="S13" s="1">
        <v>523</v>
      </c>
      <c r="T13" s="1">
        <v>319134</v>
      </c>
      <c r="U13" s="1">
        <v>314878</v>
      </c>
    </row>
    <row r="14" spans="2:21" x14ac:dyDescent="0.25">
      <c r="B14">
        <v>8</v>
      </c>
      <c r="C14" s="1">
        <v>640</v>
      </c>
      <c r="D14" s="1">
        <v>712</v>
      </c>
      <c r="E14" s="1">
        <v>335448</v>
      </c>
      <c r="F14" s="1">
        <v>406324</v>
      </c>
      <c r="G14" s="1"/>
      <c r="H14" s="1">
        <v>553</v>
      </c>
      <c r="I14" s="1">
        <v>326</v>
      </c>
      <c r="J14" s="1">
        <v>335448</v>
      </c>
      <c r="K14" s="1">
        <v>193402</v>
      </c>
      <c r="L14" s="1"/>
      <c r="M14" s="1">
        <v>364</v>
      </c>
      <c r="N14" s="1">
        <v>669</v>
      </c>
      <c r="O14" s="1">
        <v>213325</v>
      </c>
      <c r="P14" s="1">
        <v>406324</v>
      </c>
      <c r="Q14" s="1"/>
      <c r="R14" s="1">
        <v>357</v>
      </c>
      <c r="S14" s="1">
        <v>330</v>
      </c>
      <c r="T14" s="1">
        <v>213325</v>
      </c>
      <c r="U14" s="1">
        <v>193402</v>
      </c>
    </row>
    <row r="15" spans="2:21" x14ac:dyDescent="0.25">
      <c r="B15">
        <v>9</v>
      </c>
      <c r="C15" s="1">
        <v>415</v>
      </c>
      <c r="D15" s="1">
        <v>541</v>
      </c>
      <c r="E15" s="1">
        <v>238919</v>
      </c>
      <c r="F15" s="1">
        <v>253912</v>
      </c>
      <c r="G15" s="1"/>
      <c r="H15" s="1">
        <v>430</v>
      </c>
      <c r="I15" s="1">
        <v>266</v>
      </c>
      <c r="J15" s="1">
        <v>238919</v>
      </c>
      <c r="K15" s="1">
        <v>155269</v>
      </c>
      <c r="L15" s="1"/>
      <c r="M15" s="1">
        <v>208</v>
      </c>
      <c r="N15" s="1">
        <v>419</v>
      </c>
      <c r="O15" s="1">
        <v>124690</v>
      </c>
      <c r="P15" s="1">
        <v>253912</v>
      </c>
      <c r="Q15" s="1"/>
      <c r="R15" s="1">
        <v>212</v>
      </c>
      <c r="S15" s="1">
        <v>261</v>
      </c>
      <c r="T15" s="1">
        <v>124690</v>
      </c>
      <c r="U15" s="1">
        <v>155269</v>
      </c>
    </row>
    <row r="16" spans="2:21" x14ac:dyDescent="0.25">
      <c r="B16">
        <v>10</v>
      </c>
      <c r="C16" s="1">
        <v>232</v>
      </c>
      <c r="D16" s="1">
        <v>261</v>
      </c>
      <c r="E16" s="1">
        <v>140398</v>
      </c>
      <c r="F16" s="1">
        <v>135923</v>
      </c>
      <c r="G16" s="1"/>
      <c r="H16" s="1">
        <v>231</v>
      </c>
      <c r="I16" s="1">
        <v>158</v>
      </c>
      <c r="J16" s="1">
        <v>140398</v>
      </c>
      <c r="K16" s="1">
        <v>94988</v>
      </c>
      <c r="L16" s="1"/>
      <c r="M16" s="1">
        <v>164</v>
      </c>
      <c r="N16" s="1">
        <v>223</v>
      </c>
      <c r="O16" s="1">
        <v>98512</v>
      </c>
      <c r="P16" s="1">
        <v>135923</v>
      </c>
      <c r="Q16" s="1"/>
      <c r="R16" s="1">
        <v>173</v>
      </c>
      <c r="S16" s="1">
        <v>161</v>
      </c>
      <c r="T16" s="1">
        <v>98512</v>
      </c>
      <c r="U16" s="1">
        <v>94988</v>
      </c>
    </row>
    <row r="17" spans="2:21" x14ac:dyDescent="0.25">
      <c r="B17">
        <v>11</v>
      </c>
      <c r="C17" s="1">
        <v>193</v>
      </c>
      <c r="D17" s="1">
        <v>122</v>
      </c>
      <c r="E17" s="1">
        <v>115107</v>
      </c>
      <c r="F17" s="1">
        <v>72601</v>
      </c>
      <c r="G17" s="1"/>
      <c r="H17" s="1">
        <v>188</v>
      </c>
      <c r="I17" s="1">
        <v>83</v>
      </c>
      <c r="J17" s="1">
        <v>115107</v>
      </c>
      <c r="K17" s="1">
        <v>49154</v>
      </c>
      <c r="L17" s="1"/>
      <c r="M17" s="1">
        <v>142</v>
      </c>
      <c r="N17" s="1">
        <v>120</v>
      </c>
      <c r="O17" s="1">
        <v>85108</v>
      </c>
      <c r="P17" s="1">
        <v>72601</v>
      </c>
      <c r="Q17" s="1"/>
      <c r="R17" s="1">
        <v>141</v>
      </c>
      <c r="S17" s="1">
        <v>83</v>
      </c>
      <c r="T17" s="1">
        <v>85108</v>
      </c>
      <c r="U17" s="1">
        <v>49154</v>
      </c>
    </row>
    <row r="18" spans="2:21" x14ac:dyDescent="0.25">
      <c r="B18">
        <v>12</v>
      </c>
      <c r="C18" s="1">
        <v>86</v>
      </c>
      <c r="D18" s="1">
        <v>100</v>
      </c>
      <c r="E18" s="1">
        <v>51512</v>
      </c>
      <c r="F18" s="1">
        <v>60067</v>
      </c>
      <c r="G18" s="1"/>
      <c r="H18" s="1">
        <v>85</v>
      </c>
      <c r="I18" s="1">
        <v>81</v>
      </c>
      <c r="J18" s="1">
        <v>51512</v>
      </c>
      <c r="K18" s="1">
        <v>48447</v>
      </c>
      <c r="L18" s="1"/>
      <c r="M18" s="1">
        <v>34</v>
      </c>
      <c r="N18" s="1">
        <v>99</v>
      </c>
      <c r="O18" s="1">
        <v>19512</v>
      </c>
      <c r="P18" s="1">
        <v>60067</v>
      </c>
      <c r="Q18" s="1"/>
      <c r="R18" s="1">
        <v>34</v>
      </c>
      <c r="S18" s="1">
        <v>81</v>
      </c>
      <c r="T18" s="1">
        <v>19512</v>
      </c>
      <c r="U18" s="1">
        <v>48447</v>
      </c>
    </row>
    <row r="19" spans="2:21" x14ac:dyDescent="0.25">
      <c r="B19">
        <v>13</v>
      </c>
      <c r="C19" s="1">
        <v>50</v>
      </c>
      <c r="D19" s="1">
        <v>47</v>
      </c>
      <c r="E19" s="1">
        <v>26703</v>
      </c>
      <c r="F19" s="1">
        <v>26366</v>
      </c>
      <c r="G19" s="1"/>
      <c r="H19" s="1">
        <v>44</v>
      </c>
      <c r="I19" s="1">
        <v>32</v>
      </c>
      <c r="J19" s="1">
        <v>26703</v>
      </c>
      <c r="K19" s="1">
        <v>19054</v>
      </c>
      <c r="L19" s="1"/>
      <c r="M19" s="1">
        <v>18</v>
      </c>
      <c r="N19" s="1">
        <v>45</v>
      </c>
      <c r="O19" s="1">
        <v>10608</v>
      </c>
      <c r="P19" s="1">
        <v>26366</v>
      </c>
      <c r="Q19" s="1"/>
      <c r="R19" s="1">
        <v>19</v>
      </c>
      <c r="S19" s="1">
        <v>33</v>
      </c>
      <c r="T19" s="1">
        <v>10608</v>
      </c>
      <c r="U19" s="1">
        <v>19054</v>
      </c>
    </row>
    <row r="20" spans="2:21" x14ac:dyDescent="0.25">
      <c r="B20">
        <v>14</v>
      </c>
      <c r="C20" s="1">
        <v>16</v>
      </c>
      <c r="D20" s="1">
        <v>16</v>
      </c>
      <c r="E20" s="1">
        <v>9389</v>
      </c>
      <c r="F20" s="1">
        <v>6356</v>
      </c>
      <c r="G20" s="1"/>
      <c r="H20" s="1">
        <v>16</v>
      </c>
      <c r="I20" s="1">
        <v>9</v>
      </c>
      <c r="J20" s="1">
        <v>9389</v>
      </c>
      <c r="K20" s="1">
        <v>5818</v>
      </c>
      <c r="L20" s="1"/>
      <c r="M20" s="1">
        <v>11</v>
      </c>
      <c r="N20" s="1">
        <v>11</v>
      </c>
      <c r="O20" s="1">
        <v>6622</v>
      </c>
      <c r="P20" s="1">
        <v>6356</v>
      </c>
      <c r="Q20" s="1"/>
      <c r="R20" s="1">
        <v>11</v>
      </c>
      <c r="S20" s="1">
        <v>11</v>
      </c>
      <c r="T20" s="1">
        <v>6622</v>
      </c>
      <c r="U20" s="1">
        <v>5818</v>
      </c>
    </row>
    <row r="21" spans="2:21" x14ac:dyDescent="0.25">
      <c r="B21">
        <v>15</v>
      </c>
      <c r="C21" s="1">
        <v>7</v>
      </c>
      <c r="D21" s="1">
        <v>3</v>
      </c>
      <c r="E21" s="1">
        <v>2834</v>
      </c>
      <c r="F21" s="1">
        <v>2088</v>
      </c>
      <c r="G21" s="1"/>
      <c r="H21" s="1">
        <v>5</v>
      </c>
      <c r="I21" s="1">
        <v>4</v>
      </c>
      <c r="J21" s="1">
        <v>2834</v>
      </c>
      <c r="K21" s="1">
        <v>1927</v>
      </c>
      <c r="L21" s="1"/>
      <c r="M21" s="1">
        <v>5</v>
      </c>
      <c r="N21" s="1">
        <v>3</v>
      </c>
      <c r="O21" s="1">
        <v>2157</v>
      </c>
      <c r="P21" s="1">
        <v>2088</v>
      </c>
      <c r="Q21" s="1"/>
      <c r="R21" s="1">
        <v>4</v>
      </c>
      <c r="S21" s="1">
        <v>4</v>
      </c>
      <c r="T21" s="1">
        <v>2157</v>
      </c>
      <c r="U21" s="1">
        <v>1927</v>
      </c>
    </row>
    <row r="22" spans="2:21" x14ac:dyDescent="0.25">
      <c r="B22">
        <v>16</v>
      </c>
      <c r="C22" s="1">
        <v>2</v>
      </c>
      <c r="D22" s="1">
        <v>0</v>
      </c>
      <c r="E22" s="1">
        <v>300</v>
      </c>
      <c r="F22" s="1">
        <v>64</v>
      </c>
      <c r="G22" s="1"/>
      <c r="H22" s="1">
        <v>0</v>
      </c>
      <c r="I22" s="1">
        <v>1</v>
      </c>
      <c r="J22" s="1">
        <v>300</v>
      </c>
      <c r="K22" s="1">
        <v>64</v>
      </c>
      <c r="L22" s="1"/>
      <c r="M22" s="1">
        <v>1</v>
      </c>
      <c r="N22" s="1">
        <v>0</v>
      </c>
      <c r="O22" s="1">
        <v>298</v>
      </c>
      <c r="P22" s="1">
        <v>64</v>
      </c>
      <c r="Q22" s="1"/>
      <c r="R22" s="1">
        <v>1</v>
      </c>
      <c r="S22" s="1">
        <v>0</v>
      </c>
      <c r="T22" s="1">
        <v>298</v>
      </c>
      <c r="U22" s="1">
        <v>64</v>
      </c>
    </row>
    <row r="23" spans="2:21" x14ac:dyDescent="0.25">
      <c r="B23">
        <v>17</v>
      </c>
      <c r="C23" s="1">
        <v>0</v>
      </c>
      <c r="D23" s="1">
        <v>0</v>
      </c>
      <c r="E23" s="1">
        <v>4</v>
      </c>
      <c r="F23" s="1">
        <v>0</v>
      </c>
      <c r="G23" s="1"/>
      <c r="H23" s="1">
        <v>0</v>
      </c>
      <c r="I23" s="1">
        <v>0</v>
      </c>
      <c r="J23" s="1">
        <v>4</v>
      </c>
      <c r="K23" s="1">
        <v>0</v>
      </c>
      <c r="L23" s="1"/>
      <c r="M23" s="1">
        <v>0</v>
      </c>
      <c r="N23" s="1">
        <v>0</v>
      </c>
      <c r="O23" s="1">
        <v>4</v>
      </c>
      <c r="P23" s="1">
        <v>0</v>
      </c>
      <c r="Q23" s="1"/>
      <c r="R23" s="1">
        <v>0</v>
      </c>
      <c r="S23" s="1">
        <v>0</v>
      </c>
      <c r="T23" s="1">
        <v>4</v>
      </c>
      <c r="U23" s="1">
        <v>0</v>
      </c>
    </row>
    <row r="24" spans="2:21" x14ac:dyDescent="0.25">
      <c r="B24" t="s">
        <v>15</v>
      </c>
      <c r="C24" s="1">
        <f>SUM(C6:C23)</f>
        <v>18773</v>
      </c>
      <c r="D24" s="1">
        <f t="shared" ref="D24:F24" si="0">SUM(D6:D23)</f>
        <v>17905</v>
      </c>
      <c r="E24" s="1">
        <f t="shared" si="0"/>
        <v>10933937</v>
      </c>
      <c r="F24" s="1">
        <f t="shared" si="0"/>
        <v>10659741</v>
      </c>
      <c r="G24" s="1"/>
      <c r="H24" s="1">
        <f t="shared" ref="H24:K24" si="1">SUM(H6:H23)</f>
        <v>18124</v>
      </c>
      <c r="I24" s="1">
        <f t="shared" si="1"/>
        <v>11886</v>
      </c>
      <c r="J24" s="1">
        <f t="shared" si="1"/>
        <v>10933937</v>
      </c>
      <c r="K24" s="1">
        <f t="shared" si="1"/>
        <v>7066413</v>
      </c>
      <c r="L24" s="1"/>
      <c r="M24" s="1">
        <f t="shared" ref="M24:P24" si="2">SUM(M6:M23)</f>
        <v>12137</v>
      </c>
      <c r="N24" s="1">
        <f t="shared" si="2"/>
        <v>17584</v>
      </c>
      <c r="O24" s="1">
        <f t="shared" si="2"/>
        <v>7270011</v>
      </c>
      <c r="P24" s="1">
        <f t="shared" si="2"/>
        <v>10659741</v>
      </c>
      <c r="Q24" s="1"/>
      <c r="R24" s="1">
        <f t="shared" ref="R24:U24" si="3">SUM(R6:R23)</f>
        <v>12065</v>
      </c>
      <c r="S24" s="1">
        <f t="shared" si="3"/>
        <v>11833</v>
      </c>
      <c r="T24" s="1">
        <f t="shared" si="3"/>
        <v>7270011</v>
      </c>
      <c r="U24" s="1">
        <f t="shared" si="3"/>
        <v>7066413</v>
      </c>
    </row>
    <row r="25" spans="2:21" x14ac:dyDescent="0.25">
      <c r="B25" t="s">
        <v>16</v>
      </c>
      <c r="C25" s="1">
        <f>C24/COUNT(C6:C23)</f>
        <v>1042.9444444444443</v>
      </c>
      <c r="D25" s="1">
        <f t="shared" ref="D25:F25" si="4">D24/COUNT(D6:D23)</f>
        <v>994.72222222222217</v>
      </c>
      <c r="E25" s="1">
        <f t="shared" si="4"/>
        <v>607440.9444444445</v>
      </c>
      <c r="F25" s="1">
        <f t="shared" si="4"/>
        <v>592207.83333333337</v>
      </c>
      <c r="G25" s="1"/>
      <c r="H25" s="1">
        <f t="shared" ref="H25:K25" si="5">H24/COUNT(H6:H23)</f>
        <v>1006.8888888888889</v>
      </c>
      <c r="I25" s="1">
        <f t="shared" si="5"/>
        <v>660.33333333333337</v>
      </c>
      <c r="J25" s="1">
        <f t="shared" si="5"/>
        <v>607440.9444444445</v>
      </c>
      <c r="K25" s="1">
        <f t="shared" si="5"/>
        <v>392578.5</v>
      </c>
      <c r="L25" s="1"/>
      <c r="M25" s="1">
        <f t="shared" ref="M25:P25" si="6">M24/COUNT(M6:M23)</f>
        <v>674.27777777777783</v>
      </c>
      <c r="N25" s="1">
        <f t="shared" si="6"/>
        <v>976.88888888888891</v>
      </c>
      <c r="O25" s="1">
        <f t="shared" si="6"/>
        <v>403889.5</v>
      </c>
      <c r="P25" s="1">
        <f t="shared" si="6"/>
        <v>592207.83333333337</v>
      </c>
      <c r="Q25" s="1"/>
      <c r="R25" s="1">
        <f t="shared" ref="R25:U25" si="7">R24/COUNT(R6:R23)</f>
        <v>670.27777777777783</v>
      </c>
      <c r="S25" s="1">
        <f t="shared" si="7"/>
        <v>657.38888888888891</v>
      </c>
      <c r="T25" s="1">
        <f t="shared" si="7"/>
        <v>403889.5</v>
      </c>
      <c r="U25" s="1">
        <f t="shared" si="7"/>
        <v>392578.5</v>
      </c>
    </row>
  </sheetData>
  <mergeCells count="4">
    <mergeCell ref="C3:F3"/>
    <mergeCell ref="H3:K3"/>
    <mergeCell ref="M3:P3"/>
    <mergeCell ref="R3:U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U6" sqref="U6:U23"/>
    </sheetView>
  </sheetViews>
  <sheetFormatPr defaultRowHeight="15" x14ac:dyDescent="0.25"/>
  <cols>
    <col min="2" max="2" width="8.85546875" bestFit="1" customWidth="1"/>
    <col min="3" max="4" width="7.5703125" bestFit="1" customWidth="1"/>
    <col min="5" max="7" width="12" bestFit="1" customWidth="1"/>
    <col min="8" max="9" width="7.5703125" bestFit="1" customWidth="1"/>
    <col min="10" max="12" width="12" bestFit="1" customWidth="1"/>
    <col min="13" max="14" width="7.5703125" bestFit="1" customWidth="1"/>
    <col min="15" max="17" width="12" bestFit="1" customWidth="1"/>
    <col min="18" max="19" width="7.5703125" bestFit="1" customWidth="1"/>
    <col min="20" max="22" width="12" bestFit="1" customWidth="1"/>
  </cols>
  <sheetData>
    <row r="2" spans="2:21" x14ac:dyDescent="0.25">
      <c r="B2" t="s">
        <v>25</v>
      </c>
    </row>
    <row r="3" spans="2:21" x14ac:dyDescent="0.25">
      <c r="C3" s="29" t="s">
        <v>18</v>
      </c>
      <c r="D3" s="29"/>
      <c r="E3" s="29"/>
      <c r="F3" s="29"/>
      <c r="H3" s="29" t="s">
        <v>19</v>
      </c>
      <c r="I3" s="29"/>
      <c r="J3" s="29"/>
      <c r="K3" s="29"/>
      <c r="M3" s="29" t="s">
        <v>20</v>
      </c>
      <c r="N3" s="29"/>
      <c r="O3" s="29"/>
      <c r="P3" s="29"/>
      <c r="R3" s="29" t="s">
        <v>21</v>
      </c>
      <c r="S3" s="29"/>
      <c r="T3" s="29"/>
      <c r="U3" s="29"/>
    </row>
    <row r="5" spans="2:21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  <c r="H5" t="s">
        <v>11</v>
      </c>
      <c r="I5" t="s">
        <v>12</v>
      </c>
      <c r="J5" t="s">
        <v>13</v>
      </c>
      <c r="K5" t="s">
        <v>14</v>
      </c>
      <c r="M5" t="s">
        <v>11</v>
      </c>
      <c r="N5" t="s">
        <v>12</v>
      </c>
      <c r="O5" t="s">
        <v>13</v>
      </c>
      <c r="P5" t="s">
        <v>14</v>
      </c>
      <c r="R5" t="s">
        <v>11</v>
      </c>
      <c r="S5" t="s">
        <v>12</v>
      </c>
      <c r="T5" t="s">
        <v>13</v>
      </c>
      <c r="U5" t="s">
        <v>14</v>
      </c>
    </row>
    <row r="6" spans="2:21" x14ac:dyDescent="0.25">
      <c r="B6">
        <v>0</v>
      </c>
      <c r="C6" s="1">
        <v>3459</v>
      </c>
      <c r="D6" s="1">
        <v>3022</v>
      </c>
      <c r="E6" s="1">
        <v>1875708</v>
      </c>
      <c r="F6" s="1">
        <v>1852319</v>
      </c>
      <c r="G6" s="1"/>
      <c r="H6" s="1">
        <v>3089</v>
      </c>
      <c r="I6" s="1">
        <v>2031</v>
      </c>
      <c r="J6" s="1">
        <v>1875708</v>
      </c>
      <c r="K6" s="1">
        <v>1243839</v>
      </c>
      <c r="L6" s="1"/>
      <c r="M6" s="1">
        <v>2027</v>
      </c>
      <c r="N6" s="1">
        <v>3007</v>
      </c>
      <c r="O6" s="1">
        <v>1244940</v>
      </c>
      <c r="P6" s="1">
        <v>1852319</v>
      </c>
      <c r="Q6" s="1"/>
      <c r="R6" s="1">
        <v>2146</v>
      </c>
      <c r="S6" s="1">
        <v>2138</v>
      </c>
      <c r="T6" s="1">
        <v>1244940</v>
      </c>
      <c r="U6" s="1">
        <v>1243839</v>
      </c>
    </row>
    <row r="7" spans="2:21" x14ac:dyDescent="0.25">
      <c r="B7">
        <v>1</v>
      </c>
      <c r="C7" s="1">
        <v>3508</v>
      </c>
      <c r="D7" s="1">
        <v>2645</v>
      </c>
      <c r="E7" s="1">
        <v>2166602</v>
      </c>
      <c r="F7" s="1">
        <v>1618956</v>
      </c>
      <c r="G7" s="1"/>
      <c r="H7" s="1">
        <v>3493</v>
      </c>
      <c r="I7" s="1">
        <v>1753</v>
      </c>
      <c r="J7" s="1">
        <v>2166602</v>
      </c>
      <c r="K7" s="1">
        <v>1063758</v>
      </c>
      <c r="L7" s="1"/>
      <c r="M7" s="1">
        <v>2365</v>
      </c>
      <c r="N7" s="1">
        <v>2662</v>
      </c>
      <c r="O7" s="1">
        <v>1447882</v>
      </c>
      <c r="P7" s="1">
        <v>1618956</v>
      </c>
      <c r="Q7" s="1"/>
      <c r="R7" s="1">
        <v>2567</v>
      </c>
      <c r="S7" s="1">
        <v>1830</v>
      </c>
      <c r="T7" s="1">
        <v>1447882</v>
      </c>
      <c r="U7" s="1">
        <v>1063758</v>
      </c>
    </row>
    <row r="8" spans="2:21" x14ac:dyDescent="0.25">
      <c r="B8">
        <v>2</v>
      </c>
      <c r="C8" s="1">
        <v>3646</v>
      </c>
      <c r="D8" s="1">
        <v>3049</v>
      </c>
      <c r="E8" s="1">
        <v>2229763</v>
      </c>
      <c r="F8" s="1">
        <v>1858186</v>
      </c>
      <c r="G8" s="1"/>
      <c r="H8" s="1">
        <v>3609</v>
      </c>
      <c r="I8" s="1">
        <v>1664</v>
      </c>
      <c r="J8" s="1">
        <v>2229763</v>
      </c>
      <c r="K8" s="1">
        <v>995738</v>
      </c>
      <c r="L8" s="1"/>
      <c r="M8" s="1">
        <v>2334</v>
      </c>
      <c r="N8" s="1">
        <v>3033</v>
      </c>
      <c r="O8" s="1">
        <v>1432094</v>
      </c>
      <c r="P8" s="1">
        <v>1858186</v>
      </c>
      <c r="Q8" s="1"/>
      <c r="R8" s="1">
        <v>2497</v>
      </c>
      <c r="S8" s="1">
        <v>1677</v>
      </c>
      <c r="T8" s="1">
        <v>1432094</v>
      </c>
      <c r="U8" s="1">
        <v>995738</v>
      </c>
    </row>
    <row r="9" spans="2:21" x14ac:dyDescent="0.25">
      <c r="B9">
        <v>3</v>
      </c>
      <c r="C9" s="1">
        <v>3395</v>
      </c>
      <c r="D9" s="1">
        <v>2425</v>
      </c>
      <c r="E9" s="1">
        <v>2038832</v>
      </c>
      <c r="F9" s="1">
        <v>1475379</v>
      </c>
      <c r="G9" s="1"/>
      <c r="H9" s="1">
        <v>3312</v>
      </c>
      <c r="I9" s="1">
        <v>1636</v>
      </c>
      <c r="J9" s="1">
        <v>2038832</v>
      </c>
      <c r="K9" s="1">
        <v>988192</v>
      </c>
      <c r="L9" s="1"/>
      <c r="M9" s="1">
        <v>2295</v>
      </c>
      <c r="N9" s="1">
        <v>2428</v>
      </c>
      <c r="O9" s="1">
        <v>1401313</v>
      </c>
      <c r="P9" s="1">
        <v>1475379</v>
      </c>
      <c r="Q9" s="1"/>
      <c r="R9" s="1">
        <v>2349</v>
      </c>
      <c r="S9" s="1">
        <v>1640</v>
      </c>
      <c r="T9" s="1">
        <v>1401313</v>
      </c>
      <c r="U9" s="1">
        <v>988192</v>
      </c>
    </row>
    <row r="10" spans="2:21" x14ac:dyDescent="0.25">
      <c r="B10">
        <v>4</v>
      </c>
      <c r="C10" s="1">
        <v>2818</v>
      </c>
      <c r="D10" s="1">
        <v>1767</v>
      </c>
      <c r="E10" s="1">
        <v>1718974</v>
      </c>
      <c r="F10" s="1">
        <v>1086409</v>
      </c>
      <c r="G10" s="1"/>
      <c r="H10" s="1">
        <v>2795</v>
      </c>
      <c r="I10" s="1">
        <v>1282</v>
      </c>
      <c r="J10" s="1">
        <v>1718974</v>
      </c>
      <c r="K10" s="1">
        <v>780924</v>
      </c>
      <c r="L10" s="1"/>
      <c r="M10" s="1">
        <v>1849</v>
      </c>
      <c r="N10" s="1">
        <v>1806</v>
      </c>
      <c r="O10" s="1">
        <v>1115325</v>
      </c>
      <c r="P10" s="1">
        <v>1086409</v>
      </c>
      <c r="Q10" s="1"/>
      <c r="R10" s="1">
        <v>1846</v>
      </c>
      <c r="S10" s="1">
        <v>1292</v>
      </c>
      <c r="T10" s="1">
        <v>1115325</v>
      </c>
      <c r="U10" s="1">
        <v>780924</v>
      </c>
    </row>
    <row r="11" spans="2:21" x14ac:dyDescent="0.25">
      <c r="B11">
        <v>5</v>
      </c>
      <c r="C11" s="1">
        <v>2095</v>
      </c>
      <c r="D11" s="1">
        <v>1807</v>
      </c>
      <c r="E11" s="1">
        <v>1295894</v>
      </c>
      <c r="F11" s="1">
        <v>1059660</v>
      </c>
      <c r="G11" s="1"/>
      <c r="H11" s="1">
        <v>2100</v>
      </c>
      <c r="I11" s="1">
        <v>1364</v>
      </c>
      <c r="J11" s="1">
        <v>1295894</v>
      </c>
      <c r="K11" s="1">
        <v>821254</v>
      </c>
      <c r="L11" s="1"/>
      <c r="M11" s="1">
        <v>1381</v>
      </c>
      <c r="N11" s="1">
        <v>1727</v>
      </c>
      <c r="O11" s="1">
        <v>829212</v>
      </c>
      <c r="P11" s="1">
        <v>1059660</v>
      </c>
      <c r="Q11" s="1"/>
      <c r="R11" s="1">
        <v>1370</v>
      </c>
      <c r="S11" s="1">
        <v>1358</v>
      </c>
      <c r="T11" s="1">
        <v>829212</v>
      </c>
      <c r="U11" s="1">
        <v>821254</v>
      </c>
    </row>
    <row r="12" spans="2:21" x14ac:dyDescent="0.25">
      <c r="B12">
        <v>6</v>
      </c>
      <c r="C12" s="1">
        <v>1565</v>
      </c>
      <c r="D12" s="1">
        <v>1206</v>
      </c>
      <c r="E12" s="1">
        <v>951824</v>
      </c>
      <c r="F12" s="1">
        <v>736797</v>
      </c>
      <c r="G12" s="1"/>
      <c r="H12" s="1">
        <v>1543</v>
      </c>
      <c r="I12" s="1">
        <v>909</v>
      </c>
      <c r="J12" s="1">
        <v>951824</v>
      </c>
      <c r="K12" s="1">
        <v>552849</v>
      </c>
      <c r="L12" s="1"/>
      <c r="M12" s="1">
        <v>1117</v>
      </c>
      <c r="N12" s="1">
        <v>1212</v>
      </c>
      <c r="O12" s="1">
        <v>666075</v>
      </c>
      <c r="P12" s="1">
        <v>736797</v>
      </c>
      <c r="Q12" s="1"/>
      <c r="R12" s="1">
        <v>1097</v>
      </c>
      <c r="S12" s="1">
        <v>916</v>
      </c>
      <c r="T12" s="1">
        <v>666075</v>
      </c>
      <c r="U12" s="1">
        <v>552849</v>
      </c>
    </row>
    <row r="13" spans="2:21" x14ac:dyDescent="0.25">
      <c r="B13">
        <v>7</v>
      </c>
      <c r="C13" s="1">
        <v>1430</v>
      </c>
      <c r="D13" s="1">
        <v>908</v>
      </c>
      <c r="E13" s="1">
        <v>859484</v>
      </c>
      <c r="F13" s="1">
        <v>541577</v>
      </c>
      <c r="G13" s="1"/>
      <c r="H13" s="1">
        <v>1406</v>
      </c>
      <c r="I13" s="1">
        <v>670</v>
      </c>
      <c r="J13" s="1">
        <v>859484</v>
      </c>
      <c r="K13" s="1">
        <v>406130</v>
      </c>
      <c r="L13" s="1"/>
      <c r="M13" s="1">
        <v>940</v>
      </c>
      <c r="N13" s="1">
        <v>888</v>
      </c>
      <c r="O13" s="1">
        <v>568235</v>
      </c>
      <c r="P13" s="1">
        <v>541577</v>
      </c>
      <c r="Q13" s="1"/>
      <c r="R13" s="1">
        <v>942</v>
      </c>
      <c r="S13" s="1">
        <v>673</v>
      </c>
      <c r="T13" s="1">
        <v>568235</v>
      </c>
      <c r="U13" s="1">
        <v>406130</v>
      </c>
    </row>
    <row r="14" spans="2:21" x14ac:dyDescent="0.25">
      <c r="B14">
        <v>8</v>
      </c>
      <c r="C14" s="1">
        <v>1041</v>
      </c>
      <c r="D14" s="1">
        <v>773</v>
      </c>
      <c r="E14" s="1">
        <v>641670</v>
      </c>
      <c r="F14" s="1">
        <v>468587</v>
      </c>
      <c r="G14" s="1"/>
      <c r="H14" s="1">
        <v>1063</v>
      </c>
      <c r="I14" s="1">
        <v>645</v>
      </c>
      <c r="J14" s="1">
        <v>641670</v>
      </c>
      <c r="K14" s="1">
        <v>393156</v>
      </c>
      <c r="L14" s="1"/>
      <c r="M14" s="1">
        <v>730</v>
      </c>
      <c r="N14" s="1">
        <v>809</v>
      </c>
      <c r="O14" s="1">
        <v>422185</v>
      </c>
      <c r="P14" s="1">
        <v>468587</v>
      </c>
      <c r="Q14" s="1"/>
      <c r="R14" s="1">
        <v>700</v>
      </c>
      <c r="S14" s="1">
        <v>652</v>
      </c>
      <c r="T14" s="1">
        <v>422185</v>
      </c>
      <c r="U14" s="1">
        <v>393156</v>
      </c>
    </row>
    <row r="15" spans="2:21" x14ac:dyDescent="0.25">
      <c r="B15">
        <v>9</v>
      </c>
      <c r="C15" s="1">
        <v>609</v>
      </c>
      <c r="D15" s="1">
        <v>488</v>
      </c>
      <c r="E15" s="1">
        <v>371255</v>
      </c>
      <c r="F15" s="1">
        <v>298008</v>
      </c>
      <c r="G15" s="1"/>
      <c r="H15" s="1">
        <v>611</v>
      </c>
      <c r="I15" s="1">
        <v>315</v>
      </c>
      <c r="J15" s="1">
        <v>371255</v>
      </c>
      <c r="K15" s="1">
        <v>189097</v>
      </c>
      <c r="L15" s="1"/>
      <c r="M15" s="1">
        <v>445</v>
      </c>
      <c r="N15" s="1">
        <v>493</v>
      </c>
      <c r="O15" s="1">
        <v>260227</v>
      </c>
      <c r="P15" s="1">
        <v>298008</v>
      </c>
      <c r="Q15" s="1"/>
      <c r="R15" s="1">
        <v>431</v>
      </c>
      <c r="S15" s="1">
        <v>321</v>
      </c>
      <c r="T15" s="1">
        <v>260227</v>
      </c>
      <c r="U15" s="1">
        <v>189097</v>
      </c>
    </row>
    <row r="16" spans="2:21" x14ac:dyDescent="0.25">
      <c r="B16">
        <v>10</v>
      </c>
      <c r="C16" s="1">
        <v>486</v>
      </c>
      <c r="D16" s="1">
        <v>355</v>
      </c>
      <c r="E16" s="1">
        <v>295263</v>
      </c>
      <c r="F16" s="1">
        <v>216222</v>
      </c>
      <c r="G16" s="1"/>
      <c r="H16" s="1">
        <v>506</v>
      </c>
      <c r="I16" s="1">
        <v>243</v>
      </c>
      <c r="J16" s="1">
        <v>295263</v>
      </c>
      <c r="K16" s="1">
        <v>141545</v>
      </c>
      <c r="L16" s="1"/>
      <c r="M16" s="1">
        <v>241</v>
      </c>
      <c r="N16" s="1">
        <v>357</v>
      </c>
      <c r="O16" s="1">
        <v>139009</v>
      </c>
      <c r="P16" s="1">
        <v>216222</v>
      </c>
      <c r="Q16" s="1"/>
      <c r="R16" s="1">
        <v>240</v>
      </c>
      <c r="S16" s="1">
        <v>251</v>
      </c>
      <c r="T16" s="1">
        <v>139009</v>
      </c>
      <c r="U16" s="1">
        <v>141545</v>
      </c>
    </row>
    <row r="17" spans="2:21" x14ac:dyDescent="0.25">
      <c r="B17">
        <v>11</v>
      </c>
      <c r="C17" s="1">
        <v>274</v>
      </c>
      <c r="D17" s="1">
        <v>227</v>
      </c>
      <c r="E17" s="1">
        <v>167579</v>
      </c>
      <c r="F17" s="1">
        <v>122928</v>
      </c>
      <c r="G17" s="1"/>
      <c r="H17" s="1">
        <v>273</v>
      </c>
      <c r="I17" s="1">
        <v>132</v>
      </c>
      <c r="J17" s="1">
        <v>167579</v>
      </c>
      <c r="K17" s="1">
        <v>79106</v>
      </c>
      <c r="L17" s="1"/>
      <c r="M17" s="1">
        <v>130</v>
      </c>
      <c r="N17" s="1">
        <v>205</v>
      </c>
      <c r="O17" s="1">
        <v>75922</v>
      </c>
      <c r="P17" s="1">
        <v>122928</v>
      </c>
      <c r="Q17" s="1"/>
      <c r="R17" s="1">
        <v>142</v>
      </c>
      <c r="S17" s="1">
        <v>139</v>
      </c>
      <c r="T17" s="1">
        <v>75922</v>
      </c>
      <c r="U17" s="1">
        <v>79106</v>
      </c>
    </row>
    <row r="18" spans="2:21" x14ac:dyDescent="0.25">
      <c r="B18">
        <v>12</v>
      </c>
      <c r="C18" s="1">
        <v>161</v>
      </c>
      <c r="D18" s="1">
        <v>99</v>
      </c>
      <c r="E18" s="1">
        <v>98979</v>
      </c>
      <c r="F18" s="1">
        <v>59946</v>
      </c>
      <c r="G18" s="1"/>
      <c r="H18" s="1">
        <v>164</v>
      </c>
      <c r="I18" s="1">
        <v>62</v>
      </c>
      <c r="J18" s="1">
        <v>98979</v>
      </c>
      <c r="K18" s="1">
        <v>36775</v>
      </c>
      <c r="L18" s="1"/>
      <c r="M18" s="1">
        <v>117</v>
      </c>
      <c r="N18" s="1">
        <v>101</v>
      </c>
      <c r="O18" s="1">
        <v>70743</v>
      </c>
      <c r="P18" s="1">
        <v>59946</v>
      </c>
      <c r="Q18" s="1"/>
      <c r="R18" s="1">
        <v>158</v>
      </c>
      <c r="S18" s="1">
        <v>71</v>
      </c>
      <c r="T18" s="1">
        <v>70743</v>
      </c>
      <c r="U18" s="1">
        <v>36775</v>
      </c>
    </row>
    <row r="19" spans="2:21" x14ac:dyDescent="0.25">
      <c r="B19">
        <v>13</v>
      </c>
      <c r="C19" s="1">
        <v>79</v>
      </c>
      <c r="D19" s="1">
        <v>49</v>
      </c>
      <c r="E19" s="1">
        <v>47626</v>
      </c>
      <c r="F19" s="1">
        <v>29264</v>
      </c>
      <c r="G19" s="1"/>
      <c r="H19" s="1">
        <v>78</v>
      </c>
      <c r="I19" s="1">
        <v>33</v>
      </c>
      <c r="J19" s="1">
        <v>47626</v>
      </c>
      <c r="K19" s="1">
        <v>19479</v>
      </c>
      <c r="L19" s="1"/>
      <c r="M19" s="1">
        <v>46</v>
      </c>
      <c r="N19" s="1">
        <v>49</v>
      </c>
      <c r="O19" s="1">
        <v>27670</v>
      </c>
      <c r="P19" s="1">
        <v>29264</v>
      </c>
      <c r="Q19" s="1"/>
      <c r="R19" s="1">
        <v>73</v>
      </c>
      <c r="S19" s="1">
        <v>37</v>
      </c>
      <c r="T19" s="1">
        <v>27670</v>
      </c>
      <c r="U19" s="1">
        <v>19479</v>
      </c>
    </row>
    <row r="20" spans="2:21" x14ac:dyDescent="0.25">
      <c r="B20">
        <v>14</v>
      </c>
      <c r="C20" s="1">
        <v>30</v>
      </c>
      <c r="D20" s="1">
        <v>13</v>
      </c>
      <c r="E20" s="1">
        <v>18090</v>
      </c>
      <c r="F20" s="1">
        <v>7283</v>
      </c>
      <c r="G20" s="1"/>
      <c r="H20" s="1">
        <v>33</v>
      </c>
      <c r="I20" s="1">
        <v>10</v>
      </c>
      <c r="J20" s="1">
        <v>18090</v>
      </c>
      <c r="K20" s="1">
        <v>5915</v>
      </c>
      <c r="L20" s="1"/>
      <c r="M20" s="1">
        <v>23</v>
      </c>
      <c r="N20" s="1">
        <v>12</v>
      </c>
      <c r="O20" s="1">
        <v>13593</v>
      </c>
      <c r="P20" s="1">
        <v>7283</v>
      </c>
      <c r="Q20" s="1"/>
      <c r="R20" s="1">
        <v>26</v>
      </c>
      <c r="S20" s="1">
        <v>10</v>
      </c>
      <c r="T20" s="1">
        <v>13593</v>
      </c>
      <c r="U20" s="1">
        <v>5915</v>
      </c>
    </row>
    <row r="21" spans="2:21" x14ac:dyDescent="0.25">
      <c r="B21">
        <v>15</v>
      </c>
      <c r="C21" s="1">
        <v>6</v>
      </c>
      <c r="D21" s="1">
        <v>2</v>
      </c>
      <c r="E21" s="1">
        <v>3332</v>
      </c>
      <c r="F21" s="1">
        <v>937</v>
      </c>
      <c r="G21" s="1"/>
      <c r="H21" s="1">
        <v>6</v>
      </c>
      <c r="I21" s="1">
        <v>2</v>
      </c>
      <c r="J21" s="1">
        <v>3332</v>
      </c>
      <c r="K21" s="1">
        <v>910</v>
      </c>
      <c r="L21" s="1"/>
      <c r="M21" s="1">
        <v>5</v>
      </c>
      <c r="N21" s="1">
        <v>2</v>
      </c>
      <c r="O21" s="1">
        <v>2950</v>
      </c>
      <c r="P21" s="1">
        <v>937</v>
      </c>
      <c r="Q21" s="1"/>
      <c r="R21" s="1">
        <v>8</v>
      </c>
      <c r="S21" s="1">
        <v>1</v>
      </c>
      <c r="T21" s="1">
        <v>2950</v>
      </c>
      <c r="U21" s="1">
        <v>910</v>
      </c>
    </row>
    <row r="22" spans="2:21" x14ac:dyDescent="0.25">
      <c r="B22">
        <v>16</v>
      </c>
      <c r="C22" s="1">
        <v>1</v>
      </c>
      <c r="D22" s="1">
        <v>0</v>
      </c>
      <c r="E22" s="1">
        <v>362</v>
      </c>
      <c r="F22" s="1">
        <v>60</v>
      </c>
      <c r="G22" s="1"/>
      <c r="H22" s="1">
        <v>1</v>
      </c>
      <c r="I22" s="1">
        <v>0</v>
      </c>
      <c r="J22" s="1">
        <v>362</v>
      </c>
      <c r="K22" s="1">
        <v>50</v>
      </c>
      <c r="L22" s="1"/>
      <c r="M22" s="1">
        <v>0</v>
      </c>
      <c r="N22" s="1">
        <v>0</v>
      </c>
      <c r="O22" s="1">
        <v>334</v>
      </c>
      <c r="P22" s="1">
        <v>60</v>
      </c>
      <c r="Q22" s="1"/>
      <c r="R22" s="1">
        <v>1</v>
      </c>
      <c r="S22" s="1">
        <v>0</v>
      </c>
      <c r="T22" s="1">
        <v>334</v>
      </c>
      <c r="U22" s="1">
        <v>50</v>
      </c>
    </row>
    <row r="23" spans="2:21" x14ac:dyDescent="0.25">
      <c r="B23">
        <v>17</v>
      </c>
      <c r="C23" s="1">
        <v>0</v>
      </c>
      <c r="D23" s="1">
        <v>0</v>
      </c>
      <c r="E23" s="1">
        <v>2</v>
      </c>
      <c r="F23" s="1">
        <v>0</v>
      </c>
      <c r="G23" s="1"/>
      <c r="H23" s="1">
        <v>0</v>
      </c>
      <c r="I23" s="1">
        <v>0</v>
      </c>
      <c r="J23" s="1">
        <v>2</v>
      </c>
      <c r="K23" s="1">
        <v>0</v>
      </c>
      <c r="L23" s="1"/>
      <c r="M23" s="1">
        <v>0</v>
      </c>
      <c r="N23" s="1">
        <v>0</v>
      </c>
      <c r="O23" s="1">
        <v>2</v>
      </c>
      <c r="P23" s="1">
        <v>0</v>
      </c>
      <c r="Q23" s="1"/>
      <c r="R23" s="1">
        <v>0</v>
      </c>
      <c r="S23" s="1">
        <v>0</v>
      </c>
      <c r="T23" s="1">
        <v>2</v>
      </c>
      <c r="U23" s="1">
        <v>0</v>
      </c>
    </row>
    <row r="24" spans="2:21" x14ac:dyDescent="0.25">
      <c r="B24" t="s">
        <v>15</v>
      </c>
      <c r="C24" s="1">
        <f>SUM(C6:C23)</f>
        <v>24603</v>
      </c>
      <c r="D24" s="1">
        <f t="shared" ref="D24:F24" si="0">SUM(D6:D23)</f>
        <v>18835</v>
      </c>
      <c r="E24" s="1">
        <f t="shared" si="0"/>
        <v>14781239</v>
      </c>
      <c r="F24" s="1">
        <f t="shared" si="0"/>
        <v>11432518</v>
      </c>
      <c r="G24" s="1"/>
      <c r="H24" s="1">
        <f t="shared" ref="H24:K24" si="1">SUM(H6:H23)</f>
        <v>24082</v>
      </c>
      <c r="I24" s="1">
        <f t="shared" si="1"/>
        <v>12751</v>
      </c>
      <c r="J24" s="1">
        <f t="shared" si="1"/>
        <v>14781239</v>
      </c>
      <c r="K24" s="1">
        <f t="shared" si="1"/>
        <v>7718717</v>
      </c>
      <c r="L24" s="1"/>
      <c r="M24" s="1">
        <f t="shared" ref="M24:P24" si="2">SUM(M6:M23)</f>
        <v>16045</v>
      </c>
      <c r="N24" s="1">
        <f t="shared" si="2"/>
        <v>18791</v>
      </c>
      <c r="O24" s="1">
        <f t="shared" si="2"/>
        <v>9717711</v>
      </c>
      <c r="P24" s="1">
        <f t="shared" si="2"/>
        <v>11432518</v>
      </c>
      <c r="Q24" s="1"/>
      <c r="R24" s="1">
        <f t="shared" ref="R24:U24" si="3">SUM(R6:R23)</f>
        <v>16593</v>
      </c>
      <c r="S24" s="1">
        <f t="shared" si="3"/>
        <v>13006</v>
      </c>
      <c r="T24" s="1">
        <f t="shared" si="3"/>
        <v>9717711</v>
      </c>
      <c r="U24" s="1">
        <f t="shared" si="3"/>
        <v>7718717</v>
      </c>
    </row>
    <row r="25" spans="2:21" x14ac:dyDescent="0.25">
      <c r="B25" t="s">
        <v>16</v>
      </c>
      <c r="C25" s="1">
        <f>C24/COUNT(C6:C23)</f>
        <v>1366.8333333333333</v>
      </c>
      <c r="D25" s="1">
        <f t="shared" ref="D25:F25" si="4">D24/COUNT(D6:D23)</f>
        <v>1046.3888888888889</v>
      </c>
      <c r="E25" s="1">
        <f t="shared" si="4"/>
        <v>821179.9444444445</v>
      </c>
      <c r="F25" s="1">
        <f t="shared" si="4"/>
        <v>635139.88888888888</v>
      </c>
      <c r="G25" s="1"/>
      <c r="H25" s="1">
        <f t="shared" ref="H25:K25" si="5">H24/COUNT(H6:H23)</f>
        <v>1337.8888888888889</v>
      </c>
      <c r="I25" s="1">
        <f t="shared" si="5"/>
        <v>708.38888888888891</v>
      </c>
      <c r="J25" s="1">
        <f t="shared" si="5"/>
        <v>821179.9444444445</v>
      </c>
      <c r="K25" s="1">
        <f t="shared" si="5"/>
        <v>428817.61111111112</v>
      </c>
      <c r="L25" s="1"/>
      <c r="M25" s="1">
        <f t="shared" ref="M25:P25" si="6">M24/COUNT(M6:M23)</f>
        <v>891.38888888888891</v>
      </c>
      <c r="N25" s="1">
        <f t="shared" si="6"/>
        <v>1043.9444444444443</v>
      </c>
      <c r="O25" s="1">
        <f t="shared" si="6"/>
        <v>539872.83333333337</v>
      </c>
      <c r="P25" s="1">
        <f t="shared" si="6"/>
        <v>635139.88888888888</v>
      </c>
      <c r="Q25" s="1"/>
      <c r="R25" s="1">
        <f t="shared" ref="R25:U25" si="7">R24/COUNT(R6:R23)</f>
        <v>921.83333333333337</v>
      </c>
      <c r="S25" s="1">
        <f t="shared" si="7"/>
        <v>722.55555555555554</v>
      </c>
      <c r="T25" s="1">
        <f t="shared" si="7"/>
        <v>539872.83333333337</v>
      </c>
      <c r="U25" s="1">
        <f t="shared" si="7"/>
        <v>428817.61111111112</v>
      </c>
    </row>
  </sheetData>
  <mergeCells count="4">
    <mergeCell ref="C3:F3"/>
    <mergeCell ref="H3:K3"/>
    <mergeCell ref="M3:P3"/>
    <mergeCell ref="R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Keren</vt:lpstr>
      <vt:lpstr>Narvik</vt:lpstr>
      <vt:lpstr>Sevastopol</vt:lpstr>
      <vt:lpstr>Smolensk</vt:lpstr>
      <vt:lpstr>Westerplatte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dcyoung</dc:creator>
  <cp:lastModifiedBy>dcyoung</cp:lastModifiedBy>
  <dcterms:created xsi:type="dcterms:W3CDTF">2015-10-22T04:40:46Z</dcterms:created>
  <dcterms:modified xsi:type="dcterms:W3CDTF">2015-10-22T21:24:31Z</dcterms:modified>
</cp:coreProperties>
</file>