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cyoung\Documents\Github\WarGame\"/>
    </mc:Choice>
  </mc:AlternateContent>
  <bookViews>
    <workbookView xWindow="0" yWindow="0" windowWidth="28800" windowHeight="12435"/>
  </bookViews>
  <sheets>
    <sheet name="Sheet" sheetId="1" r:id="rId1"/>
    <sheet name="Keren" sheetId="3" r:id="rId2"/>
    <sheet name="Narvik" sheetId="5" r:id="rId3"/>
    <sheet name="Sevastopol" sheetId="6" r:id="rId4"/>
    <sheet name="Smolensk" sheetId="7" r:id="rId5"/>
    <sheet name="Westerplatte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24" i="1"/>
  <c r="N25" i="1"/>
  <c r="N26" i="1"/>
  <c r="N27" i="1"/>
  <c r="N14" i="1"/>
  <c r="N15" i="1"/>
  <c r="N16" i="1"/>
  <c r="N17" i="1"/>
  <c r="N19" i="1"/>
  <c r="N20" i="1"/>
  <c r="N21" i="1"/>
  <c r="N22" i="1"/>
  <c r="H24" i="1"/>
  <c r="H25" i="1"/>
  <c r="H26" i="1"/>
  <c r="H27" i="1"/>
  <c r="H19" i="1"/>
  <c r="H20" i="1"/>
  <c r="H21" i="1"/>
  <c r="H22" i="1"/>
  <c r="H14" i="1"/>
  <c r="H15" i="1"/>
  <c r="H16" i="1"/>
  <c r="H17" i="1"/>
  <c r="I24" i="1"/>
  <c r="Q24" i="1" s="1"/>
  <c r="I25" i="1"/>
  <c r="Q25" i="1" s="1"/>
  <c r="I26" i="1"/>
  <c r="Q26" i="1" s="1"/>
  <c r="I27" i="1"/>
  <c r="Q27" i="1" s="1"/>
  <c r="I19" i="1"/>
  <c r="Q19" i="1" s="1"/>
  <c r="I20" i="1"/>
  <c r="I21" i="1"/>
  <c r="I22" i="1"/>
  <c r="I14" i="1"/>
  <c r="I15" i="1"/>
  <c r="I16" i="1"/>
  <c r="I17" i="1"/>
  <c r="I7" i="1"/>
  <c r="Q7" i="1" s="1"/>
  <c r="I9" i="1"/>
  <c r="M24" i="1"/>
  <c r="M25" i="1"/>
  <c r="M26" i="1"/>
  <c r="M27" i="1"/>
  <c r="M19" i="1"/>
  <c r="P19" i="1" s="1"/>
  <c r="R19" i="1" s="1"/>
  <c r="M20" i="1"/>
  <c r="M21" i="1"/>
  <c r="M22" i="1"/>
  <c r="M14" i="1"/>
  <c r="M15" i="1"/>
  <c r="M16" i="1"/>
  <c r="M17" i="1"/>
  <c r="M11" i="1"/>
  <c r="M9" i="1"/>
  <c r="M12" i="1"/>
  <c r="M10" i="1"/>
  <c r="I12" i="1"/>
  <c r="I11" i="1"/>
  <c r="I10" i="1"/>
  <c r="H12" i="1"/>
  <c r="H11" i="1"/>
  <c r="P11" i="1" s="1"/>
  <c r="R11" i="1" s="1"/>
  <c r="H10" i="1"/>
  <c r="H9" i="1"/>
  <c r="M7" i="1"/>
  <c r="H7" i="1"/>
  <c r="M6" i="1"/>
  <c r="H6" i="1"/>
  <c r="M5" i="1"/>
  <c r="H5" i="1"/>
  <c r="P5" i="1" s="1"/>
  <c r="R5" i="1" s="1"/>
  <c r="M4" i="1"/>
  <c r="H4" i="1"/>
  <c r="N7" i="1"/>
  <c r="N6" i="1"/>
  <c r="I6" i="1"/>
  <c r="N5" i="1"/>
  <c r="I5" i="1"/>
  <c r="Q5" i="1" s="1"/>
  <c r="N4" i="1"/>
  <c r="I4" i="1"/>
  <c r="U24" i="8"/>
  <c r="U25" i="8" s="1"/>
  <c r="T24" i="8"/>
  <c r="T25" i="8" s="1"/>
  <c r="S24" i="8"/>
  <c r="S25" i="8" s="1"/>
  <c r="R24" i="8"/>
  <c r="R25" i="8" s="1"/>
  <c r="P24" i="8"/>
  <c r="P25" i="8" s="1"/>
  <c r="O24" i="8"/>
  <c r="O25" i="8" s="1"/>
  <c r="N24" i="8"/>
  <c r="N25" i="8" s="1"/>
  <c r="M24" i="8"/>
  <c r="M25" i="8" s="1"/>
  <c r="K24" i="8"/>
  <c r="K25" i="8" s="1"/>
  <c r="J24" i="8"/>
  <c r="J25" i="8" s="1"/>
  <c r="I24" i="8"/>
  <c r="I25" i="8" s="1"/>
  <c r="H24" i="8"/>
  <c r="H25" i="8" s="1"/>
  <c r="F24" i="8"/>
  <c r="F25" i="8" s="1"/>
  <c r="E24" i="8"/>
  <c r="E25" i="8" s="1"/>
  <c r="D24" i="8"/>
  <c r="D25" i="8" s="1"/>
  <c r="C24" i="8"/>
  <c r="C25" i="8" s="1"/>
  <c r="U24" i="7"/>
  <c r="U25" i="7" s="1"/>
  <c r="T24" i="7"/>
  <c r="T25" i="7" s="1"/>
  <c r="S24" i="7"/>
  <c r="S25" i="7" s="1"/>
  <c r="R24" i="7"/>
  <c r="R25" i="7" s="1"/>
  <c r="P24" i="7"/>
  <c r="P25" i="7" s="1"/>
  <c r="O24" i="7"/>
  <c r="O25" i="7" s="1"/>
  <c r="N24" i="7"/>
  <c r="N25" i="7" s="1"/>
  <c r="M24" i="7"/>
  <c r="M25" i="7" s="1"/>
  <c r="K24" i="7"/>
  <c r="K25" i="7" s="1"/>
  <c r="J24" i="7"/>
  <c r="J25" i="7" s="1"/>
  <c r="I24" i="7"/>
  <c r="I25" i="7" s="1"/>
  <c r="H24" i="7"/>
  <c r="H25" i="7" s="1"/>
  <c r="F24" i="7"/>
  <c r="F25" i="7" s="1"/>
  <c r="E24" i="7"/>
  <c r="E25" i="7" s="1"/>
  <c r="D24" i="7"/>
  <c r="D25" i="7" s="1"/>
  <c r="C24" i="7"/>
  <c r="C25" i="7" s="1"/>
  <c r="U24" i="6"/>
  <c r="U25" i="6" s="1"/>
  <c r="T24" i="6"/>
  <c r="T25" i="6" s="1"/>
  <c r="S24" i="6"/>
  <c r="S25" i="6" s="1"/>
  <c r="R24" i="6"/>
  <c r="R25" i="6" s="1"/>
  <c r="P24" i="6"/>
  <c r="P25" i="6" s="1"/>
  <c r="O24" i="6"/>
  <c r="O25" i="6" s="1"/>
  <c r="N24" i="6"/>
  <c r="N25" i="6" s="1"/>
  <c r="M24" i="6"/>
  <c r="M25" i="6" s="1"/>
  <c r="K24" i="6"/>
  <c r="K25" i="6" s="1"/>
  <c r="J24" i="6"/>
  <c r="J25" i="6" s="1"/>
  <c r="I24" i="6"/>
  <c r="I25" i="6" s="1"/>
  <c r="H24" i="6"/>
  <c r="H25" i="6" s="1"/>
  <c r="F24" i="6"/>
  <c r="F25" i="6" s="1"/>
  <c r="E24" i="6"/>
  <c r="E25" i="6" s="1"/>
  <c r="D24" i="6"/>
  <c r="D25" i="6" s="1"/>
  <c r="C24" i="6"/>
  <c r="C25" i="6" s="1"/>
  <c r="U24" i="5"/>
  <c r="U25" i="5" s="1"/>
  <c r="T24" i="5"/>
  <c r="T25" i="5" s="1"/>
  <c r="S24" i="5"/>
  <c r="S25" i="5" s="1"/>
  <c r="R24" i="5"/>
  <c r="R25" i="5" s="1"/>
  <c r="P24" i="5"/>
  <c r="P25" i="5" s="1"/>
  <c r="O24" i="5"/>
  <c r="O25" i="5" s="1"/>
  <c r="N24" i="5"/>
  <c r="N25" i="5" s="1"/>
  <c r="M24" i="5"/>
  <c r="M25" i="5" s="1"/>
  <c r="K24" i="5"/>
  <c r="K25" i="5" s="1"/>
  <c r="J24" i="5"/>
  <c r="J25" i="5" s="1"/>
  <c r="I24" i="5"/>
  <c r="I25" i="5" s="1"/>
  <c r="H24" i="5"/>
  <c r="H25" i="5" s="1"/>
  <c r="F24" i="5"/>
  <c r="F25" i="5" s="1"/>
  <c r="E24" i="5"/>
  <c r="E25" i="5" s="1"/>
  <c r="D24" i="5"/>
  <c r="D25" i="5" s="1"/>
  <c r="C24" i="5"/>
  <c r="C25" i="5" s="1"/>
  <c r="M24" i="3"/>
  <c r="N24" i="3"/>
  <c r="O24" i="3"/>
  <c r="O25" i="3" s="1"/>
  <c r="P24" i="3"/>
  <c r="P25" i="3" s="1"/>
  <c r="R24" i="3"/>
  <c r="S24" i="3"/>
  <c r="S25" i="3" s="1"/>
  <c r="T24" i="3"/>
  <c r="T25" i="3" s="1"/>
  <c r="U24" i="3"/>
  <c r="U25" i="3" s="1"/>
  <c r="M25" i="3"/>
  <c r="N25" i="3"/>
  <c r="R25" i="3"/>
  <c r="I25" i="3"/>
  <c r="J25" i="3"/>
  <c r="K25" i="3"/>
  <c r="H24" i="3"/>
  <c r="H25" i="3" s="1"/>
  <c r="I24" i="3"/>
  <c r="J24" i="3"/>
  <c r="K24" i="3"/>
  <c r="E25" i="3"/>
  <c r="F25" i="3"/>
  <c r="C25" i="3"/>
  <c r="D24" i="3"/>
  <c r="D25" i="3" s="1"/>
  <c r="E24" i="3"/>
  <c r="F24" i="3"/>
  <c r="C24" i="3"/>
  <c r="P12" i="1" l="1"/>
  <c r="R12" i="1" s="1"/>
  <c r="P17" i="1"/>
  <c r="R17" i="1" s="1"/>
  <c r="P27" i="1"/>
  <c r="R27" i="1" s="1"/>
  <c r="P7" i="1"/>
  <c r="R7" i="1" s="1"/>
  <c r="Q21" i="1"/>
  <c r="P16" i="1"/>
  <c r="R16" i="1" s="1"/>
  <c r="P26" i="1"/>
  <c r="R26" i="1" s="1"/>
  <c r="P6" i="1"/>
  <c r="R6" i="1" s="1"/>
  <c r="Q22" i="1"/>
  <c r="Q9" i="1"/>
  <c r="Q20" i="1"/>
  <c r="Q10" i="1"/>
  <c r="Q12" i="1"/>
  <c r="Q11" i="1"/>
  <c r="P15" i="1"/>
  <c r="R15" i="1" s="1"/>
  <c r="P25" i="1"/>
  <c r="R25" i="1" s="1"/>
  <c r="P14" i="1"/>
  <c r="R14" i="1" s="1"/>
  <c r="P24" i="1"/>
  <c r="R24" i="1" s="1"/>
  <c r="P4" i="1"/>
  <c r="R4" i="1" s="1"/>
  <c r="P10" i="1"/>
  <c r="R10" i="1" s="1"/>
  <c r="P9" i="1"/>
  <c r="R9" i="1" s="1"/>
  <c r="Q17" i="1"/>
  <c r="P22" i="1"/>
  <c r="R22" i="1" s="1"/>
  <c r="Q16" i="1"/>
  <c r="P21" i="1"/>
  <c r="R21" i="1" s="1"/>
  <c r="Q15" i="1"/>
  <c r="P20" i="1"/>
  <c r="R20" i="1" s="1"/>
  <c r="Q14" i="1"/>
  <c r="Q4" i="1"/>
  <c r="Q6" i="1"/>
</calcChain>
</file>

<file path=xl/sharedStrings.xml><?xml version="1.0" encoding="utf-8"?>
<sst xmlns="http://schemas.openxmlformats.org/spreadsheetml/2006/main" count="218" uniqueCount="37">
  <si>
    <t>Minimax</t>
  </si>
  <si>
    <t>Alpha Beta</t>
  </si>
  <si>
    <t>Puzzle</t>
  </si>
  <si>
    <t>Keren</t>
  </si>
  <si>
    <t>Heuristic</t>
  </si>
  <si>
    <t>Narvik</t>
  </si>
  <si>
    <t>Sevastopol</t>
  </si>
  <si>
    <t>Smolensk</t>
  </si>
  <si>
    <t>Westerplatte</t>
  </si>
  <si>
    <t>Winner</t>
  </si>
  <si>
    <t>Move #</t>
  </si>
  <si>
    <t>p1Time</t>
  </si>
  <si>
    <t>p2Time</t>
  </si>
  <si>
    <t>p1NodesExp</t>
  </si>
  <si>
    <t>p2NodesExp</t>
  </si>
  <si>
    <t>Total</t>
  </si>
  <si>
    <t>Average:</t>
  </si>
  <si>
    <t>PuzzleName: Keren</t>
  </si>
  <si>
    <t>Minimax vs Minimax</t>
  </si>
  <si>
    <t>Minimax vs Alpha Beta</t>
  </si>
  <si>
    <t>Alpha Beta vs Minimax</t>
  </si>
  <si>
    <t>Alpha Beta vs Alpha Beta</t>
  </si>
  <si>
    <t>PuzzleName: Narvik</t>
  </si>
  <si>
    <t>PuzzleName: Sevastopol</t>
  </si>
  <si>
    <t>PuzzleName: Smolensk</t>
  </si>
  <si>
    <t>PuzzleName: Westerplatte</t>
  </si>
  <si>
    <t>Combined</t>
  </si>
  <si>
    <t>Player 1</t>
  </si>
  <si>
    <t>Player 2</t>
  </si>
  <si>
    <t>Strategy</t>
  </si>
  <si>
    <t>Score</t>
  </si>
  <si>
    <t>Total Nodes Expanded</t>
  </si>
  <si>
    <t>Avg Nodes Expanded/Move</t>
  </si>
  <si>
    <t>Score Diff</t>
  </si>
  <si>
    <t>Total Game Time (ms)</t>
  </si>
  <si>
    <t>Avg Move Time (ms)</t>
  </si>
  <si>
    <t>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</si>
</sst>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/>
    <xf numFmtId="0" fontId="0" fillId="0" borderId="0" xfId="0" applyBorder="1"/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Border="1" applyAlignment="1"/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8" xfId="0" applyBorder="1"/>
    <xf numFmtId="0" fontId="3" fillId="0" borderId="8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7"/>
  <sheetViews>
    <sheetView tabSelected="1" workbookViewId="0">
      <selection activeCell="T31" sqref="T31"/>
    </sheetView>
  </sheetViews>
  <sheetFormatPr defaultRowHeight="15" x14ac:dyDescent="0.25"/>
  <cols>
    <col min="3" max="3" width="12.7109375" bestFit="1" customWidth="1"/>
    <col min="4" max="4" width="8.85546875" bestFit="1" customWidth="1"/>
    <col min="5" max="5" width="2.140625" customWidth="1"/>
    <col min="6" max="6" width="9.42578125" bestFit="1" customWidth="1"/>
    <col min="7" max="7" width="5.85546875" bestFit="1" customWidth="1"/>
    <col min="8" max="8" width="12.42578125" customWidth="1"/>
    <col min="9" max="9" width="12" customWidth="1"/>
    <col min="10" max="10" width="2.5703125" customWidth="1"/>
    <col min="11" max="11" width="9.42578125" bestFit="1" customWidth="1"/>
    <col min="12" max="12" width="5.85546875" bestFit="1" customWidth="1"/>
    <col min="13" max="13" width="11.140625" customWidth="1"/>
    <col min="14" max="14" width="11.42578125" customWidth="1"/>
    <col min="15" max="15" width="2.140625" customWidth="1"/>
    <col min="16" max="16" width="9.85546875" customWidth="1"/>
    <col min="17" max="17" width="16" customWidth="1"/>
    <col min="18" max="18" width="11.85546875" customWidth="1"/>
    <col min="19" max="19" width="7.7109375" bestFit="1" customWidth="1"/>
    <col min="20" max="20" width="7.5703125" bestFit="1" customWidth="1"/>
  </cols>
  <sheetData>
    <row r="2" spans="3:21" ht="15.75" x14ac:dyDescent="0.25">
      <c r="F2" s="10" t="s">
        <v>27</v>
      </c>
      <c r="G2" s="10"/>
      <c r="H2" s="10"/>
      <c r="I2" s="10"/>
      <c r="J2" s="19"/>
      <c r="K2" s="10" t="s">
        <v>28</v>
      </c>
      <c r="L2" s="10"/>
      <c r="M2" s="10"/>
      <c r="N2" s="10"/>
      <c r="O2" s="19"/>
      <c r="P2" s="10" t="s">
        <v>26</v>
      </c>
      <c r="Q2" s="10"/>
      <c r="R2" s="10"/>
      <c r="S2" s="10"/>
      <c r="T2" s="12"/>
      <c r="U2" s="3"/>
    </row>
    <row r="3" spans="3:21" ht="27.75" customHeight="1" x14ac:dyDescent="0.25">
      <c r="C3" s="13" t="s">
        <v>2</v>
      </c>
      <c r="D3" s="13" t="s">
        <v>4</v>
      </c>
      <c r="E3" s="16"/>
      <c r="F3" s="13" t="s">
        <v>29</v>
      </c>
      <c r="G3" s="13" t="s">
        <v>30</v>
      </c>
      <c r="H3" s="13" t="s">
        <v>35</v>
      </c>
      <c r="I3" s="13" t="s">
        <v>31</v>
      </c>
      <c r="J3" s="16"/>
      <c r="K3" s="13" t="s">
        <v>29</v>
      </c>
      <c r="L3" s="13" t="s">
        <v>30</v>
      </c>
      <c r="M3" s="14" t="s">
        <v>35</v>
      </c>
      <c r="N3" s="13" t="s">
        <v>31</v>
      </c>
      <c r="O3" s="16"/>
      <c r="P3" s="13" t="s">
        <v>35</v>
      </c>
      <c r="Q3" s="15" t="s">
        <v>32</v>
      </c>
      <c r="R3" s="13" t="s">
        <v>34</v>
      </c>
      <c r="S3" s="13" t="s">
        <v>9</v>
      </c>
    </row>
    <row r="4" spans="3:21" x14ac:dyDescent="0.25">
      <c r="C4" s="8" t="s">
        <v>3</v>
      </c>
      <c r="D4" s="11" t="s">
        <v>33</v>
      </c>
      <c r="E4" s="17"/>
      <c r="F4" s="11" t="s">
        <v>0</v>
      </c>
      <c r="G4" s="9">
        <v>19</v>
      </c>
      <c r="H4" s="9">
        <f>Keren!C25</f>
        <v>993.66666666666663</v>
      </c>
      <c r="I4" s="9">
        <f>Keren!E24</f>
        <v>10662815</v>
      </c>
      <c r="J4" s="5"/>
      <c r="K4" s="11" t="s">
        <v>0</v>
      </c>
      <c r="L4" s="9">
        <v>17</v>
      </c>
      <c r="M4" s="18">
        <f>Keren!D25</f>
        <v>792.38888888888891</v>
      </c>
      <c r="N4" s="9">
        <f>Keren!F24</f>
        <v>8627923</v>
      </c>
      <c r="O4" s="5"/>
      <c r="P4" s="9">
        <f>(H4+M4)/2</f>
        <v>893.02777777777783</v>
      </c>
      <c r="Q4" s="20">
        <f>(I4+N4)/36</f>
        <v>535853.83333333337</v>
      </c>
      <c r="R4" s="9">
        <f>P4*36</f>
        <v>32149</v>
      </c>
      <c r="S4" s="9">
        <v>1</v>
      </c>
    </row>
    <row r="5" spans="3:21" x14ac:dyDescent="0.25">
      <c r="C5" s="8" t="s">
        <v>3</v>
      </c>
      <c r="D5" s="11" t="s">
        <v>33</v>
      </c>
      <c r="E5" s="17"/>
      <c r="F5" s="11" t="s">
        <v>0</v>
      </c>
      <c r="G5" s="9">
        <v>14</v>
      </c>
      <c r="H5" s="9">
        <f>Keren!H25</f>
        <v>955.94444444444446</v>
      </c>
      <c r="I5" s="9">
        <f>Keren!J24</f>
        <v>10419170</v>
      </c>
      <c r="J5" s="5"/>
      <c r="K5" s="11" t="s">
        <v>1</v>
      </c>
      <c r="L5" s="7">
        <v>22</v>
      </c>
      <c r="M5" s="18">
        <f>Keren!I25</f>
        <v>10999.555555555555</v>
      </c>
      <c r="N5" s="9">
        <f>Keren!K24</f>
        <v>116931091</v>
      </c>
      <c r="O5" s="5"/>
      <c r="P5" s="9">
        <f>(H5+M5)/2</f>
        <v>5977.75</v>
      </c>
      <c r="Q5" s="20">
        <f>(I5+N5)/36</f>
        <v>3537507.25</v>
      </c>
      <c r="R5" s="9">
        <f>P5*36</f>
        <v>215199</v>
      </c>
      <c r="S5" s="7">
        <v>2</v>
      </c>
    </row>
    <row r="6" spans="3:21" x14ac:dyDescent="0.25">
      <c r="C6" s="8" t="s">
        <v>3</v>
      </c>
      <c r="D6" s="11" t="s">
        <v>33</v>
      </c>
      <c r="E6" s="17"/>
      <c r="F6" s="11" t="s">
        <v>1</v>
      </c>
      <c r="G6" s="9">
        <v>18</v>
      </c>
      <c r="H6" s="9">
        <f>Keren!M25</f>
        <v>9182.9444444444453</v>
      </c>
      <c r="I6" s="9">
        <f>Keren!O24</f>
        <v>94079872</v>
      </c>
      <c r="J6" s="5"/>
      <c r="K6" s="11" t="s">
        <v>0</v>
      </c>
      <c r="L6" s="7">
        <v>18</v>
      </c>
      <c r="M6" s="18">
        <f>Keren!N25</f>
        <v>797.94444444444446</v>
      </c>
      <c r="N6" s="9">
        <f>Keren!P24</f>
        <v>8620655</v>
      </c>
      <c r="O6" s="5"/>
      <c r="P6" s="9">
        <f>(H6+M6)/2</f>
        <v>4990.4444444444453</v>
      </c>
      <c r="Q6" s="20">
        <f>(I6+N6)/36</f>
        <v>2852792.4166666665</v>
      </c>
      <c r="R6" s="9">
        <f>P6*36</f>
        <v>179656.00000000003</v>
      </c>
      <c r="S6" s="7" t="s">
        <v>36</v>
      </c>
    </row>
    <row r="7" spans="3:21" x14ac:dyDescent="0.25">
      <c r="C7" s="8" t="s">
        <v>3</v>
      </c>
      <c r="D7" s="11" t="s">
        <v>33</v>
      </c>
      <c r="E7" s="17"/>
      <c r="F7" s="11" t="s">
        <v>1</v>
      </c>
      <c r="G7" s="9">
        <v>14</v>
      </c>
      <c r="H7" s="9">
        <f>Keren!R25</f>
        <v>9719</v>
      </c>
      <c r="I7" s="9">
        <f>Keren!T24</f>
        <v>100464697</v>
      </c>
      <c r="J7" s="5"/>
      <c r="K7" s="11" t="s">
        <v>1</v>
      </c>
      <c r="L7" s="7">
        <v>22</v>
      </c>
      <c r="M7" s="18">
        <f>Keren!S25</f>
        <v>10997.666666666666</v>
      </c>
      <c r="N7" s="9">
        <f>Keren!U24</f>
        <v>116434838</v>
      </c>
      <c r="O7" s="5"/>
      <c r="P7" s="9">
        <f>(H7+M7)/2</f>
        <v>10358.333333333332</v>
      </c>
      <c r="Q7" s="20">
        <f>(I7+N7)/36</f>
        <v>6024987.083333333</v>
      </c>
      <c r="R7" s="9">
        <f>P7*36</f>
        <v>372899.99999999994</v>
      </c>
      <c r="S7" s="7">
        <v>2</v>
      </c>
    </row>
    <row r="8" spans="3:21" x14ac:dyDescent="0.25">
      <c r="C8" s="4"/>
      <c r="D8" s="17"/>
      <c r="E8" s="17"/>
      <c r="F8" s="17"/>
      <c r="G8" s="5"/>
      <c r="H8" s="5"/>
      <c r="I8" s="5"/>
      <c r="J8" s="5"/>
      <c r="K8" s="17"/>
      <c r="L8" s="5"/>
      <c r="M8" s="5"/>
      <c r="N8" s="5"/>
      <c r="O8" s="5"/>
      <c r="P8" s="5"/>
      <c r="Q8" s="5"/>
      <c r="R8" s="5"/>
      <c r="S8" s="5"/>
    </row>
    <row r="9" spans="3:21" x14ac:dyDescent="0.25">
      <c r="C9" s="8" t="s">
        <v>5</v>
      </c>
      <c r="D9" s="11" t="s">
        <v>33</v>
      </c>
      <c r="E9" s="17"/>
      <c r="F9" s="11" t="s">
        <v>0</v>
      </c>
      <c r="G9" s="9">
        <v>701</v>
      </c>
      <c r="H9" s="9">
        <f>Narvik!C25</f>
        <v>1115.6111111111111</v>
      </c>
      <c r="I9" s="9">
        <f>Narvik!E24</f>
        <v>11991897</v>
      </c>
      <c r="J9" s="5"/>
      <c r="K9" s="11" t="s">
        <v>0</v>
      </c>
      <c r="L9" s="9">
        <v>1099</v>
      </c>
      <c r="M9" s="18">
        <f>Narvik!D25</f>
        <v>878.5</v>
      </c>
      <c r="N9" s="9">
        <f>Narvik!F24</f>
        <v>9545837</v>
      </c>
      <c r="O9" s="5"/>
      <c r="P9" s="9">
        <f>(H9+M9)/2</f>
        <v>997.05555555555554</v>
      </c>
      <c r="Q9" s="20">
        <f>(I9+N9)/36</f>
        <v>598270.38888888888</v>
      </c>
      <c r="R9" s="9">
        <f t="shared" ref="R9:R27" si="0">P9*36</f>
        <v>35894</v>
      </c>
      <c r="S9" s="9">
        <v>2</v>
      </c>
    </row>
    <row r="10" spans="3:21" x14ac:dyDescent="0.25">
      <c r="C10" s="8" t="s">
        <v>5</v>
      </c>
      <c r="D10" s="11" t="s">
        <v>33</v>
      </c>
      <c r="E10" s="17"/>
      <c r="F10" s="11" t="s">
        <v>0</v>
      </c>
      <c r="G10" s="9">
        <v>996</v>
      </c>
      <c r="H10" s="9">
        <f>Narvik!H25</f>
        <v>1036.9444444444443</v>
      </c>
      <c r="I10" s="9">
        <f>Narvik!J24</f>
        <v>11319520</v>
      </c>
      <c r="J10" s="5"/>
      <c r="K10" s="11" t="s">
        <v>1</v>
      </c>
      <c r="L10" s="9">
        <v>804</v>
      </c>
      <c r="M10" s="18">
        <f>Narvik!I25</f>
        <v>8687.3888888888887</v>
      </c>
      <c r="N10" s="9">
        <f>Narvik!K24</f>
        <v>91264334</v>
      </c>
      <c r="O10" s="5"/>
      <c r="P10" s="9">
        <f>(H10+M10)/2</f>
        <v>4862.1666666666661</v>
      </c>
      <c r="Q10" s="20">
        <f>(I10+N10)/36</f>
        <v>2849551.5</v>
      </c>
      <c r="R10" s="9">
        <f t="shared" si="0"/>
        <v>175037.99999999997</v>
      </c>
      <c r="S10" s="9">
        <v>1</v>
      </c>
    </row>
    <row r="11" spans="3:21" x14ac:dyDescent="0.25">
      <c r="C11" s="8" t="s">
        <v>5</v>
      </c>
      <c r="D11" s="11" t="s">
        <v>33</v>
      </c>
      <c r="E11" s="17"/>
      <c r="F11" s="11" t="s">
        <v>1</v>
      </c>
      <c r="G11" s="9">
        <v>701</v>
      </c>
      <c r="H11" s="9">
        <f>Narvik!M25</f>
        <v>8020.2777777777774</v>
      </c>
      <c r="I11" s="9">
        <f>Narvik!O24</f>
        <v>80907049</v>
      </c>
      <c r="J11" s="5"/>
      <c r="K11" s="11" t="s">
        <v>0</v>
      </c>
      <c r="L11" s="9">
        <v>1099</v>
      </c>
      <c r="M11" s="18">
        <f>Narvik!N25</f>
        <v>879.16666666666663</v>
      </c>
      <c r="N11" s="9">
        <f>Narvik!P24</f>
        <v>9545837</v>
      </c>
      <c r="O11" s="5"/>
      <c r="P11" s="9">
        <f>(H11+M11)/2</f>
        <v>4449.7222222222217</v>
      </c>
      <c r="Q11" s="20">
        <f>(I11+N11)/36</f>
        <v>2512580.1666666665</v>
      </c>
      <c r="R11" s="9">
        <f t="shared" si="0"/>
        <v>160189.99999999997</v>
      </c>
      <c r="S11" s="9">
        <v>2</v>
      </c>
    </row>
    <row r="12" spans="3:21" x14ac:dyDescent="0.25">
      <c r="C12" s="8" t="s">
        <v>5</v>
      </c>
      <c r="D12" s="11" t="s">
        <v>33</v>
      </c>
      <c r="E12" s="17"/>
      <c r="F12" s="11" t="s">
        <v>1</v>
      </c>
      <c r="G12" s="9">
        <v>700</v>
      </c>
      <c r="H12" s="9">
        <f>Narvik!R25</f>
        <v>7542.333333333333</v>
      </c>
      <c r="I12" s="9">
        <f>Narvik!T25</f>
        <v>4239085.555555556</v>
      </c>
      <c r="J12" s="5"/>
      <c r="K12" s="11" t="s">
        <v>1</v>
      </c>
      <c r="L12" s="9">
        <v>1100</v>
      </c>
      <c r="M12" s="18">
        <f>Narvik!S25</f>
        <v>8673</v>
      </c>
      <c r="N12" s="9">
        <f>Narvik!U24</f>
        <v>91182040</v>
      </c>
      <c r="O12" s="5"/>
      <c r="P12" s="9">
        <f>(H12+M12)/2</f>
        <v>8107.6666666666661</v>
      </c>
      <c r="Q12" s="20">
        <f>(I12+N12)/36</f>
        <v>2650586.8209876544</v>
      </c>
      <c r="R12" s="9">
        <f t="shared" si="0"/>
        <v>291876</v>
      </c>
      <c r="S12" s="9">
        <v>2</v>
      </c>
    </row>
    <row r="13" spans="3:21" x14ac:dyDescent="0.25">
      <c r="C13" s="4"/>
      <c r="D13" s="17"/>
      <c r="E13" s="17"/>
      <c r="F13" s="17"/>
      <c r="G13" s="5"/>
      <c r="H13" s="5"/>
      <c r="I13" s="5"/>
      <c r="J13" s="5"/>
      <c r="K13" s="17"/>
      <c r="L13" s="5"/>
      <c r="M13" s="5"/>
      <c r="N13" s="5"/>
      <c r="O13" s="5"/>
      <c r="P13" s="5"/>
      <c r="Q13" s="5"/>
      <c r="R13" s="5"/>
      <c r="S13" s="5"/>
    </row>
    <row r="14" spans="3:21" x14ac:dyDescent="0.25">
      <c r="C14" s="8" t="s">
        <v>6</v>
      </c>
      <c r="D14" s="11" t="s">
        <v>33</v>
      </c>
      <c r="E14" s="17"/>
      <c r="F14" s="11" t="s">
        <v>0</v>
      </c>
      <c r="G14" s="9">
        <v>186</v>
      </c>
      <c r="H14" s="9">
        <f>Sevastopol!C25</f>
        <v>1056.8888888888889</v>
      </c>
      <c r="I14" s="9">
        <f>Sevastopol!E24</f>
        <v>11596409</v>
      </c>
      <c r="J14" s="5"/>
      <c r="K14" s="11" t="s">
        <v>0</v>
      </c>
      <c r="L14" s="9">
        <v>192</v>
      </c>
      <c r="M14" s="18">
        <f>Sevastopol!D25</f>
        <v>831.33333333333337</v>
      </c>
      <c r="N14" s="9">
        <f>Sevastopol!F24</f>
        <v>9218376</v>
      </c>
      <c r="O14" s="5"/>
      <c r="P14" s="9">
        <f>(H14+M14)/2</f>
        <v>944.11111111111109</v>
      </c>
      <c r="Q14" s="20">
        <f>(I14+N14)/36</f>
        <v>578188.47222222225</v>
      </c>
      <c r="R14" s="9">
        <f t="shared" si="0"/>
        <v>33988</v>
      </c>
      <c r="S14" s="9">
        <v>2</v>
      </c>
    </row>
    <row r="15" spans="3:21" x14ac:dyDescent="0.25">
      <c r="C15" s="8" t="s">
        <v>6</v>
      </c>
      <c r="D15" s="11" t="s">
        <v>33</v>
      </c>
      <c r="E15" s="17"/>
      <c r="F15" s="11" t="s">
        <v>0</v>
      </c>
      <c r="G15" s="9">
        <v>207</v>
      </c>
      <c r="H15" s="9">
        <f>Sevastopol!H25</f>
        <v>1007.0555555555555</v>
      </c>
      <c r="I15" s="9">
        <f>Sevastopol!J24</f>
        <v>11209443</v>
      </c>
      <c r="J15" s="5"/>
      <c r="K15" s="11" t="s">
        <v>1</v>
      </c>
      <c r="L15" s="9">
        <v>171</v>
      </c>
      <c r="M15" s="18">
        <f>Sevastopol!I25</f>
        <v>20091.166666666668</v>
      </c>
      <c r="N15" s="9">
        <f>Sevastopol!K24</f>
        <v>222430638</v>
      </c>
      <c r="O15" s="5"/>
      <c r="P15" s="9">
        <f>(H15+M15)/2</f>
        <v>10549.111111111111</v>
      </c>
      <c r="Q15" s="20">
        <f>(I15+N15)/36</f>
        <v>6490002.25</v>
      </c>
      <c r="R15" s="9">
        <f t="shared" si="0"/>
        <v>379768</v>
      </c>
      <c r="S15" s="9">
        <v>1</v>
      </c>
    </row>
    <row r="16" spans="3:21" x14ac:dyDescent="0.25">
      <c r="C16" s="8" t="s">
        <v>6</v>
      </c>
      <c r="D16" s="11" t="s">
        <v>33</v>
      </c>
      <c r="E16" s="17"/>
      <c r="F16" s="11" t="s">
        <v>1</v>
      </c>
      <c r="G16" s="9">
        <v>363</v>
      </c>
      <c r="H16" s="9">
        <f>Sevastopol!M25</f>
        <v>26623.666666666668</v>
      </c>
      <c r="I16" s="9">
        <f>Sevastopol!O24</f>
        <v>292130483</v>
      </c>
      <c r="J16" s="5"/>
      <c r="K16" s="11" t="s">
        <v>0</v>
      </c>
      <c r="L16" s="9">
        <v>15</v>
      </c>
      <c r="M16" s="18">
        <f>Sevastopol!N25</f>
        <v>750.55555555555554</v>
      </c>
      <c r="N16" s="9">
        <f>Sevastopol!P24</f>
        <v>8249451</v>
      </c>
      <c r="O16" s="5"/>
      <c r="P16" s="9">
        <f>(H16+M16)/2</f>
        <v>13687.111111111111</v>
      </c>
      <c r="Q16" s="20">
        <f>(I16+N16)/36</f>
        <v>8343887.055555556</v>
      </c>
      <c r="R16" s="9">
        <f t="shared" si="0"/>
        <v>492736</v>
      </c>
      <c r="S16" s="9">
        <v>1</v>
      </c>
    </row>
    <row r="17" spans="3:19" x14ac:dyDescent="0.25">
      <c r="C17" s="8" t="s">
        <v>6</v>
      </c>
      <c r="D17" s="11" t="s">
        <v>33</v>
      </c>
      <c r="E17" s="17"/>
      <c r="F17" s="11" t="s">
        <v>1</v>
      </c>
      <c r="G17" s="9">
        <v>253</v>
      </c>
      <c r="H17" s="9">
        <f>Sevastopol!R25</f>
        <v>27567.722222222223</v>
      </c>
      <c r="I17" s="9">
        <f>Sevastopol!T24</f>
        <v>298628458</v>
      </c>
      <c r="J17" s="5"/>
      <c r="K17" s="11" t="s">
        <v>1</v>
      </c>
      <c r="L17" s="9">
        <v>125</v>
      </c>
      <c r="M17" s="18">
        <f>Sevastopol!S25</f>
        <v>20487.944444444445</v>
      </c>
      <c r="N17" s="9">
        <f>Sevastopol!U24</f>
        <v>222757348</v>
      </c>
      <c r="O17" s="5"/>
      <c r="P17" s="9">
        <f>(H17+M17)/2</f>
        <v>24027.833333333336</v>
      </c>
      <c r="Q17" s="20">
        <f>(I17+N17)/36</f>
        <v>14482939.055555556</v>
      </c>
      <c r="R17" s="9">
        <f t="shared" si="0"/>
        <v>865002.00000000012</v>
      </c>
      <c r="S17" s="9">
        <v>1</v>
      </c>
    </row>
    <row r="18" spans="3:19" x14ac:dyDescent="0.25">
      <c r="C18" s="4"/>
      <c r="D18" s="17"/>
      <c r="E18" s="17"/>
      <c r="F18" s="17"/>
      <c r="G18" s="5"/>
      <c r="H18" s="5"/>
      <c r="I18" s="5"/>
      <c r="J18" s="5"/>
      <c r="K18" s="17"/>
      <c r="L18" s="5"/>
      <c r="M18" s="5"/>
      <c r="N18" s="5"/>
      <c r="O18" s="5"/>
      <c r="P18" s="5"/>
      <c r="Q18" s="5"/>
      <c r="R18" s="5"/>
      <c r="S18" s="5"/>
    </row>
    <row r="19" spans="3:19" x14ac:dyDescent="0.25">
      <c r="C19" s="8" t="s">
        <v>7</v>
      </c>
      <c r="D19" s="11" t="s">
        <v>33</v>
      </c>
      <c r="E19" s="17"/>
      <c r="F19" s="11" t="s">
        <v>0</v>
      </c>
      <c r="G19" s="9">
        <v>682</v>
      </c>
      <c r="H19" s="9">
        <f>Smolensk!C25</f>
        <v>1024.6111111111111</v>
      </c>
      <c r="I19" s="9">
        <f>Smolensk!E24</f>
        <v>10933937</v>
      </c>
      <c r="J19" s="5"/>
      <c r="K19" s="11" t="s">
        <v>0</v>
      </c>
      <c r="L19" s="9">
        <v>971</v>
      </c>
      <c r="M19" s="18">
        <f>Smolensk!D25</f>
        <v>985.66666666666663</v>
      </c>
      <c r="N19" s="9">
        <f>Smolensk!F24</f>
        <v>10659741</v>
      </c>
      <c r="O19" s="5"/>
      <c r="P19" s="9">
        <f>(H19+M19)/2</f>
        <v>1005.1388888888889</v>
      </c>
      <c r="Q19" s="20">
        <f>(I19+N19)/36</f>
        <v>599824.38888888888</v>
      </c>
      <c r="R19" s="9">
        <f t="shared" si="0"/>
        <v>36185</v>
      </c>
      <c r="S19" s="9">
        <v>2</v>
      </c>
    </row>
    <row r="20" spans="3:19" x14ac:dyDescent="0.25">
      <c r="C20" s="8" t="s">
        <v>7</v>
      </c>
      <c r="D20" s="11" t="s">
        <v>33</v>
      </c>
      <c r="E20" s="17"/>
      <c r="F20" s="11" t="s">
        <v>0</v>
      </c>
      <c r="G20" s="9">
        <v>1010</v>
      </c>
      <c r="H20" s="9">
        <f>Smolensk!H25</f>
        <v>1057.3888888888889</v>
      </c>
      <c r="I20" s="9">
        <f>Smolensk!J24</f>
        <v>11486707</v>
      </c>
      <c r="J20" s="5"/>
      <c r="K20" s="11" t="s">
        <v>1</v>
      </c>
      <c r="L20" s="9">
        <v>643</v>
      </c>
      <c r="M20" s="18">
        <f>Smolensk!I25</f>
        <v>10884.166666666666</v>
      </c>
      <c r="N20" s="9">
        <f>Smolensk!K24</f>
        <v>114219344</v>
      </c>
      <c r="O20" s="5"/>
      <c r="P20" s="9">
        <f>(H20+M20)/2</f>
        <v>5970.7777777777774</v>
      </c>
      <c r="Q20" s="20">
        <f>(I20+N20)/36</f>
        <v>3491834.75</v>
      </c>
      <c r="R20" s="9">
        <f t="shared" si="0"/>
        <v>214948</v>
      </c>
      <c r="S20" s="9">
        <v>1</v>
      </c>
    </row>
    <row r="21" spans="3:19" x14ac:dyDescent="0.25">
      <c r="C21" s="21" t="s">
        <v>7</v>
      </c>
      <c r="D21" s="22" t="s">
        <v>33</v>
      </c>
      <c r="E21" s="17"/>
      <c r="F21" s="22" t="s">
        <v>1</v>
      </c>
      <c r="G21" s="23">
        <v>885</v>
      </c>
      <c r="H21" s="23">
        <f>Smolensk!M25</f>
        <v>16124.666666666666</v>
      </c>
      <c r="I21" s="23">
        <f>Smolensk!O24</f>
        <v>169097856</v>
      </c>
      <c r="J21" s="5"/>
      <c r="K21" s="22" t="s">
        <v>0</v>
      </c>
      <c r="L21" s="23">
        <v>768</v>
      </c>
      <c r="M21" s="24">
        <f>Smolensk!N25</f>
        <v>994.77777777777783</v>
      </c>
      <c r="N21" s="23">
        <f>Smolensk!P24</f>
        <v>10722582</v>
      </c>
      <c r="O21" s="5"/>
      <c r="P21" s="23">
        <f>(H21+M21)/2</f>
        <v>8559.7222222222226</v>
      </c>
      <c r="Q21" s="25">
        <f>(I21+N21)/36</f>
        <v>4995012.166666667</v>
      </c>
      <c r="R21" s="23">
        <f t="shared" si="0"/>
        <v>308150</v>
      </c>
      <c r="S21" s="23">
        <v>1</v>
      </c>
    </row>
    <row r="22" spans="3:19" x14ac:dyDescent="0.25">
      <c r="C22" s="8" t="s">
        <v>7</v>
      </c>
      <c r="D22" s="11" t="s">
        <v>33</v>
      </c>
      <c r="E22" s="11"/>
      <c r="F22" s="11" t="s">
        <v>1</v>
      </c>
      <c r="G22" s="9">
        <v>727</v>
      </c>
      <c r="H22" s="9">
        <f>Smolensk!R25</f>
        <v>11301.111111111111</v>
      </c>
      <c r="I22" s="9">
        <f>Smolensk!T24</f>
        <v>116614651</v>
      </c>
      <c r="J22" s="9"/>
      <c r="K22" s="11" t="s">
        <v>1</v>
      </c>
      <c r="L22" s="9">
        <v>926</v>
      </c>
      <c r="M22" s="9">
        <f>Smolensk!S25</f>
        <v>10752.611111111111</v>
      </c>
      <c r="N22" s="9">
        <f>Smolensk!U24</f>
        <v>112587196</v>
      </c>
      <c r="O22" s="9"/>
      <c r="P22" s="9">
        <f>(H22+M22)/2</f>
        <v>11026.861111111111</v>
      </c>
      <c r="Q22" s="9">
        <f>(I22+N22)/36</f>
        <v>6366717.972222222</v>
      </c>
      <c r="R22" s="9">
        <f t="shared" si="0"/>
        <v>396967</v>
      </c>
      <c r="S22" s="9">
        <v>2</v>
      </c>
    </row>
    <row r="23" spans="3:19" x14ac:dyDescent="0.25">
      <c r="C23" s="4"/>
      <c r="D23" s="17"/>
      <c r="E23" s="17"/>
      <c r="F23" s="17"/>
      <c r="G23" s="5"/>
      <c r="H23" s="5"/>
      <c r="I23" s="5"/>
      <c r="J23" s="5"/>
      <c r="K23" s="17"/>
      <c r="L23" s="5"/>
      <c r="M23" s="5"/>
      <c r="N23" s="5"/>
      <c r="O23" s="5"/>
      <c r="P23" s="5"/>
      <c r="Q23" s="5"/>
      <c r="R23" s="5"/>
      <c r="S23" s="5"/>
    </row>
    <row r="24" spans="3:19" x14ac:dyDescent="0.25">
      <c r="C24" s="8" t="s">
        <v>8</v>
      </c>
      <c r="D24" s="11" t="s">
        <v>33</v>
      </c>
      <c r="E24" s="11"/>
      <c r="F24" s="11" t="s">
        <v>0</v>
      </c>
      <c r="G24" s="9">
        <v>37</v>
      </c>
      <c r="H24" s="9">
        <f>Westerplatte!C25</f>
        <v>1357.7777777777778</v>
      </c>
      <c r="I24" s="9">
        <f>Westerplatte!E24</f>
        <v>14781239</v>
      </c>
      <c r="J24" s="9"/>
      <c r="K24" s="11" t="s">
        <v>0</v>
      </c>
      <c r="L24" s="9">
        <v>35</v>
      </c>
      <c r="M24" s="9">
        <f>Westerplatte!D25</f>
        <v>1042.8333333333333</v>
      </c>
      <c r="N24" s="9">
        <f>Westerplatte!F24</f>
        <v>11432518</v>
      </c>
      <c r="O24" s="9"/>
      <c r="P24" s="9">
        <f>(H24+M24)/2</f>
        <v>1200.3055555555557</v>
      </c>
      <c r="Q24" s="9">
        <f>(I24+N24)/36</f>
        <v>728159.91666666663</v>
      </c>
      <c r="R24" s="9">
        <f t="shared" si="0"/>
        <v>43211</v>
      </c>
      <c r="S24" s="9">
        <v>1</v>
      </c>
    </row>
    <row r="25" spans="3:19" x14ac:dyDescent="0.25">
      <c r="C25" s="26" t="s">
        <v>8</v>
      </c>
      <c r="D25" s="27" t="s">
        <v>33</v>
      </c>
      <c r="E25" s="17"/>
      <c r="F25" s="27" t="s">
        <v>0</v>
      </c>
      <c r="G25" s="28">
        <v>42</v>
      </c>
      <c r="H25" s="28">
        <f>Westerplatte!H25</f>
        <v>1342.1666666666667</v>
      </c>
      <c r="I25" s="28">
        <f>Westerplatte!J24</f>
        <v>14770130</v>
      </c>
      <c r="J25" s="5"/>
      <c r="K25" s="27" t="s">
        <v>1</v>
      </c>
      <c r="L25" s="28">
        <v>30</v>
      </c>
      <c r="M25" s="29">
        <f>Westerplatte!I25</f>
        <v>11158.611111111111</v>
      </c>
      <c r="N25" s="28">
        <f>Westerplatte!K24</f>
        <v>118008750</v>
      </c>
      <c r="O25" s="5"/>
      <c r="P25" s="28">
        <f>(H25+M25)/2</f>
        <v>6250.3888888888887</v>
      </c>
      <c r="Q25" s="6">
        <f>(I25+N25)/36</f>
        <v>3688302.222222222</v>
      </c>
      <c r="R25" s="28">
        <f t="shared" si="0"/>
        <v>225014</v>
      </c>
      <c r="S25" s="28">
        <v>1</v>
      </c>
    </row>
    <row r="26" spans="3:19" x14ac:dyDescent="0.25">
      <c r="C26" s="8" t="s">
        <v>8</v>
      </c>
      <c r="D26" s="11" t="s">
        <v>33</v>
      </c>
      <c r="E26" s="17"/>
      <c r="F26" s="11" t="s">
        <v>1</v>
      </c>
      <c r="G26" s="9">
        <v>37</v>
      </c>
      <c r="H26" s="9">
        <f>Westerplatte!M25</f>
        <v>14813.611111111111</v>
      </c>
      <c r="I26" s="9">
        <f>Westerplatte!O24</f>
        <v>152286754</v>
      </c>
      <c r="J26" s="5"/>
      <c r="K26" s="11" t="s">
        <v>0</v>
      </c>
      <c r="L26" s="9">
        <v>35</v>
      </c>
      <c r="M26" s="18">
        <f>Westerplatte!N25</f>
        <v>1054.8333333333333</v>
      </c>
      <c r="N26" s="9">
        <f>Westerplatte!P24</f>
        <v>11279006</v>
      </c>
      <c r="O26" s="5"/>
      <c r="P26" s="9">
        <f>(H26+M26)/2</f>
        <v>7934.2222222222226</v>
      </c>
      <c r="Q26" s="20">
        <f>(I26+N26)/36</f>
        <v>4543493.333333333</v>
      </c>
      <c r="R26" s="9">
        <f t="shared" si="0"/>
        <v>285632</v>
      </c>
      <c r="S26" s="9">
        <v>1</v>
      </c>
    </row>
    <row r="27" spans="3:19" x14ac:dyDescent="0.25">
      <c r="C27" s="8" t="s">
        <v>8</v>
      </c>
      <c r="D27" s="11" t="s">
        <v>33</v>
      </c>
      <c r="E27" s="17"/>
      <c r="F27" s="11" t="s">
        <v>1</v>
      </c>
      <c r="G27" s="9">
        <v>25</v>
      </c>
      <c r="H27" s="9">
        <f>Westerplatte!R25</f>
        <v>12758.055555555555</v>
      </c>
      <c r="I27" s="9">
        <f>Westerplatte!T24</f>
        <v>131476235</v>
      </c>
      <c r="J27" s="5"/>
      <c r="K27" s="11" t="s">
        <v>1</v>
      </c>
      <c r="L27" s="9">
        <v>47</v>
      </c>
      <c r="M27" s="18">
        <f>Westerplatte!S25</f>
        <v>11351.444444444445</v>
      </c>
      <c r="N27" s="9">
        <f>Westerplatte!U24</f>
        <v>119589791</v>
      </c>
      <c r="O27" s="5"/>
      <c r="P27" s="9">
        <f>(H27+M27)/2</f>
        <v>12054.75</v>
      </c>
      <c r="Q27" s="20">
        <f>(I27+N27)/36</f>
        <v>6974056.277777778</v>
      </c>
      <c r="R27" s="9">
        <f t="shared" si="0"/>
        <v>433971</v>
      </c>
      <c r="S27" s="9">
        <v>2</v>
      </c>
    </row>
  </sheetData>
  <mergeCells count="3"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F24" sqref="F24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17</v>
      </c>
    </row>
    <row r="3" spans="2:21" x14ac:dyDescent="0.25">
      <c r="C3" s="1" t="s">
        <v>18</v>
      </c>
      <c r="D3" s="1"/>
      <c r="E3" s="1"/>
      <c r="F3" s="1"/>
      <c r="H3" s="1" t="s">
        <v>19</v>
      </c>
      <c r="I3" s="1"/>
      <c r="J3" s="1"/>
      <c r="K3" s="1"/>
      <c r="M3" s="1" t="s">
        <v>20</v>
      </c>
      <c r="N3" s="1"/>
      <c r="O3" s="1"/>
      <c r="P3" s="1"/>
      <c r="R3" s="1" t="s">
        <v>21</v>
      </c>
      <c r="S3" s="1"/>
      <c r="T3" s="1"/>
      <c r="U3" s="1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2">
        <v>3402</v>
      </c>
      <c r="D6" s="2">
        <v>2890</v>
      </c>
      <c r="E6" s="2">
        <v>1875708</v>
      </c>
      <c r="F6" s="2">
        <v>1773308</v>
      </c>
      <c r="G6" s="2"/>
      <c r="H6" s="2">
        <v>3110</v>
      </c>
      <c r="I6" s="2">
        <v>68866</v>
      </c>
      <c r="J6" s="2">
        <v>1875708</v>
      </c>
      <c r="K6" s="2">
        <v>41681506</v>
      </c>
      <c r="L6" s="2"/>
      <c r="M6" s="2">
        <v>88389</v>
      </c>
      <c r="N6" s="2">
        <v>2909</v>
      </c>
      <c r="O6" s="2">
        <v>53070458</v>
      </c>
      <c r="P6" s="2">
        <v>1773308</v>
      </c>
      <c r="Q6" s="2"/>
      <c r="R6" s="2">
        <v>88060</v>
      </c>
      <c r="S6" s="2">
        <v>69047</v>
      </c>
      <c r="T6" s="2">
        <v>53070458</v>
      </c>
      <c r="U6" s="2">
        <v>41681506</v>
      </c>
    </row>
    <row r="7" spans="2:21" x14ac:dyDescent="0.25">
      <c r="B7">
        <v>1</v>
      </c>
      <c r="C7" s="2">
        <v>3042</v>
      </c>
      <c r="D7" s="2">
        <v>2433</v>
      </c>
      <c r="E7" s="2">
        <v>1863169</v>
      </c>
      <c r="F7" s="2">
        <v>1488575</v>
      </c>
      <c r="G7" s="2"/>
      <c r="H7" s="2">
        <v>3045</v>
      </c>
      <c r="I7" s="2">
        <v>44475</v>
      </c>
      <c r="J7" s="2">
        <v>1863169</v>
      </c>
      <c r="K7" s="2">
        <v>26340599</v>
      </c>
      <c r="L7" s="2"/>
      <c r="M7" s="2">
        <v>16464</v>
      </c>
      <c r="N7" s="2">
        <v>2466</v>
      </c>
      <c r="O7" s="2">
        <v>8788989</v>
      </c>
      <c r="P7" s="2">
        <v>1488575</v>
      </c>
      <c r="Q7" s="2"/>
      <c r="R7" s="2">
        <v>16482</v>
      </c>
      <c r="S7" s="2">
        <v>44275</v>
      </c>
      <c r="T7" s="2">
        <v>8788989</v>
      </c>
      <c r="U7" s="2">
        <v>26340599</v>
      </c>
    </row>
    <row r="8" spans="2:21" x14ac:dyDescent="0.25">
      <c r="B8">
        <v>2</v>
      </c>
      <c r="C8" s="2">
        <v>2779</v>
      </c>
      <c r="D8" s="2">
        <v>2030</v>
      </c>
      <c r="E8" s="2">
        <v>1698209</v>
      </c>
      <c r="F8" s="2">
        <v>1235702</v>
      </c>
      <c r="G8" s="2"/>
      <c r="H8" s="2">
        <v>2772</v>
      </c>
      <c r="I8" s="2">
        <v>31379</v>
      </c>
      <c r="J8" s="2">
        <v>1698209</v>
      </c>
      <c r="K8" s="2">
        <v>18650633</v>
      </c>
      <c r="L8" s="2"/>
      <c r="M8" s="2">
        <v>13964</v>
      </c>
      <c r="N8" s="2">
        <v>2012</v>
      </c>
      <c r="O8" s="2">
        <v>7376776</v>
      </c>
      <c r="P8" s="2">
        <v>1235702</v>
      </c>
      <c r="Q8" s="2"/>
      <c r="R8" s="2">
        <v>13993</v>
      </c>
      <c r="S8" s="2">
        <v>32214</v>
      </c>
      <c r="T8" s="2">
        <v>7376776</v>
      </c>
      <c r="U8" s="2">
        <v>18650633</v>
      </c>
    </row>
    <row r="9" spans="2:21" x14ac:dyDescent="0.25">
      <c r="B9">
        <v>3</v>
      </c>
      <c r="C9" s="2">
        <v>2305</v>
      </c>
      <c r="D9" s="2">
        <v>1820</v>
      </c>
      <c r="E9" s="2">
        <v>1399599</v>
      </c>
      <c r="F9" s="2">
        <v>1095854</v>
      </c>
      <c r="G9" s="2"/>
      <c r="H9" s="2">
        <v>2512</v>
      </c>
      <c r="I9" s="2">
        <v>21752</v>
      </c>
      <c r="J9" s="2">
        <v>1532231</v>
      </c>
      <c r="K9" s="2">
        <v>12657243</v>
      </c>
      <c r="L9" s="2"/>
      <c r="M9" s="2">
        <v>12649</v>
      </c>
      <c r="N9" s="2">
        <v>1851</v>
      </c>
      <c r="O9" s="2">
        <v>6825006</v>
      </c>
      <c r="P9" s="2">
        <v>1095854</v>
      </c>
      <c r="Q9" s="2"/>
      <c r="R9" s="2">
        <v>13590</v>
      </c>
      <c r="S9" s="2">
        <v>21671</v>
      </c>
      <c r="T9" s="2">
        <v>7290638</v>
      </c>
      <c r="U9" s="2">
        <v>12657243</v>
      </c>
    </row>
    <row r="10" spans="2:21" x14ac:dyDescent="0.25">
      <c r="B10">
        <v>4</v>
      </c>
      <c r="C10" s="2">
        <v>1747</v>
      </c>
      <c r="D10" s="2">
        <v>1298</v>
      </c>
      <c r="E10" s="2">
        <v>1046851</v>
      </c>
      <c r="F10" s="2">
        <v>775753</v>
      </c>
      <c r="G10" s="2"/>
      <c r="H10" s="2">
        <v>1744</v>
      </c>
      <c r="I10" s="2">
        <v>13577</v>
      </c>
      <c r="J10" s="2">
        <v>1046851</v>
      </c>
      <c r="K10" s="2">
        <v>7851567</v>
      </c>
      <c r="L10" s="2"/>
      <c r="M10" s="2">
        <v>8181</v>
      </c>
      <c r="N10" s="2">
        <v>1289</v>
      </c>
      <c r="O10" s="2">
        <v>4242991</v>
      </c>
      <c r="P10" s="2">
        <v>775753</v>
      </c>
      <c r="Q10" s="2"/>
      <c r="R10" s="2">
        <v>10772</v>
      </c>
      <c r="S10" s="2">
        <v>13663</v>
      </c>
      <c r="T10" s="2">
        <v>5904607</v>
      </c>
      <c r="U10" s="2">
        <v>7851567</v>
      </c>
    </row>
    <row r="11" spans="2:21" x14ac:dyDescent="0.25">
      <c r="B11">
        <v>5</v>
      </c>
      <c r="C11" s="2">
        <v>1513</v>
      </c>
      <c r="D11" s="2">
        <v>1233</v>
      </c>
      <c r="E11" s="2">
        <v>912884</v>
      </c>
      <c r="F11" s="2">
        <v>722926</v>
      </c>
      <c r="G11" s="2"/>
      <c r="H11" s="2">
        <v>1265</v>
      </c>
      <c r="I11" s="2">
        <v>4870</v>
      </c>
      <c r="J11" s="2">
        <v>768047</v>
      </c>
      <c r="K11" s="2">
        <v>2602476</v>
      </c>
      <c r="L11" s="2"/>
      <c r="M11" s="2">
        <v>8096</v>
      </c>
      <c r="N11" s="2">
        <v>1235</v>
      </c>
      <c r="O11" s="2">
        <v>4285929</v>
      </c>
      <c r="P11" s="2">
        <v>722926</v>
      </c>
      <c r="Q11" s="2"/>
      <c r="R11" s="2">
        <v>7905</v>
      </c>
      <c r="S11" s="2">
        <v>4916</v>
      </c>
      <c r="T11" s="2">
        <v>4328291</v>
      </c>
      <c r="U11" s="2">
        <v>2602476</v>
      </c>
    </row>
    <row r="12" spans="2:21" x14ac:dyDescent="0.25">
      <c r="B12">
        <v>6</v>
      </c>
      <c r="C12" s="2">
        <v>1000</v>
      </c>
      <c r="D12" s="2">
        <v>889</v>
      </c>
      <c r="E12" s="2">
        <v>609114</v>
      </c>
      <c r="F12" s="2">
        <v>536772</v>
      </c>
      <c r="G12" s="2"/>
      <c r="H12" s="2">
        <v>845</v>
      </c>
      <c r="I12" s="2">
        <v>3655</v>
      </c>
      <c r="J12" s="2">
        <v>501496</v>
      </c>
      <c r="K12" s="2">
        <v>1957477</v>
      </c>
      <c r="L12" s="2"/>
      <c r="M12" s="2">
        <v>5580</v>
      </c>
      <c r="N12" s="2">
        <v>909</v>
      </c>
      <c r="O12" s="2">
        <v>2975429</v>
      </c>
      <c r="P12" s="2">
        <v>536772</v>
      </c>
      <c r="Q12" s="2"/>
      <c r="R12" s="2">
        <v>9273</v>
      </c>
      <c r="S12" s="2">
        <v>3686</v>
      </c>
      <c r="T12" s="2">
        <v>5333314</v>
      </c>
      <c r="U12" s="2">
        <v>1957477</v>
      </c>
    </row>
    <row r="13" spans="2:21" x14ac:dyDescent="0.25">
      <c r="B13">
        <v>7</v>
      </c>
      <c r="C13" s="2">
        <v>711</v>
      </c>
      <c r="D13" s="2">
        <v>609</v>
      </c>
      <c r="E13" s="2">
        <v>431525</v>
      </c>
      <c r="F13" s="2">
        <v>366574</v>
      </c>
      <c r="G13" s="2"/>
      <c r="H13" s="2">
        <v>576</v>
      </c>
      <c r="I13" s="2">
        <v>3477</v>
      </c>
      <c r="J13" s="2">
        <v>339155</v>
      </c>
      <c r="K13" s="2">
        <v>1894223</v>
      </c>
      <c r="L13" s="2"/>
      <c r="M13" s="2">
        <v>5213</v>
      </c>
      <c r="N13" s="2">
        <v>621</v>
      </c>
      <c r="O13" s="2">
        <v>2889304</v>
      </c>
      <c r="P13" s="2">
        <v>366574</v>
      </c>
      <c r="Q13" s="2"/>
      <c r="R13" s="2">
        <v>6657</v>
      </c>
      <c r="S13" s="2">
        <v>2981</v>
      </c>
      <c r="T13" s="2">
        <v>3824857</v>
      </c>
      <c r="U13" s="2">
        <v>1632017</v>
      </c>
    </row>
    <row r="14" spans="2:21" x14ac:dyDescent="0.25">
      <c r="B14">
        <v>8</v>
      </c>
      <c r="C14" s="2">
        <v>499</v>
      </c>
      <c r="D14" s="2">
        <v>374</v>
      </c>
      <c r="E14" s="2">
        <v>296232</v>
      </c>
      <c r="F14" s="2">
        <v>221140</v>
      </c>
      <c r="G14" s="2"/>
      <c r="H14" s="2">
        <v>507</v>
      </c>
      <c r="I14" s="2">
        <v>2534</v>
      </c>
      <c r="J14" s="2">
        <v>307470</v>
      </c>
      <c r="K14" s="2">
        <v>1395648</v>
      </c>
      <c r="L14" s="2"/>
      <c r="M14" s="2">
        <v>2277</v>
      </c>
      <c r="N14" s="2">
        <v>376</v>
      </c>
      <c r="O14" s="2">
        <v>1208425</v>
      </c>
      <c r="P14" s="2">
        <v>221140</v>
      </c>
      <c r="Q14" s="2"/>
      <c r="R14" s="2">
        <v>2932</v>
      </c>
      <c r="S14" s="2">
        <v>1777</v>
      </c>
      <c r="T14" s="2">
        <v>1604916</v>
      </c>
      <c r="U14" s="2">
        <v>964195</v>
      </c>
    </row>
    <row r="15" spans="2:21" x14ac:dyDescent="0.25">
      <c r="B15">
        <v>9</v>
      </c>
      <c r="C15" s="2">
        <v>390</v>
      </c>
      <c r="D15" s="2">
        <v>297</v>
      </c>
      <c r="E15" s="2">
        <v>229449</v>
      </c>
      <c r="F15" s="2">
        <v>176510</v>
      </c>
      <c r="G15" s="2"/>
      <c r="H15" s="2">
        <v>360</v>
      </c>
      <c r="I15" s="2">
        <v>1706</v>
      </c>
      <c r="J15" s="2">
        <v>208531</v>
      </c>
      <c r="K15" s="2">
        <v>956319</v>
      </c>
      <c r="L15" s="2"/>
      <c r="M15" s="2">
        <v>1886</v>
      </c>
      <c r="N15" s="2">
        <v>301</v>
      </c>
      <c r="O15" s="2">
        <v>1003933</v>
      </c>
      <c r="P15" s="2">
        <v>176510</v>
      </c>
      <c r="Q15" s="2"/>
      <c r="R15" s="2">
        <v>2624</v>
      </c>
      <c r="S15" s="2">
        <v>2044</v>
      </c>
      <c r="T15" s="2">
        <v>1480421</v>
      </c>
      <c r="U15" s="2">
        <v>1164379</v>
      </c>
    </row>
    <row r="16" spans="2:21" x14ac:dyDescent="0.25">
      <c r="B16">
        <v>10</v>
      </c>
      <c r="C16" s="2">
        <v>234</v>
      </c>
      <c r="D16" s="2">
        <v>187</v>
      </c>
      <c r="E16" s="2">
        <v>136335</v>
      </c>
      <c r="F16" s="2">
        <v>109539</v>
      </c>
      <c r="G16" s="2"/>
      <c r="H16" s="2">
        <v>203</v>
      </c>
      <c r="I16" s="2">
        <v>881</v>
      </c>
      <c r="J16" s="2">
        <v>122512</v>
      </c>
      <c r="K16" s="2">
        <v>485737</v>
      </c>
      <c r="L16" s="2"/>
      <c r="M16" s="2">
        <v>1164</v>
      </c>
      <c r="N16" s="2">
        <v>188</v>
      </c>
      <c r="O16" s="2">
        <v>628230</v>
      </c>
      <c r="P16" s="2">
        <v>109539</v>
      </c>
      <c r="Q16" s="2"/>
      <c r="R16" s="2">
        <v>1391</v>
      </c>
      <c r="S16" s="2">
        <v>874</v>
      </c>
      <c r="T16" s="2">
        <v>776661</v>
      </c>
      <c r="U16" s="2">
        <v>475014</v>
      </c>
    </row>
    <row r="17" spans="2:21" x14ac:dyDescent="0.25">
      <c r="B17">
        <v>11</v>
      </c>
      <c r="C17" s="2">
        <v>156</v>
      </c>
      <c r="D17" s="2">
        <v>110</v>
      </c>
      <c r="E17" s="2">
        <v>90921</v>
      </c>
      <c r="F17" s="2">
        <v>61849</v>
      </c>
      <c r="G17" s="2"/>
      <c r="H17" s="2">
        <v>141</v>
      </c>
      <c r="I17" s="2">
        <v>421</v>
      </c>
      <c r="J17" s="2">
        <v>81016</v>
      </c>
      <c r="K17" s="2">
        <v>232540</v>
      </c>
      <c r="L17" s="2"/>
      <c r="M17" s="2">
        <v>742</v>
      </c>
      <c r="N17" s="2">
        <v>108</v>
      </c>
      <c r="O17" s="2">
        <v>403389</v>
      </c>
      <c r="P17" s="2">
        <v>61849</v>
      </c>
      <c r="Q17" s="2"/>
      <c r="R17" s="2">
        <v>639</v>
      </c>
      <c r="S17" s="2">
        <v>421</v>
      </c>
      <c r="T17" s="2">
        <v>347433</v>
      </c>
      <c r="U17" s="2">
        <v>232540</v>
      </c>
    </row>
    <row r="18" spans="2:21" x14ac:dyDescent="0.25">
      <c r="B18">
        <v>12</v>
      </c>
      <c r="C18" s="2">
        <v>62</v>
      </c>
      <c r="D18" s="2">
        <v>62</v>
      </c>
      <c r="E18" s="2">
        <v>40398</v>
      </c>
      <c r="F18" s="2">
        <v>35277</v>
      </c>
      <c r="G18" s="2"/>
      <c r="H18" s="2">
        <v>65</v>
      </c>
      <c r="I18" s="2">
        <v>256</v>
      </c>
      <c r="J18" s="2">
        <v>40372</v>
      </c>
      <c r="K18" s="2">
        <v>143402</v>
      </c>
      <c r="L18" s="2"/>
      <c r="M18" s="2">
        <v>444</v>
      </c>
      <c r="N18" s="2">
        <v>58</v>
      </c>
      <c r="O18" s="2">
        <v>247877</v>
      </c>
      <c r="P18" s="2">
        <v>33537</v>
      </c>
      <c r="Q18" s="2"/>
      <c r="R18" s="2">
        <v>390</v>
      </c>
      <c r="S18" s="2">
        <v>265</v>
      </c>
      <c r="T18" s="2">
        <v>215875</v>
      </c>
      <c r="U18" s="2">
        <v>143402</v>
      </c>
    </row>
    <row r="19" spans="2:21" x14ac:dyDescent="0.25">
      <c r="B19">
        <v>13</v>
      </c>
      <c r="C19" s="2">
        <v>31</v>
      </c>
      <c r="D19" s="2">
        <v>31</v>
      </c>
      <c r="E19" s="2">
        <v>18933</v>
      </c>
      <c r="F19" s="2">
        <v>20851</v>
      </c>
      <c r="G19" s="2"/>
      <c r="H19" s="2">
        <v>46</v>
      </c>
      <c r="I19" s="2">
        <v>110</v>
      </c>
      <c r="J19" s="2">
        <v>21313</v>
      </c>
      <c r="K19" s="2">
        <v>61021</v>
      </c>
      <c r="L19" s="2"/>
      <c r="M19" s="2">
        <v>169</v>
      </c>
      <c r="N19" s="2">
        <v>28</v>
      </c>
      <c r="O19" s="2">
        <v>91544</v>
      </c>
      <c r="P19" s="2">
        <v>15457</v>
      </c>
      <c r="Q19" s="2"/>
      <c r="R19" s="2">
        <v>156</v>
      </c>
      <c r="S19" s="2">
        <v>93</v>
      </c>
      <c r="T19" s="2">
        <v>79573</v>
      </c>
      <c r="U19" s="2">
        <v>61021</v>
      </c>
    </row>
    <row r="20" spans="2:21" x14ac:dyDescent="0.25">
      <c r="B20">
        <v>14</v>
      </c>
      <c r="C20" s="2">
        <v>15</v>
      </c>
      <c r="D20" s="2">
        <v>0</v>
      </c>
      <c r="E20" s="2">
        <v>10641</v>
      </c>
      <c r="F20" s="2">
        <v>5883</v>
      </c>
      <c r="G20" s="2"/>
      <c r="H20" s="2">
        <v>16</v>
      </c>
      <c r="I20" s="2">
        <v>33</v>
      </c>
      <c r="J20" s="2">
        <v>9814</v>
      </c>
      <c r="K20" s="2">
        <v>17978</v>
      </c>
      <c r="L20" s="2"/>
      <c r="M20" s="2">
        <v>59</v>
      </c>
      <c r="N20" s="2">
        <v>10</v>
      </c>
      <c r="O20" s="2">
        <v>32981</v>
      </c>
      <c r="P20" s="2">
        <v>5855</v>
      </c>
      <c r="Q20" s="2"/>
      <c r="R20" s="2">
        <v>63</v>
      </c>
      <c r="S20" s="2">
        <v>31</v>
      </c>
      <c r="T20" s="2">
        <v>33195</v>
      </c>
      <c r="U20" s="2">
        <v>17978</v>
      </c>
    </row>
    <row r="21" spans="2:21" x14ac:dyDescent="0.25">
      <c r="B21">
        <v>15</v>
      </c>
      <c r="C21" s="2">
        <v>0</v>
      </c>
      <c r="D21" s="2">
        <v>0</v>
      </c>
      <c r="E21" s="2">
        <v>2504</v>
      </c>
      <c r="F21" s="2">
        <v>1366</v>
      </c>
      <c r="G21" s="2"/>
      <c r="H21" s="2">
        <v>0</v>
      </c>
      <c r="I21" s="2">
        <v>0</v>
      </c>
      <c r="J21" s="2">
        <v>2828</v>
      </c>
      <c r="K21" s="2">
        <v>2672</v>
      </c>
      <c r="L21" s="2"/>
      <c r="M21" s="2">
        <v>16</v>
      </c>
      <c r="N21" s="2">
        <v>2</v>
      </c>
      <c r="O21" s="2">
        <v>8347</v>
      </c>
      <c r="P21" s="2">
        <v>1248</v>
      </c>
      <c r="Q21" s="2"/>
      <c r="R21" s="2">
        <v>15</v>
      </c>
      <c r="S21" s="2">
        <v>0</v>
      </c>
      <c r="T21" s="2">
        <v>8350</v>
      </c>
      <c r="U21" s="2">
        <v>2735</v>
      </c>
    </row>
    <row r="22" spans="2:21" x14ac:dyDescent="0.25">
      <c r="B22">
        <v>16</v>
      </c>
      <c r="C22" s="2">
        <v>0</v>
      </c>
      <c r="D22" s="2">
        <v>0</v>
      </c>
      <c r="E22" s="2">
        <v>338</v>
      </c>
      <c r="F22" s="2">
        <v>44</v>
      </c>
      <c r="G22" s="2"/>
      <c r="H22" s="2">
        <v>0</v>
      </c>
      <c r="I22" s="2">
        <v>0</v>
      </c>
      <c r="J22" s="2">
        <v>440</v>
      </c>
      <c r="K22" s="2">
        <v>50</v>
      </c>
      <c r="L22" s="2"/>
      <c r="M22" s="2">
        <v>0</v>
      </c>
      <c r="N22" s="2">
        <v>0</v>
      </c>
      <c r="O22" s="2">
        <v>260</v>
      </c>
      <c r="P22" s="2">
        <v>56</v>
      </c>
      <c r="Q22" s="2"/>
      <c r="R22" s="2">
        <v>0</v>
      </c>
      <c r="S22" s="2">
        <v>0</v>
      </c>
      <c r="T22" s="2">
        <v>337</v>
      </c>
      <c r="U22" s="2">
        <v>56</v>
      </c>
    </row>
    <row r="23" spans="2:21" x14ac:dyDescent="0.25">
      <c r="B23">
        <v>17</v>
      </c>
      <c r="C23" s="2">
        <v>0</v>
      </c>
      <c r="D23" s="2">
        <v>0</v>
      </c>
      <c r="E23" s="2">
        <v>5</v>
      </c>
      <c r="F23" s="2">
        <v>0</v>
      </c>
      <c r="G23" s="2"/>
      <c r="H23" s="2">
        <v>0</v>
      </c>
      <c r="I23" s="2">
        <v>0</v>
      </c>
      <c r="J23" s="2">
        <v>8</v>
      </c>
      <c r="K23" s="2">
        <v>0</v>
      </c>
      <c r="L23" s="2"/>
      <c r="M23" s="2">
        <v>0</v>
      </c>
      <c r="N23" s="2">
        <v>0</v>
      </c>
      <c r="O23" s="2">
        <v>4</v>
      </c>
      <c r="P23" s="2">
        <v>0</v>
      </c>
      <c r="Q23" s="2"/>
      <c r="R23" s="2">
        <v>0</v>
      </c>
      <c r="S23" s="2">
        <v>0</v>
      </c>
      <c r="T23" s="2">
        <v>6</v>
      </c>
      <c r="U23" s="2">
        <v>0</v>
      </c>
    </row>
    <row r="24" spans="2:21" x14ac:dyDescent="0.25">
      <c r="B24" t="s">
        <v>15</v>
      </c>
      <c r="C24" s="2">
        <f>SUM(C6:C23)</f>
        <v>17886</v>
      </c>
      <c r="D24" s="2">
        <f t="shared" ref="D24:F24" si="0">SUM(D6:D23)</f>
        <v>14263</v>
      </c>
      <c r="E24" s="2">
        <f t="shared" si="0"/>
        <v>10662815</v>
      </c>
      <c r="F24" s="2">
        <f t="shared" si="0"/>
        <v>8627923</v>
      </c>
      <c r="G24" s="2"/>
      <c r="H24" s="2">
        <f t="shared" ref="H24" si="1">SUM(H6:H23)</f>
        <v>17207</v>
      </c>
      <c r="I24" s="2">
        <f t="shared" ref="I24" si="2">SUM(I6:I23)</f>
        <v>197992</v>
      </c>
      <c r="J24" s="2">
        <f t="shared" ref="J24" si="3">SUM(J6:J23)</f>
        <v>10419170</v>
      </c>
      <c r="K24" s="2">
        <f t="shared" ref="K24" si="4">SUM(K6:K23)</f>
        <v>116931091</v>
      </c>
      <c r="L24" s="2"/>
      <c r="M24" s="2">
        <f t="shared" ref="M24" si="5">SUM(M6:M23)</f>
        <v>165293</v>
      </c>
      <c r="N24" s="2">
        <f t="shared" ref="N24" si="6">SUM(N6:N23)</f>
        <v>14363</v>
      </c>
      <c r="O24" s="2">
        <f t="shared" ref="O24" si="7">SUM(O6:O23)</f>
        <v>94079872</v>
      </c>
      <c r="P24" s="2">
        <f t="shared" ref="P24" si="8">SUM(P6:P23)</f>
        <v>8620655</v>
      </c>
      <c r="Q24" s="2"/>
      <c r="R24" s="2">
        <f t="shared" ref="R24" si="9">SUM(R6:R23)</f>
        <v>174942</v>
      </c>
      <c r="S24" s="2">
        <f t="shared" ref="S24" si="10">SUM(S6:S23)</f>
        <v>197958</v>
      </c>
      <c r="T24" s="2">
        <f t="shared" ref="T24" si="11">SUM(T6:T23)</f>
        <v>100464697</v>
      </c>
      <c r="U24" s="2">
        <f t="shared" ref="U24" si="12">SUM(U6:U23)</f>
        <v>116434838</v>
      </c>
    </row>
    <row r="25" spans="2:21" x14ac:dyDescent="0.25">
      <c r="B25" t="s">
        <v>16</v>
      </c>
      <c r="C25" s="2">
        <f>C24/COUNT(C6:C23)</f>
        <v>993.66666666666663</v>
      </c>
      <c r="D25" s="2">
        <f t="shared" ref="D25:F25" si="13">D24/COUNT(D6:D23)</f>
        <v>792.38888888888891</v>
      </c>
      <c r="E25" s="2">
        <f t="shared" si="13"/>
        <v>592378.61111111112</v>
      </c>
      <c r="F25" s="2">
        <f t="shared" si="13"/>
        <v>479329.05555555556</v>
      </c>
      <c r="G25" s="2"/>
      <c r="H25" s="2">
        <f t="shared" ref="H25" si="14">H24/COUNT(H6:H23)</f>
        <v>955.94444444444446</v>
      </c>
      <c r="I25" s="2">
        <f t="shared" ref="I25" si="15">I24/COUNT(I6:I23)</f>
        <v>10999.555555555555</v>
      </c>
      <c r="J25" s="2">
        <f t="shared" ref="J25" si="16">J24/COUNT(J6:J23)</f>
        <v>578842.77777777775</v>
      </c>
      <c r="K25" s="2">
        <f t="shared" ref="K25" si="17">K24/COUNT(K6:K23)</f>
        <v>6496171.722222222</v>
      </c>
      <c r="L25" s="2"/>
      <c r="M25" s="2">
        <f t="shared" ref="M25" si="18">M24/COUNT(M6:M23)</f>
        <v>9182.9444444444453</v>
      </c>
      <c r="N25" s="2">
        <f t="shared" ref="N25" si="19">N24/COUNT(N6:N23)</f>
        <v>797.94444444444446</v>
      </c>
      <c r="O25" s="2">
        <f t="shared" ref="O25" si="20">O24/COUNT(O6:O23)</f>
        <v>5226659.555555556</v>
      </c>
      <c r="P25" s="2">
        <f t="shared" ref="P25" si="21">P24/COUNT(P6:P23)</f>
        <v>478925.27777777775</v>
      </c>
      <c r="Q25" s="2"/>
      <c r="R25" s="2">
        <f t="shared" ref="R25" si="22">R24/COUNT(R6:R23)</f>
        <v>9719</v>
      </c>
      <c r="S25" s="2">
        <f t="shared" ref="S25" si="23">S24/COUNT(S6:S23)</f>
        <v>10997.666666666666</v>
      </c>
      <c r="T25" s="2">
        <f t="shared" ref="T25" si="24">T24/COUNT(T6:T23)</f>
        <v>5581372.055555556</v>
      </c>
      <c r="U25" s="2">
        <f t="shared" ref="U25" si="25">U24/COUNT(U6:U23)</f>
        <v>6468602.111111111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H28" sqref="H28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22</v>
      </c>
    </row>
    <row r="3" spans="2:21" x14ac:dyDescent="0.25">
      <c r="C3" s="1" t="s">
        <v>18</v>
      </c>
      <c r="D3" s="1"/>
      <c r="E3" s="1"/>
      <c r="F3" s="1"/>
      <c r="H3" s="1" t="s">
        <v>19</v>
      </c>
      <c r="I3" s="1"/>
      <c r="J3" s="1"/>
      <c r="K3" s="1"/>
      <c r="M3" s="1" t="s">
        <v>20</v>
      </c>
      <c r="N3" s="1"/>
      <c r="O3" s="1"/>
      <c r="P3" s="1"/>
      <c r="R3" s="1" t="s">
        <v>21</v>
      </c>
      <c r="S3" s="1"/>
      <c r="T3" s="1"/>
      <c r="U3" s="1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2">
        <v>3360</v>
      </c>
      <c r="D6" s="2">
        <v>2893</v>
      </c>
      <c r="E6" s="2">
        <v>1875708</v>
      </c>
      <c r="F6" s="2">
        <v>1773308</v>
      </c>
      <c r="G6" s="2"/>
      <c r="H6" s="2">
        <v>3077</v>
      </c>
      <c r="I6" s="2">
        <v>41117</v>
      </c>
      <c r="J6" s="2">
        <v>1875708</v>
      </c>
      <c r="K6" s="2">
        <v>24395417</v>
      </c>
      <c r="L6" s="2"/>
      <c r="M6" s="2">
        <v>48925</v>
      </c>
      <c r="N6" s="2">
        <v>2916</v>
      </c>
      <c r="O6" s="2">
        <v>29117728</v>
      </c>
      <c r="P6" s="2">
        <v>1773308</v>
      </c>
      <c r="Q6" s="2"/>
      <c r="R6" s="2">
        <v>48985</v>
      </c>
      <c r="S6" s="2">
        <v>41057</v>
      </c>
      <c r="T6" s="2">
        <v>29117728</v>
      </c>
      <c r="U6" s="2">
        <v>24395417</v>
      </c>
    </row>
    <row r="7" spans="2:21" x14ac:dyDescent="0.25">
      <c r="B7">
        <v>1</v>
      </c>
      <c r="C7" s="2">
        <v>3056</v>
      </c>
      <c r="D7" s="2">
        <v>2434</v>
      </c>
      <c r="E7" s="2">
        <v>1863169</v>
      </c>
      <c r="F7" s="2">
        <v>1488575</v>
      </c>
      <c r="G7" s="2"/>
      <c r="H7" s="2">
        <v>3054</v>
      </c>
      <c r="I7" s="2">
        <v>31225</v>
      </c>
      <c r="J7" s="2">
        <v>1863169</v>
      </c>
      <c r="K7" s="2">
        <v>18420410</v>
      </c>
      <c r="L7" s="2"/>
      <c r="M7" s="2">
        <v>14383</v>
      </c>
      <c r="N7" s="2">
        <v>2452</v>
      </c>
      <c r="O7" s="2">
        <v>7559025</v>
      </c>
      <c r="P7" s="2">
        <v>1488575</v>
      </c>
      <c r="Q7" s="2"/>
      <c r="R7" s="2">
        <v>14382</v>
      </c>
      <c r="S7" s="2">
        <v>31221</v>
      </c>
      <c r="T7" s="2">
        <v>7559025</v>
      </c>
      <c r="U7" s="2">
        <v>18420410</v>
      </c>
    </row>
    <row r="8" spans="2:21" x14ac:dyDescent="0.25">
      <c r="B8">
        <v>2</v>
      </c>
      <c r="C8" s="2">
        <v>2774</v>
      </c>
      <c r="D8" s="2">
        <v>2532</v>
      </c>
      <c r="E8" s="2">
        <v>1699086</v>
      </c>
      <c r="F8" s="2">
        <v>1533179</v>
      </c>
      <c r="G8" s="2"/>
      <c r="H8" s="2">
        <v>2787</v>
      </c>
      <c r="I8" s="2">
        <v>26596</v>
      </c>
      <c r="J8" s="2">
        <v>1698209</v>
      </c>
      <c r="K8" s="2">
        <v>15656771</v>
      </c>
      <c r="L8" s="2"/>
      <c r="M8" s="2">
        <v>17375</v>
      </c>
      <c r="N8" s="2">
        <v>2534</v>
      </c>
      <c r="O8" s="2">
        <v>9567703</v>
      </c>
      <c r="P8" s="2">
        <v>1533179</v>
      </c>
      <c r="Q8" s="2"/>
      <c r="R8" s="2">
        <v>12480</v>
      </c>
      <c r="S8" s="2">
        <v>26581</v>
      </c>
      <c r="T8" s="2">
        <v>6532634</v>
      </c>
      <c r="U8" s="2">
        <v>15656771</v>
      </c>
    </row>
    <row r="9" spans="2:21" x14ac:dyDescent="0.25">
      <c r="B9">
        <v>3</v>
      </c>
      <c r="C9" s="2">
        <v>2800</v>
      </c>
      <c r="D9" s="2">
        <v>1991</v>
      </c>
      <c r="E9" s="2">
        <v>1698703</v>
      </c>
      <c r="F9" s="2">
        <v>1202467</v>
      </c>
      <c r="G9" s="2"/>
      <c r="H9" s="2">
        <v>2522</v>
      </c>
      <c r="I9" s="2">
        <v>21547</v>
      </c>
      <c r="J9" s="2">
        <v>1532231</v>
      </c>
      <c r="K9" s="2">
        <v>12707397</v>
      </c>
      <c r="L9" s="2"/>
      <c r="M9" s="2">
        <v>17584</v>
      </c>
      <c r="N9" s="2">
        <v>1991</v>
      </c>
      <c r="O9" s="2">
        <v>9549004</v>
      </c>
      <c r="P9" s="2">
        <v>1202467</v>
      </c>
      <c r="Q9" s="2"/>
      <c r="R9" s="2">
        <v>11793</v>
      </c>
      <c r="S9" s="2">
        <v>21567</v>
      </c>
      <c r="T9" s="2">
        <v>6234869</v>
      </c>
      <c r="U9" s="2">
        <v>12707397</v>
      </c>
    </row>
    <row r="10" spans="2:21" x14ac:dyDescent="0.25">
      <c r="B10">
        <v>4</v>
      </c>
      <c r="C10" s="2">
        <v>2173</v>
      </c>
      <c r="D10" s="2">
        <v>1554</v>
      </c>
      <c r="E10" s="2">
        <v>1314788</v>
      </c>
      <c r="F10" s="2">
        <v>932481</v>
      </c>
      <c r="G10" s="2"/>
      <c r="H10" s="2">
        <v>2051</v>
      </c>
      <c r="I10" s="2">
        <v>8669</v>
      </c>
      <c r="J10" s="2">
        <v>1237990</v>
      </c>
      <c r="K10" s="2">
        <v>4706788</v>
      </c>
      <c r="L10" s="2"/>
      <c r="M10" s="2">
        <v>12854</v>
      </c>
      <c r="N10" s="2">
        <v>1543</v>
      </c>
      <c r="O10" s="2">
        <v>6970006</v>
      </c>
      <c r="P10" s="2">
        <v>932481</v>
      </c>
      <c r="Q10" s="2"/>
      <c r="R10" s="2">
        <v>14932</v>
      </c>
      <c r="S10" s="2">
        <v>8628</v>
      </c>
      <c r="T10" s="2">
        <v>8340743</v>
      </c>
      <c r="U10" s="2">
        <v>4706788</v>
      </c>
    </row>
    <row r="11" spans="2:21" x14ac:dyDescent="0.25">
      <c r="B11">
        <v>5</v>
      </c>
      <c r="C11" s="2">
        <v>1729</v>
      </c>
      <c r="D11" s="2">
        <v>1314</v>
      </c>
      <c r="E11" s="2">
        <v>1039916</v>
      </c>
      <c r="F11" s="2">
        <v>784019</v>
      </c>
      <c r="G11" s="2"/>
      <c r="H11" s="2">
        <v>1366</v>
      </c>
      <c r="I11" s="2">
        <v>9766</v>
      </c>
      <c r="J11" s="2">
        <v>825862</v>
      </c>
      <c r="K11" s="2">
        <v>5525524</v>
      </c>
      <c r="L11" s="2"/>
      <c r="M11" s="2">
        <v>12716</v>
      </c>
      <c r="N11" s="2">
        <v>1309</v>
      </c>
      <c r="O11" s="2">
        <v>7065450</v>
      </c>
      <c r="P11" s="2">
        <v>784019</v>
      </c>
      <c r="Q11" s="2"/>
      <c r="R11" s="2">
        <v>11450</v>
      </c>
      <c r="S11" s="2">
        <v>9769</v>
      </c>
      <c r="T11" s="2">
        <v>6505945</v>
      </c>
      <c r="U11" s="2">
        <v>5525524</v>
      </c>
    </row>
    <row r="12" spans="2:21" x14ac:dyDescent="0.25">
      <c r="B12">
        <v>6</v>
      </c>
      <c r="C12" s="2">
        <v>1031</v>
      </c>
      <c r="D12" s="2">
        <v>1011</v>
      </c>
      <c r="E12" s="2">
        <v>620628</v>
      </c>
      <c r="F12" s="2">
        <v>603341</v>
      </c>
      <c r="G12" s="2"/>
      <c r="H12" s="2">
        <v>1217</v>
      </c>
      <c r="I12" s="2">
        <v>5912</v>
      </c>
      <c r="J12" s="2">
        <v>733400</v>
      </c>
      <c r="K12" s="2">
        <v>3312112</v>
      </c>
      <c r="L12" s="2"/>
      <c r="M12" s="2">
        <v>4686</v>
      </c>
      <c r="N12" s="2">
        <v>1008</v>
      </c>
      <c r="O12" s="2">
        <v>2494845</v>
      </c>
      <c r="P12" s="2">
        <v>603341</v>
      </c>
      <c r="Q12" s="2"/>
      <c r="R12" s="2">
        <v>6914</v>
      </c>
      <c r="S12" s="2">
        <v>5913</v>
      </c>
      <c r="T12" s="2">
        <v>3767764</v>
      </c>
      <c r="U12" s="2">
        <v>3312112</v>
      </c>
    </row>
    <row r="13" spans="2:21" x14ac:dyDescent="0.25">
      <c r="B13">
        <v>7</v>
      </c>
      <c r="C13" s="2">
        <v>1022</v>
      </c>
      <c r="D13" s="2">
        <v>678</v>
      </c>
      <c r="E13" s="2">
        <v>610140</v>
      </c>
      <c r="F13" s="2">
        <v>402363</v>
      </c>
      <c r="G13" s="2"/>
      <c r="H13" s="2">
        <v>895</v>
      </c>
      <c r="I13" s="2">
        <v>5040</v>
      </c>
      <c r="J13" s="2">
        <v>538210</v>
      </c>
      <c r="K13" s="2">
        <v>2922318</v>
      </c>
      <c r="L13" s="2"/>
      <c r="M13" s="2">
        <v>4568</v>
      </c>
      <c r="N13" s="2">
        <v>675</v>
      </c>
      <c r="O13" s="2">
        <v>2411732</v>
      </c>
      <c r="P13" s="2">
        <v>402363</v>
      </c>
      <c r="Q13" s="2"/>
      <c r="R13" s="2">
        <v>4839</v>
      </c>
      <c r="S13" s="2">
        <v>5041</v>
      </c>
      <c r="T13" s="2">
        <v>2647011</v>
      </c>
      <c r="U13" s="2">
        <v>2922318</v>
      </c>
    </row>
    <row r="14" spans="2:21" x14ac:dyDescent="0.25">
      <c r="B14">
        <v>8</v>
      </c>
      <c r="C14" s="2">
        <v>797</v>
      </c>
      <c r="D14" s="2">
        <v>429</v>
      </c>
      <c r="E14" s="2">
        <v>476576</v>
      </c>
      <c r="F14" s="2">
        <v>254377</v>
      </c>
      <c r="G14" s="2"/>
      <c r="H14" s="2">
        <v>592</v>
      </c>
      <c r="I14" s="2">
        <v>2948</v>
      </c>
      <c r="J14" s="2">
        <v>355605</v>
      </c>
      <c r="K14" s="2">
        <v>1643476</v>
      </c>
      <c r="L14" s="2"/>
      <c r="M14" s="2">
        <v>3615</v>
      </c>
      <c r="N14" s="2">
        <v>427</v>
      </c>
      <c r="O14" s="2">
        <v>1927662</v>
      </c>
      <c r="P14" s="2">
        <v>254377</v>
      </c>
      <c r="Q14" s="2"/>
      <c r="R14" s="2">
        <v>3942</v>
      </c>
      <c r="S14" s="2">
        <v>2951</v>
      </c>
      <c r="T14" s="2">
        <v>2217925</v>
      </c>
      <c r="U14" s="2">
        <v>1643476</v>
      </c>
    </row>
    <row r="15" spans="2:21" x14ac:dyDescent="0.25">
      <c r="B15">
        <v>9</v>
      </c>
      <c r="C15" s="2">
        <v>578</v>
      </c>
      <c r="D15" s="2">
        <v>451</v>
      </c>
      <c r="E15" s="2">
        <v>344527</v>
      </c>
      <c r="F15" s="2">
        <v>266816</v>
      </c>
      <c r="G15" s="2"/>
      <c r="H15" s="2">
        <v>457</v>
      </c>
      <c r="I15" s="2">
        <v>1431</v>
      </c>
      <c r="J15" s="2">
        <v>274373</v>
      </c>
      <c r="K15" s="2">
        <v>782770</v>
      </c>
      <c r="L15" s="2"/>
      <c r="M15" s="2">
        <v>3832</v>
      </c>
      <c r="N15" s="2">
        <v>449</v>
      </c>
      <c r="O15" s="2">
        <v>2143981</v>
      </c>
      <c r="P15" s="2">
        <v>266816</v>
      </c>
      <c r="Q15" s="2"/>
      <c r="R15" s="2">
        <v>2798</v>
      </c>
      <c r="S15" s="2">
        <v>1432</v>
      </c>
      <c r="T15" s="2">
        <v>1557729</v>
      </c>
      <c r="U15" s="2">
        <v>782770</v>
      </c>
    </row>
    <row r="16" spans="2:21" x14ac:dyDescent="0.25">
      <c r="B16">
        <v>10</v>
      </c>
      <c r="C16" s="2">
        <v>397</v>
      </c>
      <c r="D16" s="2">
        <v>250</v>
      </c>
      <c r="E16" s="2">
        <v>235069</v>
      </c>
      <c r="F16" s="2">
        <v>145993</v>
      </c>
      <c r="G16" s="2"/>
      <c r="H16" s="2">
        <v>275</v>
      </c>
      <c r="I16" s="2">
        <v>810</v>
      </c>
      <c r="J16" s="2">
        <v>164564</v>
      </c>
      <c r="K16" s="2">
        <v>450591</v>
      </c>
      <c r="L16" s="2"/>
      <c r="M16" s="2">
        <v>2178</v>
      </c>
      <c r="N16" s="2">
        <v>248</v>
      </c>
      <c r="O16" s="2">
        <v>1194523</v>
      </c>
      <c r="P16" s="2">
        <v>145993</v>
      </c>
      <c r="Q16" s="2"/>
      <c r="R16" s="2">
        <v>1308</v>
      </c>
      <c r="S16" s="2">
        <v>808</v>
      </c>
      <c r="T16" s="2">
        <v>721114</v>
      </c>
      <c r="U16" s="2">
        <v>450591</v>
      </c>
    </row>
    <row r="17" spans="2:21" x14ac:dyDescent="0.25">
      <c r="B17">
        <v>11</v>
      </c>
      <c r="C17" s="2">
        <v>159</v>
      </c>
      <c r="D17" s="2">
        <v>155</v>
      </c>
      <c r="E17" s="2">
        <v>94299</v>
      </c>
      <c r="F17" s="2">
        <v>89694</v>
      </c>
      <c r="G17" s="2"/>
      <c r="H17" s="2">
        <v>135</v>
      </c>
      <c r="I17" s="2">
        <v>712</v>
      </c>
      <c r="J17" s="2">
        <v>80440</v>
      </c>
      <c r="K17" s="2">
        <v>404994</v>
      </c>
      <c r="L17" s="2"/>
      <c r="M17" s="2">
        <v>801</v>
      </c>
      <c r="N17" s="2">
        <v>153</v>
      </c>
      <c r="O17" s="2">
        <v>442126</v>
      </c>
      <c r="P17" s="2">
        <v>89694</v>
      </c>
      <c r="Q17" s="2"/>
      <c r="R17" s="2">
        <v>911</v>
      </c>
      <c r="S17" s="2">
        <v>635</v>
      </c>
      <c r="T17" s="2">
        <v>521727</v>
      </c>
      <c r="U17" s="2">
        <v>365823</v>
      </c>
    </row>
    <row r="18" spans="2:21" x14ac:dyDescent="0.25">
      <c r="B18">
        <v>12</v>
      </c>
      <c r="C18" s="2">
        <v>119</v>
      </c>
      <c r="D18" s="2">
        <v>82</v>
      </c>
      <c r="E18" s="2">
        <v>69674</v>
      </c>
      <c r="F18" s="2">
        <v>47936</v>
      </c>
      <c r="G18" s="2"/>
      <c r="H18" s="2">
        <v>134</v>
      </c>
      <c r="I18" s="2">
        <v>358</v>
      </c>
      <c r="J18" s="2">
        <v>79593</v>
      </c>
      <c r="K18" s="2">
        <v>201888</v>
      </c>
      <c r="L18" s="2"/>
      <c r="M18" s="2">
        <v>515</v>
      </c>
      <c r="N18" s="2">
        <v>82</v>
      </c>
      <c r="O18" s="2">
        <v>280192</v>
      </c>
      <c r="P18" s="2">
        <v>47936</v>
      </c>
      <c r="Q18" s="2"/>
      <c r="R18" s="2">
        <v>617</v>
      </c>
      <c r="S18" s="2">
        <v>334</v>
      </c>
      <c r="T18" s="2">
        <v>348378</v>
      </c>
      <c r="U18" s="2">
        <v>191355</v>
      </c>
    </row>
    <row r="19" spans="2:21" x14ac:dyDescent="0.25">
      <c r="B19">
        <v>13</v>
      </c>
      <c r="C19" s="2">
        <v>55</v>
      </c>
      <c r="D19" s="2">
        <v>27</v>
      </c>
      <c r="E19" s="2">
        <v>31686</v>
      </c>
      <c r="F19" s="2">
        <v>15103</v>
      </c>
      <c r="G19" s="2"/>
      <c r="H19" s="2">
        <v>72</v>
      </c>
      <c r="I19" s="2">
        <v>185</v>
      </c>
      <c r="J19" s="2">
        <v>42404</v>
      </c>
      <c r="K19" s="2">
        <v>102888</v>
      </c>
      <c r="L19" s="2"/>
      <c r="M19" s="2">
        <v>228</v>
      </c>
      <c r="N19" s="2">
        <v>27</v>
      </c>
      <c r="O19" s="2">
        <v>125748</v>
      </c>
      <c r="P19" s="2">
        <v>15103</v>
      </c>
      <c r="Q19" s="2"/>
      <c r="R19" s="2">
        <v>296</v>
      </c>
      <c r="S19" s="2">
        <v>142</v>
      </c>
      <c r="T19" s="2">
        <v>166445</v>
      </c>
      <c r="U19" s="2">
        <v>82163</v>
      </c>
    </row>
    <row r="20" spans="2:21" x14ac:dyDescent="0.25">
      <c r="B20">
        <v>14</v>
      </c>
      <c r="C20" s="2">
        <v>25</v>
      </c>
      <c r="D20" s="2">
        <v>10</v>
      </c>
      <c r="E20" s="2">
        <v>14986</v>
      </c>
      <c r="F20" s="2">
        <v>5104</v>
      </c>
      <c r="G20" s="2"/>
      <c r="H20" s="2">
        <v>25</v>
      </c>
      <c r="I20" s="2">
        <v>51</v>
      </c>
      <c r="J20" s="2">
        <v>14544</v>
      </c>
      <c r="K20" s="2">
        <v>28396</v>
      </c>
      <c r="L20" s="2"/>
      <c r="M20" s="2">
        <v>91</v>
      </c>
      <c r="N20" s="2">
        <v>9</v>
      </c>
      <c r="O20" s="2">
        <v>49656</v>
      </c>
      <c r="P20" s="2">
        <v>5104</v>
      </c>
      <c r="Q20" s="2"/>
      <c r="R20" s="2">
        <v>100</v>
      </c>
      <c r="S20" s="2">
        <v>30</v>
      </c>
      <c r="T20" s="2">
        <v>55708</v>
      </c>
      <c r="U20" s="2">
        <v>17024</v>
      </c>
    </row>
    <row r="21" spans="2:21" x14ac:dyDescent="0.25">
      <c r="B21">
        <v>15</v>
      </c>
      <c r="C21" s="2">
        <v>4</v>
      </c>
      <c r="D21" s="2">
        <v>2</v>
      </c>
      <c r="E21" s="2">
        <v>2570</v>
      </c>
      <c r="F21" s="2">
        <v>1017</v>
      </c>
      <c r="G21" s="2"/>
      <c r="H21" s="2">
        <v>5</v>
      </c>
      <c r="I21" s="2">
        <v>6</v>
      </c>
      <c r="J21" s="2">
        <v>2948</v>
      </c>
      <c r="K21" s="2">
        <v>2559</v>
      </c>
      <c r="L21" s="2"/>
      <c r="M21" s="2">
        <v>13</v>
      </c>
      <c r="N21" s="2">
        <v>2</v>
      </c>
      <c r="O21" s="2">
        <v>7299</v>
      </c>
      <c r="P21" s="2">
        <v>1017</v>
      </c>
      <c r="Q21" s="2"/>
      <c r="R21" s="2">
        <v>15</v>
      </c>
      <c r="S21" s="2">
        <v>4</v>
      </c>
      <c r="T21" s="2">
        <v>8451</v>
      </c>
      <c r="U21" s="2">
        <v>2055</v>
      </c>
    </row>
    <row r="22" spans="2:21" x14ac:dyDescent="0.25">
      <c r="B22">
        <v>16</v>
      </c>
      <c r="C22" s="2">
        <v>2</v>
      </c>
      <c r="D22" s="2">
        <v>0</v>
      </c>
      <c r="E22" s="2">
        <v>368</v>
      </c>
      <c r="F22" s="2">
        <v>64</v>
      </c>
      <c r="G22" s="2"/>
      <c r="H22" s="2">
        <v>1</v>
      </c>
      <c r="I22" s="2">
        <v>0</v>
      </c>
      <c r="J22" s="2">
        <v>262</v>
      </c>
      <c r="K22" s="2">
        <v>35</v>
      </c>
      <c r="L22" s="2"/>
      <c r="M22" s="2">
        <v>1</v>
      </c>
      <c r="N22" s="2">
        <v>0</v>
      </c>
      <c r="O22" s="2">
        <v>365</v>
      </c>
      <c r="P22" s="2">
        <v>64</v>
      </c>
      <c r="Q22" s="2"/>
      <c r="R22" s="2">
        <v>0</v>
      </c>
      <c r="S22" s="2">
        <v>1</v>
      </c>
      <c r="T22" s="2">
        <v>340</v>
      </c>
      <c r="U22" s="2">
        <v>46</v>
      </c>
    </row>
    <row r="23" spans="2:21" x14ac:dyDescent="0.25">
      <c r="B23">
        <v>17</v>
      </c>
      <c r="C23" s="2">
        <v>0</v>
      </c>
      <c r="D23" s="2">
        <v>0</v>
      </c>
      <c r="E23" s="2">
        <v>4</v>
      </c>
      <c r="F23" s="2">
        <v>0</v>
      </c>
      <c r="G23" s="2"/>
      <c r="H23" s="2">
        <v>0</v>
      </c>
      <c r="I23" s="2">
        <v>0</v>
      </c>
      <c r="J23" s="2">
        <v>8</v>
      </c>
      <c r="K23" s="2">
        <v>0</v>
      </c>
      <c r="L23" s="2"/>
      <c r="M23" s="2">
        <v>0</v>
      </c>
      <c r="N23" s="2">
        <v>0</v>
      </c>
      <c r="O23" s="2">
        <v>4</v>
      </c>
      <c r="P23" s="2">
        <v>0</v>
      </c>
      <c r="Q23" s="2"/>
      <c r="R23" s="2">
        <v>0</v>
      </c>
      <c r="S23" s="2">
        <v>0</v>
      </c>
      <c r="T23" s="2">
        <v>4</v>
      </c>
      <c r="U23" s="2">
        <v>0</v>
      </c>
    </row>
    <row r="24" spans="2:21" x14ac:dyDescent="0.25">
      <c r="B24" t="s">
        <v>15</v>
      </c>
      <c r="C24" s="2">
        <f>SUM(C6:C23)</f>
        <v>20081</v>
      </c>
      <c r="D24" s="2">
        <f t="shared" ref="D24:F24" si="0">SUM(D6:D23)</f>
        <v>15813</v>
      </c>
      <c r="E24" s="2">
        <f t="shared" si="0"/>
        <v>11991897</v>
      </c>
      <c r="F24" s="2">
        <f t="shared" si="0"/>
        <v>9545837</v>
      </c>
      <c r="G24" s="2"/>
      <c r="H24" s="2">
        <f t="shared" ref="H24:K24" si="1">SUM(H6:H23)</f>
        <v>18665</v>
      </c>
      <c r="I24" s="2">
        <f t="shared" si="1"/>
        <v>156373</v>
      </c>
      <c r="J24" s="2">
        <f t="shared" si="1"/>
        <v>11319520</v>
      </c>
      <c r="K24" s="2">
        <f t="shared" si="1"/>
        <v>91264334</v>
      </c>
      <c r="L24" s="2"/>
      <c r="M24" s="2">
        <f t="shared" ref="M24:P24" si="2">SUM(M6:M23)</f>
        <v>144365</v>
      </c>
      <c r="N24" s="2">
        <f t="shared" si="2"/>
        <v>15825</v>
      </c>
      <c r="O24" s="2">
        <f t="shared" si="2"/>
        <v>80907049</v>
      </c>
      <c r="P24" s="2">
        <f t="shared" si="2"/>
        <v>9545837</v>
      </c>
      <c r="Q24" s="2"/>
      <c r="R24" s="2">
        <f t="shared" ref="R24:U24" si="3">SUM(R6:R23)</f>
        <v>135762</v>
      </c>
      <c r="S24" s="2">
        <f t="shared" si="3"/>
        <v>156114</v>
      </c>
      <c r="T24" s="2">
        <f t="shared" si="3"/>
        <v>76303540</v>
      </c>
      <c r="U24" s="2">
        <f t="shared" si="3"/>
        <v>91182040</v>
      </c>
    </row>
    <row r="25" spans="2:21" x14ac:dyDescent="0.25">
      <c r="B25" t="s">
        <v>16</v>
      </c>
      <c r="C25" s="2">
        <f>C24/COUNT(C6:C23)</f>
        <v>1115.6111111111111</v>
      </c>
      <c r="D25" s="2">
        <f t="shared" ref="D25:F25" si="4">D24/COUNT(D6:D23)</f>
        <v>878.5</v>
      </c>
      <c r="E25" s="2">
        <f t="shared" si="4"/>
        <v>666216.5</v>
      </c>
      <c r="F25" s="2">
        <f t="shared" si="4"/>
        <v>530324.27777777775</v>
      </c>
      <c r="G25" s="2"/>
      <c r="H25" s="2">
        <f t="shared" ref="H25:K25" si="5">H24/COUNT(H6:H23)</f>
        <v>1036.9444444444443</v>
      </c>
      <c r="I25" s="2">
        <f t="shared" si="5"/>
        <v>8687.3888888888887</v>
      </c>
      <c r="J25" s="2">
        <f t="shared" si="5"/>
        <v>628862.22222222225</v>
      </c>
      <c r="K25" s="2">
        <f t="shared" si="5"/>
        <v>5070240.777777778</v>
      </c>
      <c r="L25" s="2"/>
      <c r="M25" s="2">
        <f t="shared" ref="M25:P25" si="6">M24/COUNT(M6:M23)</f>
        <v>8020.2777777777774</v>
      </c>
      <c r="N25" s="2">
        <f t="shared" si="6"/>
        <v>879.16666666666663</v>
      </c>
      <c r="O25" s="2">
        <f t="shared" si="6"/>
        <v>4494836.055555556</v>
      </c>
      <c r="P25" s="2">
        <f t="shared" si="6"/>
        <v>530324.27777777775</v>
      </c>
      <c r="Q25" s="2"/>
      <c r="R25" s="2">
        <f t="shared" ref="R25:U25" si="7">R24/COUNT(R6:R23)</f>
        <v>7542.333333333333</v>
      </c>
      <c r="S25" s="2">
        <f t="shared" si="7"/>
        <v>8673</v>
      </c>
      <c r="T25" s="2">
        <f t="shared" si="7"/>
        <v>4239085.555555556</v>
      </c>
      <c r="U25" s="2">
        <f t="shared" si="7"/>
        <v>5065668.888888889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Q26" sqref="Q26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23</v>
      </c>
    </row>
    <row r="3" spans="2:21" x14ac:dyDescent="0.25">
      <c r="C3" s="1" t="s">
        <v>18</v>
      </c>
      <c r="D3" s="1"/>
      <c r="E3" s="1"/>
      <c r="F3" s="1"/>
      <c r="H3" s="1" t="s">
        <v>19</v>
      </c>
      <c r="I3" s="1"/>
      <c r="J3" s="1"/>
      <c r="K3" s="1"/>
      <c r="M3" s="1" t="s">
        <v>20</v>
      </c>
      <c r="N3" s="1"/>
      <c r="O3" s="1"/>
      <c r="P3" s="1"/>
      <c r="R3" s="1" t="s">
        <v>21</v>
      </c>
      <c r="S3" s="1"/>
      <c r="T3" s="1"/>
      <c r="U3" s="1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2">
        <v>3328</v>
      </c>
      <c r="D6" s="2">
        <v>2850</v>
      </c>
      <c r="E6" s="2">
        <v>1875708</v>
      </c>
      <c r="F6" s="2">
        <v>1773308</v>
      </c>
      <c r="G6" s="2"/>
      <c r="H6" s="2">
        <v>3029</v>
      </c>
      <c r="I6" s="2">
        <v>84577</v>
      </c>
      <c r="J6" s="2">
        <v>1875708</v>
      </c>
      <c r="K6" s="2">
        <v>52214467</v>
      </c>
      <c r="L6" s="2"/>
      <c r="M6" s="2">
        <v>93161</v>
      </c>
      <c r="N6" s="2">
        <v>2873</v>
      </c>
      <c r="O6" s="2">
        <v>57289587</v>
      </c>
      <c r="P6" s="2">
        <v>1773308</v>
      </c>
      <c r="Q6" s="2"/>
      <c r="R6" s="2">
        <v>94898</v>
      </c>
      <c r="S6" s="2">
        <v>87159</v>
      </c>
      <c r="T6" s="2">
        <v>57289587</v>
      </c>
      <c r="U6" s="2">
        <v>52214467</v>
      </c>
    </row>
    <row r="7" spans="2:21" x14ac:dyDescent="0.25">
      <c r="B7">
        <v>1</v>
      </c>
      <c r="C7" s="2">
        <v>2981</v>
      </c>
      <c r="D7" s="2">
        <v>2408</v>
      </c>
      <c r="E7" s="2">
        <v>1863169</v>
      </c>
      <c r="F7" s="2">
        <v>1488575</v>
      </c>
      <c r="G7" s="2"/>
      <c r="H7" s="2">
        <v>3007</v>
      </c>
      <c r="I7" s="2">
        <v>68660</v>
      </c>
      <c r="J7" s="2">
        <v>1863169</v>
      </c>
      <c r="K7" s="2">
        <v>42317749</v>
      </c>
      <c r="L7" s="2"/>
      <c r="M7" s="2">
        <v>85280</v>
      </c>
      <c r="N7" s="2">
        <v>2500</v>
      </c>
      <c r="O7" s="2">
        <v>52074837</v>
      </c>
      <c r="P7" s="2">
        <v>1488575</v>
      </c>
      <c r="Q7" s="2"/>
      <c r="R7" s="2">
        <v>89003</v>
      </c>
      <c r="S7" s="2">
        <v>70210</v>
      </c>
      <c r="T7" s="2">
        <v>52074837</v>
      </c>
      <c r="U7" s="2">
        <v>42317749</v>
      </c>
    </row>
    <row r="8" spans="2:21" x14ac:dyDescent="0.25">
      <c r="B8">
        <v>2</v>
      </c>
      <c r="C8" s="2">
        <v>2778</v>
      </c>
      <c r="D8" s="2">
        <v>1993</v>
      </c>
      <c r="E8" s="2">
        <v>1731509</v>
      </c>
      <c r="F8" s="2">
        <v>1229496</v>
      </c>
      <c r="G8" s="2"/>
      <c r="H8" s="2">
        <v>2798</v>
      </c>
      <c r="I8" s="2">
        <v>59678</v>
      </c>
      <c r="J8" s="2">
        <v>1731509</v>
      </c>
      <c r="K8" s="2">
        <v>36807830</v>
      </c>
      <c r="L8" s="2"/>
      <c r="M8" s="2">
        <v>75603</v>
      </c>
      <c r="N8" s="2">
        <v>1990</v>
      </c>
      <c r="O8" s="2">
        <v>46025311</v>
      </c>
      <c r="P8" s="2">
        <v>1229496</v>
      </c>
      <c r="Q8" s="2"/>
      <c r="R8" s="2">
        <v>75485</v>
      </c>
      <c r="S8" s="2">
        <v>60606</v>
      </c>
      <c r="T8" s="2">
        <v>46025311</v>
      </c>
      <c r="U8" s="2">
        <v>36807830</v>
      </c>
    </row>
    <row r="9" spans="2:21" x14ac:dyDescent="0.25">
      <c r="B9">
        <v>3</v>
      </c>
      <c r="C9" s="2">
        <v>2323</v>
      </c>
      <c r="D9" s="2">
        <v>1897</v>
      </c>
      <c r="E9" s="2">
        <v>1437253</v>
      </c>
      <c r="F9" s="2">
        <v>1167930</v>
      </c>
      <c r="G9" s="2"/>
      <c r="H9" s="2">
        <v>2322</v>
      </c>
      <c r="I9" s="2">
        <v>38796</v>
      </c>
      <c r="J9" s="2">
        <v>1437253</v>
      </c>
      <c r="K9" s="2">
        <v>23727751</v>
      </c>
      <c r="L9" s="2"/>
      <c r="M9" s="2">
        <v>66922</v>
      </c>
      <c r="N9" s="2">
        <v>1597</v>
      </c>
      <c r="O9" s="2">
        <v>40375334</v>
      </c>
      <c r="P9" s="2">
        <v>980086</v>
      </c>
      <c r="Q9" s="2"/>
      <c r="R9" s="2">
        <v>66202</v>
      </c>
      <c r="S9" s="2">
        <v>45837</v>
      </c>
      <c r="T9" s="2">
        <v>40375334</v>
      </c>
      <c r="U9" s="2">
        <v>28180828</v>
      </c>
    </row>
    <row r="10" spans="2:21" x14ac:dyDescent="0.25">
      <c r="B10">
        <v>4</v>
      </c>
      <c r="C10" s="2">
        <v>2031</v>
      </c>
      <c r="D10" s="2">
        <v>1500</v>
      </c>
      <c r="E10" s="2">
        <v>1253118</v>
      </c>
      <c r="F10" s="2">
        <v>922116</v>
      </c>
      <c r="G10" s="2"/>
      <c r="H10" s="2">
        <v>2030</v>
      </c>
      <c r="I10" s="2">
        <v>30189</v>
      </c>
      <c r="J10" s="2">
        <v>1253118</v>
      </c>
      <c r="K10" s="2">
        <v>18443676</v>
      </c>
      <c r="L10" s="2"/>
      <c r="M10" s="2">
        <v>50484</v>
      </c>
      <c r="N10" s="2">
        <v>1248</v>
      </c>
      <c r="O10" s="2">
        <v>30719722</v>
      </c>
      <c r="P10" s="2">
        <v>763473</v>
      </c>
      <c r="Q10" s="2"/>
      <c r="R10" s="2">
        <v>51913</v>
      </c>
      <c r="S10" s="2">
        <v>32293</v>
      </c>
      <c r="T10" s="2">
        <v>31581151</v>
      </c>
      <c r="U10" s="2">
        <v>19546411</v>
      </c>
    </row>
    <row r="11" spans="2:21" x14ac:dyDescent="0.25">
      <c r="B11">
        <v>5</v>
      </c>
      <c r="C11" s="2">
        <v>1390</v>
      </c>
      <c r="D11" s="2">
        <v>1083</v>
      </c>
      <c r="E11" s="2">
        <v>860264</v>
      </c>
      <c r="F11" s="2">
        <v>664217</v>
      </c>
      <c r="G11" s="2"/>
      <c r="H11" s="2">
        <v>1391</v>
      </c>
      <c r="I11" s="2">
        <v>26678</v>
      </c>
      <c r="J11" s="2">
        <v>860264</v>
      </c>
      <c r="K11" s="2">
        <v>16396568</v>
      </c>
      <c r="L11" s="2"/>
      <c r="M11" s="2">
        <v>33942</v>
      </c>
      <c r="N11" s="2">
        <v>912</v>
      </c>
      <c r="O11" s="2">
        <v>20665274</v>
      </c>
      <c r="P11" s="2">
        <v>557123</v>
      </c>
      <c r="Q11" s="2"/>
      <c r="R11" s="2">
        <v>45494</v>
      </c>
      <c r="S11" s="2">
        <v>24300</v>
      </c>
      <c r="T11" s="2">
        <v>27223387</v>
      </c>
      <c r="U11" s="2">
        <v>14506444</v>
      </c>
    </row>
    <row r="12" spans="2:21" x14ac:dyDescent="0.25">
      <c r="B12">
        <v>6</v>
      </c>
      <c r="C12" s="2">
        <v>1360</v>
      </c>
      <c r="D12" s="2">
        <v>1131</v>
      </c>
      <c r="E12" s="2">
        <v>838684</v>
      </c>
      <c r="F12" s="2">
        <v>692540</v>
      </c>
      <c r="G12" s="2"/>
      <c r="H12" s="2">
        <v>1143</v>
      </c>
      <c r="I12" s="2">
        <v>19344</v>
      </c>
      <c r="J12" s="2">
        <v>705900</v>
      </c>
      <c r="K12" s="2">
        <v>11878045</v>
      </c>
      <c r="L12" s="2"/>
      <c r="M12" s="2">
        <v>25782</v>
      </c>
      <c r="N12" s="2">
        <v>779</v>
      </c>
      <c r="O12" s="2">
        <v>15762280</v>
      </c>
      <c r="P12" s="2">
        <v>475563</v>
      </c>
      <c r="Q12" s="2"/>
      <c r="R12" s="2">
        <v>29651</v>
      </c>
      <c r="S12" s="2">
        <v>17055</v>
      </c>
      <c r="T12" s="2">
        <v>17667102</v>
      </c>
      <c r="U12" s="2">
        <v>10225614</v>
      </c>
    </row>
    <row r="13" spans="2:21" x14ac:dyDescent="0.25">
      <c r="B13">
        <v>7</v>
      </c>
      <c r="C13" s="2">
        <v>1193</v>
      </c>
      <c r="D13" s="2">
        <v>783</v>
      </c>
      <c r="E13" s="2">
        <v>732292</v>
      </c>
      <c r="F13" s="2">
        <v>478976</v>
      </c>
      <c r="G13" s="2"/>
      <c r="H13" s="2">
        <v>899</v>
      </c>
      <c r="I13" s="2">
        <v>12476</v>
      </c>
      <c r="J13" s="2">
        <v>556850</v>
      </c>
      <c r="K13" s="2">
        <v>7669416</v>
      </c>
      <c r="L13" s="2"/>
      <c r="M13" s="2">
        <v>17140</v>
      </c>
      <c r="N13" s="2">
        <v>541</v>
      </c>
      <c r="O13" s="2">
        <v>10463569</v>
      </c>
      <c r="P13" s="2">
        <v>332386</v>
      </c>
      <c r="Q13" s="2"/>
      <c r="R13" s="2">
        <v>18579</v>
      </c>
      <c r="S13" s="2">
        <v>12379</v>
      </c>
      <c r="T13" s="2">
        <v>11249315</v>
      </c>
      <c r="U13" s="2">
        <v>7504729</v>
      </c>
    </row>
    <row r="14" spans="2:21" x14ac:dyDescent="0.25">
      <c r="B14">
        <v>8</v>
      </c>
      <c r="C14" s="2">
        <v>672</v>
      </c>
      <c r="D14" s="2">
        <v>492</v>
      </c>
      <c r="E14" s="2">
        <v>412841</v>
      </c>
      <c r="F14" s="2">
        <v>300896</v>
      </c>
      <c r="G14" s="2"/>
      <c r="H14" s="2">
        <v>556</v>
      </c>
      <c r="I14" s="2">
        <v>8159</v>
      </c>
      <c r="J14" s="2">
        <v>342688</v>
      </c>
      <c r="K14" s="2">
        <v>5004410</v>
      </c>
      <c r="L14" s="2"/>
      <c r="M14" s="2">
        <v>12389</v>
      </c>
      <c r="N14" s="2">
        <v>388</v>
      </c>
      <c r="O14" s="2">
        <v>7530682</v>
      </c>
      <c r="P14" s="2">
        <v>236617</v>
      </c>
      <c r="Q14" s="2"/>
      <c r="R14" s="2">
        <v>10753</v>
      </c>
      <c r="S14" s="2">
        <v>8404</v>
      </c>
      <c r="T14" s="2">
        <v>6527270</v>
      </c>
      <c r="U14" s="2">
        <v>5121625</v>
      </c>
    </row>
    <row r="15" spans="2:21" x14ac:dyDescent="0.25">
      <c r="B15">
        <v>9</v>
      </c>
      <c r="C15" s="2">
        <v>388</v>
      </c>
      <c r="D15" s="2">
        <v>329</v>
      </c>
      <c r="E15" s="2">
        <v>237956</v>
      </c>
      <c r="F15" s="2">
        <v>201102</v>
      </c>
      <c r="G15" s="2"/>
      <c r="H15" s="2">
        <v>374</v>
      </c>
      <c r="I15" s="2">
        <v>6620</v>
      </c>
      <c r="J15" s="2">
        <v>229701</v>
      </c>
      <c r="K15" s="2">
        <v>4038391</v>
      </c>
      <c r="L15" s="2"/>
      <c r="M15" s="2">
        <v>8666</v>
      </c>
      <c r="N15" s="2">
        <v>284</v>
      </c>
      <c r="O15" s="2">
        <v>5263310</v>
      </c>
      <c r="P15" s="2">
        <v>172512</v>
      </c>
      <c r="Q15" s="2"/>
      <c r="R15" s="2">
        <v>7130</v>
      </c>
      <c r="S15" s="2">
        <v>5359</v>
      </c>
      <c r="T15" s="2">
        <v>4323474</v>
      </c>
      <c r="U15" s="2">
        <v>3250849</v>
      </c>
    </row>
    <row r="16" spans="2:21" x14ac:dyDescent="0.25">
      <c r="B16">
        <v>10</v>
      </c>
      <c r="C16" s="2">
        <v>222</v>
      </c>
      <c r="D16" s="2">
        <v>188</v>
      </c>
      <c r="E16" s="2">
        <v>136270</v>
      </c>
      <c r="F16" s="2">
        <v>114910</v>
      </c>
      <c r="G16" s="2"/>
      <c r="H16" s="2">
        <v>267</v>
      </c>
      <c r="I16" s="2">
        <v>3440</v>
      </c>
      <c r="J16" s="2">
        <v>163576</v>
      </c>
      <c r="K16" s="2">
        <v>2097708</v>
      </c>
      <c r="L16" s="2"/>
      <c r="M16" s="2">
        <v>5587</v>
      </c>
      <c r="N16" s="2">
        <v>191</v>
      </c>
      <c r="O16" s="2">
        <v>3385818</v>
      </c>
      <c r="P16" s="2">
        <v>114858</v>
      </c>
      <c r="Q16" s="2"/>
      <c r="R16" s="2">
        <v>3557</v>
      </c>
      <c r="S16" s="2">
        <v>2698</v>
      </c>
      <c r="T16" s="2">
        <v>2165716</v>
      </c>
      <c r="U16" s="2">
        <v>1630203</v>
      </c>
    </row>
    <row r="17" spans="2:21" x14ac:dyDescent="0.25">
      <c r="B17">
        <v>11</v>
      </c>
      <c r="C17" s="2">
        <v>170</v>
      </c>
      <c r="D17" s="2">
        <v>166</v>
      </c>
      <c r="E17" s="2">
        <v>103859</v>
      </c>
      <c r="F17" s="2">
        <v>98163</v>
      </c>
      <c r="G17" s="2"/>
      <c r="H17" s="2">
        <v>153</v>
      </c>
      <c r="I17" s="2">
        <v>1943</v>
      </c>
      <c r="J17" s="2">
        <v>93672</v>
      </c>
      <c r="K17" s="2">
        <v>1181883</v>
      </c>
      <c r="L17" s="2"/>
      <c r="M17" s="2">
        <v>2633</v>
      </c>
      <c r="N17" s="2">
        <v>110</v>
      </c>
      <c r="O17" s="2">
        <v>1591528</v>
      </c>
      <c r="P17" s="2">
        <v>66910</v>
      </c>
      <c r="Q17" s="2"/>
      <c r="R17" s="2">
        <v>2129</v>
      </c>
      <c r="S17" s="2">
        <v>1572</v>
      </c>
      <c r="T17" s="2">
        <v>1285065</v>
      </c>
      <c r="U17" s="2">
        <v>927969</v>
      </c>
    </row>
    <row r="18" spans="2:21" x14ac:dyDescent="0.25">
      <c r="B18">
        <v>12</v>
      </c>
      <c r="C18" s="2">
        <v>115</v>
      </c>
      <c r="D18" s="2">
        <v>87</v>
      </c>
      <c r="E18" s="2">
        <v>69744</v>
      </c>
      <c r="F18" s="2">
        <v>52185</v>
      </c>
      <c r="G18" s="2"/>
      <c r="H18" s="2">
        <v>84</v>
      </c>
      <c r="I18" s="2">
        <v>688</v>
      </c>
      <c r="J18" s="2">
        <v>51460</v>
      </c>
      <c r="K18" s="2">
        <v>417222</v>
      </c>
      <c r="L18" s="2"/>
      <c r="M18" s="2">
        <v>1114</v>
      </c>
      <c r="N18" s="2">
        <v>57</v>
      </c>
      <c r="O18" s="2">
        <v>671143</v>
      </c>
      <c r="P18" s="2">
        <v>34762</v>
      </c>
      <c r="Q18" s="2"/>
      <c r="R18" s="2">
        <v>945</v>
      </c>
      <c r="S18" s="2">
        <v>637</v>
      </c>
      <c r="T18" s="2">
        <v>556536</v>
      </c>
      <c r="U18" s="2">
        <v>362033</v>
      </c>
    </row>
    <row r="19" spans="2:21" x14ac:dyDescent="0.25">
      <c r="B19">
        <v>13</v>
      </c>
      <c r="C19" s="2">
        <v>52</v>
      </c>
      <c r="D19" s="2">
        <v>41</v>
      </c>
      <c r="E19" s="2">
        <v>31608</v>
      </c>
      <c r="F19" s="2">
        <v>24826</v>
      </c>
      <c r="G19" s="2"/>
      <c r="H19" s="2">
        <v>45</v>
      </c>
      <c r="I19" s="2">
        <v>302</v>
      </c>
      <c r="J19" s="2">
        <v>27192</v>
      </c>
      <c r="K19" s="2">
        <v>181938</v>
      </c>
      <c r="L19" s="2"/>
      <c r="M19" s="2">
        <v>383</v>
      </c>
      <c r="N19" s="2">
        <v>28</v>
      </c>
      <c r="O19" s="2">
        <v>229633</v>
      </c>
      <c r="P19" s="2">
        <v>16294</v>
      </c>
      <c r="Q19" s="2"/>
      <c r="R19" s="2">
        <v>355</v>
      </c>
      <c r="S19" s="2">
        <v>223</v>
      </c>
      <c r="T19" s="2">
        <v>211976</v>
      </c>
      <c r="U19" s="2">
        <v>130263</v>
      </c>
    </row>
    <row r="20" spans="2:21" x14ac:dyDescent="0.25">
      <c r="B20">
        <v>14</v>
      </c>
      <c r="C20" s="2">
        <v>15</v>
      </c>
      <c r="D20" s="2">
        <v>14</v>
      </c>
      <c r="E20" s="2">
        <v>9143</v>
      </c>
      <c r="F20" s="2">
        <v>7800</v>
      </c>
      <c r="G20" s="2"/>
      <c r="H20" s="2">
        <v>22</v>
      </c>
      <c r="I20" s="2">
        <v>84</v>
      </c>
      <c r="J20" s="2">
        <v>13272</v>
      </c>
      <c r="K20" s="2">
        <v>49576</v>
      </c>
      <c r="L20" s="2"/>
      <c r="M20" s="2">
        <v>118</v>
      </c>
      <c r="N20" s="2">
        <v>10</v>
      </c>
      <c r="O20" s="2">
        <v>69791</v>
      </c>
      <c r="P20" s="2">
        <v>6160</v>
      </c>
      <c r="Q20" s="2"/>
      <c r="R20" s="2">
        <v>108</v>
      </c>
      <c r="S20" s="2">
        <v>47</v>
      </c>
      <c r="T20" s="2">
        <v>62640</v>
      </c>
      <c r="U20" s="2">
        <v>28115</v>
      </c>
    </row>
    <row r="21" spans="2:21" x14ac:dyDescent="0.25">
      <c r="B21">
        <v>15</v>
      </c>
      <c r="C21" s="2">
        <v>5</v>
      </c>
      <c r="D21" s="2">
        <v>2</v>
      </c>
      <c r="E21" s="2">
        <v>2728</v>
      </c>
      <c r="F21" s="2">
        <v>1272</v>
      </c>
      <c r="G21" s="2"/>
      <c r="H21" s="2">
        <v>6</v>
      </c>
      <c r="I21" s="2">
        <v>7</v>
      </c>
      <c r="J21" s="2">
        <v>3691</v>
      </c>
      <c r="K21" s="2">
        <v>3948</v>
      </c>
      <c r="L21" s="2"/>
      <c r="M21" s="2">
        <v>21</v>
      </c>
      <c r="N21" s="2">
        <v>2</v>
      </c>
      <c r="O21" s="2">
        <v>12305</v>
      </c>
      <c r="P21" s="2">
        <v>1292</v>
      </c>
      <c r="Q21" s="2"/>
      <c r="R21" s="2">
        <v>16</v>
      </c>
      <c r="S21" s="2">
        <v>4</v>
      </c>
      <c r="T21" s="2">
        <v>9413</v>
      </c>
      <c r="U21" s="2">
        <v>2175</v>
      </c>
    </row>
    <row r="22" spans="2:21" x14ac:dyDescent="0.25">
      <c r="B22">
        <v>16</v>
      </c>
      <c r="C22" s="2">
        <v>1</v>
      </c>
      <c r="D22" s="2">
        <v>0</v>
      </c>
      <c r="E22" s="2">
        <v>259</v>
      </c>
      <c r="F22" s="2">
        <v>64</v>
      </c>
      <c r="G22" s="2"/>
      <c r="H22" s="2">
        <v>1</v>
      </c>
      <c r="I22" s="2">
        <v>0</v>
      </c>
      <c r="J22" s="2">
        <v>416</v>
      </c>
      <c r="K22" s="2">
        <v>60</v>
      </c>
      <c r="L22" s="2"/>
      <c r="M22" s="2">
        <v>1</v>
      </c>
      <c r="N22" s="2">
        <v>0</v>
      </c>
      <c r="O22" s="2">
        <v>351</v>
      </c>
      <c r="P22" s="2">
        <v>36</v>
      </c>
      <c r="Q22" s="2"/>
      <c r="R22" s="2">
        <v>1</v>
      </c>
      <c r="S22" s="2">
        <v>0</v>
      </c>
      <c r="T22" s="2">
        <v>340</v>
      </c>
      <c r="U22" s="2">
        <v>44</v>
      </c>
    </row>
    <row r="23" spans="2:21" x14ac:dyDescent="0.25">
      <c r="B23">
        <v>17</v>
      </c>
      <c r="C23" s="2">
        <v>0</v>
      </c>
      <c r="D23" s="2">
        <v>0</v>
      </c>
      <c r="E23" s="2">
        <v>4</v>
      </c>
      <c r="F23" s="2">
        <v>0</v>
      </c>
      <c r="G23" s="2"/>
      <c r="H23" s="2">
        <v>0</v>
      </c>
      <c r="I23" s="2">
        <v>0</v>
      </c>
      <c r="J23" s="2">
        <v>4</v>
      </c>
      <c r="K23" s="2">
        <v>0</v>
      </c>
      <c r="L23" s="2"/>
      <c r="M23" s="2">
        <v>0</v>
      </c>
      <c r="N23" s="2">
        <v>0</v>
      </c>
      <c r="O23" s="2">
        <v>8</v>
      </c>
      <c r="P23" s="2">
        <v>0</v>
      </c>
      <c r="Q23" s="2"/>
      <c r="R23" s="2">
        <v>0</v>
      </c>
      <c r="S23" s="2">
        <v>0</v>
      </c>
      <c r="T23" s="2">
        <v>4</v>
      </c>
      <c r="U23" s="2">
        <v>0</v>
      </c>
    </row>
    <row r="24" spans="2:21" x14ac:dyDescent="0.25">
      <c r="B24" t="s">
        <v>15</v>
      </c>
      <c r="C24" s="2">
        <f>SUM(C6:C23)</f>
        <v>19024</v>
      </c>
      <c r="D24" s="2">
        <f t="shared" ref="D24:F24" si="0">SUM(D6:D23)</f>
        <v>14964</v>
      </c>
      <c r="E24" s="2">
        <f t="shared" si="0"/>
        <v>11596409</v>
      </c>
      <c r="F24" s="2">
        <f t="shared" si="0"/>
        <v>9218376</v>
      </c>
      <c r="G24" s="2"/>
      <c r="H24" s="2">
        <f t="shared" ref="H24:K24" si="1">SUM(H6:H23)</f>
        <v>18127</v>
      </c>
      <c r="I24" s="2">
        <f t="shared" si="1"/>
        <v>361641</v>
      </c>
      <c r="J24" s="2">
        <f t="shared" si="1"/>
        <v>11209443</v>
      </c>
      <c r="K24" s="2">
        <f t="shared" si="1"/>
        <v>222430638</v>
      </c>
      <c r="L24" s="2"/>
      <c r="M24" s="2">
        <f t="shared" ref="M24:P24" si="2">SUM(M6:M23)</f>
        <v>479226</v>
      </c>
      <c r="N24" s="2">
        <f t="shared" si="2"/>
        <v>13510</v>
      </c>
      <c r="O24" s="2">
        <f t="shared" si="2"/>
        <v>292130483</v>
      </c>
      <c r="P24" s="2">
        <f t="shared" si="2"/>
        <v>8249451</v>
      </c>
      <c r="Q24" s="2"/>
      <c r="R24" s="2">
        <f t="shared" ref="R24:U24" si="3">SUM(R6:R23)</f>
        <v>496219</v>
      </c>
      <c r="S24" s="2">
        <f t="shared" si="3"/>
        <v>368783</v>
      </c>
      <c r="T24" s="2">
        <f t="shared" si="3"/>
        <v>298628458</v>
      </c>
      <c r="U24" s="2">
        <f t="shared" si="3"/>
        <v>222757348</v>
      </c>
    </row>
    <row r="25" spans="2:21" x14ac:dyDescent="0.25">
      <c r="B25" t="s">
        <v>16</v>
      </c>
      <c r="C25" s="2">
        <f>C24/COUNT(C6:C23)</f>
        <v>1056.8888888888889</v>
      </c>
      <c r="D25" s="2">
        <f t="shared" ref="D25:F25" si="4">D24/COUNT(D6:D23)</f>
        <v>831.33333333333337</v>
      </c>
      <c r="E25" s="2">
        <f t="shared" si="4"/>
        <v>644244.9444444445</v>
      </c>
      <c r="F25" s="2">
        <f t="shared" si="4"/>
        <v>512132</v>
      </c>
      <c r="G25" s="2"/>
      <c r="H25" s="2">
        <f t="shared" ref="H25:K25" si="5">H24/COUNT(H6:H23)</f>
        <v>1007.0555555555555</v>
      </c>
      <c r="I25" s="2">
        <f t="shared" si="5"/>
        <v>20091.166666666668</v>
      </c>
      <c r="J25" s="2">
        <f t="shared" si="5"/>
        <v>622746.83333333337</v>
      </c>
      <c r="K25" s="2">
        <f t="shared" si="5"/>
        <v>12357257.666666666</v>
      </c>
      <c r="L25" s="2"/>
      <c r="M25" s="2">
        <f t="shared" ref="M25:P25" si="6">M24/COUNT(M6:M23)</f>
        <v>26623.666666666668</v>
      </c>
      <c r="N25" s="2">
        <f t="shared" si="6"/>
        <v>750.55555555555554</v>
      </c>
      <c r="O25" s="2">
        <f t="shared" si="6"/>
        <v>16229471.277777778</v>
      </c>
      <c r="P25" s="2">
        <f t="shared" si="6"/>
        <v>458302.83333333331</v>
      </c>
      <c r="Q25" s="2"/>
      <c r="R25" s="2">
        <f t="shared" ref="R25:U25" si="7">R24/COUNT(R6:R23)</f>
        <v>27567.722222222223</v>
      </c>
      <c r="S25" s="2">
        <f t="shared" si="7"/>
        <v>20487.944444444445</v>
      </c>
      <c r="T25" s="2">
        <f t="shared" si="7"/>
        <v>16590469.888888888</v>
      </c>
      <c r="U25" s="2">
        <f t="shared" si="7"/>
        <v>12375408.222222222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V9" sqref="V9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24</v>
      </c>
    </row>
    <row r="3" spans="2:21" x14ac:dyDescent="0.25">
      <c r="C3" s="1" t="s">
        <v>18</v>
      </c>
      <c r="D3" s="1"/>
      <c r="E3" s="1"/>
      <c r="F3" s="1"/>
      <c r="H3" s="1" t="s">
        <v>19</v>
      </c>
      <c r="I3" s="1"/>
      <c r="J3" s="1"/>
      <c r="K3" s="1"/>
      <c r="M3" s="1" t="s">
        <v>20</v>
      </c>
      <c r="N3" s="1"/>
      <c r="O3" s="1"/>
      <c r="P3" s="1"/>
      <c r="R3" s="1" t="s">
        <v>21</v>
      </c>
      <c r="S3" s="1"/>
      <c r="T3" s="1"/>
      <c r="U3" s="1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2">
        <v>3364</v>
      </c>
      <c r="D6" s="2">
        <v>2991</v>
      </c>
      <c r="E6" s="2">
        <v>1875708</v>
      </c>
      <c r="F6" s="2">
        <v>1813786</v>
      </c>
      <c r="G6" s="2"/>
      <c r="H6" s="2">
        <v>3084</v>
      </c>
      <c r="I6" s="2">
        <v>33642</v>
      </c>
      <c r="J6" s="2">
        <v>1875708</v>
      </c>
      <c r="K6" s="2">
        <v>19403953</v>
      </c>
      <c r="L6" s="2"/>
      <c r="M6" s="2">
        <v>31665</v>
      </c>
      <c r="N6" s="2">
        <v>3007</v>
      </c>
      <c r="O6" s="2">
        <v>18128845</v>
      </c>
      <c r="P6" s="2">
        <v>1813786</v>
      </c>
      <c r="Q6" s="2"/>
      <c r="R6" s="2">
        <v>31775</v>
      </c>
      <c r="S6" s="2">
        <v>33488</v>
      </c>
      <c r="T6" s="2">
        <v>18128845</v>
      </c>
      <c r="U6" s="2">
        <v>19403953</v>
      </c>
    </row>
    <row r="7" spans="2:21" x14ac:dyDescent="0.25">
      <c r="B7">
        <v>1</v>
      </c>
      <c r="C7" s="2">
        <v>3336</v>
      </c>
      <c r="D7" s="2">
        <v>3209</v>
      </c>
      <c r="E7" s="2">
        <v>1978123</v>
      </c>
      <c r="F7" s="2">
        <v>1952077</v>
      </c>
      <c r="G7" s="2"/>
      <c r="H7" s="2">
        <v>3360</v>
      </c>
      <c r="I7" s="2">
        <v>26205</v>
      </c>
      <c r="J7" s="2">
        <v>2023938</v>
      </c>
      <c r="K7" s="2">
        <v>15085424</v>
      </c>
      <c r="L7" s="2"/>
      <c r="M7" s="2">
        <v>59545</v>
      </c>
      <c r="N7" s="2">
        <v>3256</v>
      </c>
      <c r="O7" s="2">
        <v>35147843</v>
      </c>
      <c r="P7" s="2">
        <v>1952077</v>
      </c>
      <c r="Q7" s="2"/>
      <c r="R7" s="2">
        <v>40104</v>
      </c>
      <c r="S7" s="2">
        <v>26131</v>
      </c>
      <c r="T7" s="2">
        <v>23072109</v>
      </c>
      <c r="U7" s="2">
        <v>15085424</v>
      </c>
    </row>
    <row r="8" spans="2:21" x14ac:dyDescent="0.25">
      <c r="B8">
        <v>2</v>
      </c>
      <c r="C8" s="2">
        <v>2984</v>
      </c>
      <c r="D8" s="2">
        <v>2546</v>
      </c>
      <c r="E8" s="2">
        <v>1784971</v>
      </c>
      <c r="F8" s="2">
        <v>1522471</v>
      </c>
      <c r="G8" s="2"/>
      <c r="H8" s="2">
        <v>3062</v>
      </c>
      <c r="I8" s="2">
        <v>35967</v>
      </c>
      <c r="J8" s="2">
        <v>1848281</v>
      </c>
      <c r="K8" s="2">
        <v>21023073</v>
      </c>
      <c r="L8" s="2"/>
      <c r="M8" s="2">
        <v>55910</v>
      </c>
      <c r="N8" s="2">
        <v>2533</v>
      </c>
      <c r="O8" s="2">
        <v>33045251</v>
      </c>
      <c r="P8" s="2">
        <v>1522471</v>
      </c>
      <c r="Q8" s="2"/>
      <c r="R8" s="2">
        <v>43476</v>
      </c>
      <c r="S8" s="2">
        <v>35936</v>
      </c>
      <c r="T8" s="2">
        <v>25348524</v>
      </c>
      <c r="U8" s="2">
        <v>21023073</v>
      </c>
    </row>
    <row r="9" spans="2:21" x14ac:dyDescent="0.25">
      <c r="B9">
        <v>3</v>
      </c>
      <c r="C9" s="2">
        <v>2264</v>
      </c>
      <c r="D9" s="2">
        <v>2248</v>
      </c>
      <c r="E9" s="2">
        <v>1378173</v>
      </c>
      <c r="F9" s="2">
        <v>1287083</v>
      </c>
      <c r="G9" s="2"/>
      <c r="H9" s="2">
        <v>2558</v>
      </c>
      <c r="I9" s="2">
        <v>19559</v>
      </c>
      <c r="J9" s="2">
        <v>1537937</v>
      </c>
      <c r="K9" s="2">
        <v>11153456</v>
      </c>
      <c r="L9" s="2"/>
      <c r="M9" s="2">
        <v>35278</v>
      </c>
      <c r="N9" s="2">
        <v>2213</v>
      </c>
      <c r="O9" s="2">
        <v>20696783</v>
      </c>
      <c r="P9" s="2">
        <v>1326280</v>
      </c>
      <c r="Q9" s="2"/>
      <c r="R9" s="2">
        <v>35511</v>
      </c>
      <c r="S9" s="2">
        <v>19654</v>
      </c>
      <c r="T9" s="2">
        <v>20618317</v>
      </c>
      <c r="U9" s="2">
        <v>11153456</v>
      </c>
    </row>
    <row r="10" spans="2:21" x14ac:dyDescent="0.25">
      <c r="B10">
        <v>4</v>
      </c>
      <c r="C10" s="2">
        <v>1824</v>
      </c>
      <c r="D10" s="2">
        <v>2033</v>
      </c>
      <c r="E10" s="2">
        <v>1076617</v>
      </c>
      <c r="F10" s="2">
        <v>1243692</v>
      </c>
      <c r="G10" s="2"/>
      <c r="H10" s="2">
        <v>1635</v>
      </c>
      <c r="I10" s="2">
        <v>29099</v>
      </c>
      <c r="J10" s="2">
        <v>989376</v>
      </c>
      <c r="K10" s="2">
        <v>17299422</v>
      </c>
      <c r="L10" s="2"/>
      <c r="M10" s="2">
        <v>31243</v>
      </c>
      <c r="N10" s="2">
        <v>1678</v>
      </c>
      <c r="O10" s="2">
        <v>18283645</v>
      </c>
      <c r="P10" s="2">
        <v>1007633</v>
      </c>
      <c r="Q10" s="2"/>
      <c r="R10" s="2">
        <v>12277</v>
      </c>
      <c r="S10" s="2">
        <v>29183</v>
      </c>
      <c r="T10" s="2">
        <v>6888039</v>
      </c>
      <c r="U10" s="2">
        <v>17299422</v>
      </c>
    </row>
    <row r="11" spans="2:21" x14ac:dyDescent="0.25">
      <c r="B11">
        <v>5</v>
      </c>
      <c r="C11" s="2">
        <v>1384</v>
      </c>
      <c r="D11" s="2">
        <v>1377</v>
      </c>
      <c r="E11" s="2">
        <v>848088</v>
      </c>
      <c r="F11" s="2">
        <v>840162</v>
      </c>
      <c r="G11" s="2"/>
      <c r="H11" s="2">
        <v>1517</v>
      </c>
      <c r="I11" s="2">
        <v>16724</v>
      </c>
      <c r="J11" s="2">
        <v>916793</v>
      </c>
      <c r="K11" s="2">
        <v>9796189</v>
      </c>
      <c r="L11" s="2"/>
      <c r="M11" s="2">
        <v>25402</v>
      </c>
      <c r="N11" s="2">
        <v>1579</v>
      </c>
      <c r="O11" s="2">
        <v>14655544</v>
      </c>
      <c r="P11" s="2">
        <v>943126</v>
      </c>
      <c r="Q11" s="2"/>
      <c r="R11" s="2">
        <v>11847</v>
      </c>
      <c r="S11" s="2">
        <v>16848</v>
      </c>
      <c r="T11" s="2">
        <v>6671244</v>
      </c>
      <c r="U11" s="2">
        <v>9796189</v>
      </c>
    </row>
    <row r="12" spans="2:21" x14ac:dyDescent="0.25">
      <c r="B12">
        <v>6</v>
      </c>
      <c r="C12" s="2">
        <v>1010</v>
      </c>
      <c r="D12" s="2">
        <v>981</v>
      </c>
      <c r="E12" s="2">
        <v>619133</v>
      </c>
      <c r="F12" s="2">
        <v>596091</v>
      </c>
      <c r="G12" s="2"/>
      <c r="H12" s="2">
        <v>1112</v>
      </c>
      <c r="I12" s="2">
        <v>14225</v>
      </c>
      <c r="J12" s="2">
        <v>670995</v>
      </c>
      <c r="K12" s="2">
        <v>8443274</v>
      </c>
      <c r="L12" s="2"/>
      <c r="M12" s="2">
        <v>21579</v>
      </c>
      <c r="N12" s="2">
        <v>1306</v>
      </c>
      <c r="O12" s="2">
        <v>12478190</v>
      </c>
      <c r="P12" s="2">
        <v>771590</v>
      </c>
      <c r="Q12" s="2"/>
      <c r="R12" s="2">
        <v>10053</v>
      </c>
      <c r="S12" s="2">
        <v>14188</v>
      </c>
      <c r="T12" s="2">
        <v>5658296</v>
      </c>
      <c r="U12" s="2">
        <v>8443274</v>
      </c>
    </row>
    <row r="13" spans="2:21" x14ac:dyDescent="0.25">
      <c r="B13">
        <v>7</v>
      </c>
      <c r="C13" s="2">
        <v>746</v>
      </c>
      <c r="D13" s="2">
        <v>731</v>
      </c>
      <c r="E13" s="2">
        <v>452510</v>
      </c>
      <c r="F13" s="2">
        <v>440678</v>
      </c>
      <c r="G13" s="2"/>
      <c r="H13" s="2">
        <v>888</v>
      </c>
      <c r="I13" s="2">
        <v>12259</v>
      </c>
      <c r="J13" s="2">
        <v>535405</v>
      </c>
      <c r="K13" s="2">
        <v>7309207</v>
      </c>
      <c r="L13" s="2"/>
      <c r="M13" s="2">
        <v>11562</v>
      </c>
      <c r="N13" s="2">
        <v>852</v>
      </c>
      <c r="O13" s="2">
        <v>6598367</v>
      </c>
      <c r="P13" s="2">
        <v>507240</v>
      </c>
      <c r="Q13" s="2"/>
      <c r="R13" s="2">
        <v>11086</v>
      </c>
      <c r="S13" s="2">
        <v>8795</v>
      </c>
      <c r="T13" s="2">
        <v>6320618</v>
      </c>
      <c r="U13" s="2">
        <v>5003714</v>
      </c>
    </row>
    <row r="14" spans="2:21" x14ac:dyDescent="0.25">
      <c r="B14">
        <v>8</v>
      </c>
      <c r="C14" s="2">
        <v>554</v>
      </c>
      <c r="D14" s="2">
        <v>688</v>
      </c>
      <c r="E14" s="2">
        <v>335448</v>
      </c>
      <c r="F14" s="2">
        <v>406324</v>
      </c>
      <c r="G14" s="2"/>
      <c r="H14" s="2">
        <v>689</v>
      </c>
      <c r="I14" s="2">
        <v>3416</v>
      </c>
      <c r="J14" s="2">
        <v>412797</v>
      </c>
      <c r="K14" s="2">
        <v>1961282</v>
      </c>
      <c r="L14" s="2"/>
      <c r="M14" s="2">
        <v>7070</v>
      </c>
      <c r="N14" s="2">
        <v>602</v>
      </c>
      <c r="O14" s="2">
        <v>3879503</v>
      </c>
      <c r="P14" s="2">
        <v>356914</v>
      </c>
      <c r="Q14" s="2"/>
      <c r="R14" s="2">
        <v>2724</v>
      </c>
      <c r="S14" s="2">
        <v>3751</v>
      </c>
      <c r="T14" s="2">
        <v>1431826</v>
      </c>
      <c r="U14" s="2">
        <v>2144693</v>
      </c>
    </row>
    <row r="15" spans="2:21" x14ac:dyDescent="0.25">
      <c r="B15">
        <v>9</v>
      </c>
      <c r="C15" s="2">
        <v>395</v>
      </c>
      <c r="D15" s="2">
        <v>431</v>
      </c>
      <c r="E15" s="2">
        <v>238919</v>
      </c>
      <c r="F15" s="2">
        <v>253912</v>
      </c>
      <c r="G15" s="2"/>
      <c r="H15" s="2">
        <v>423</v>
      </c>
      <c r="I15" s="2">
        <v>2156</v>
      </c>
      <c r="J15" s="2">
        <v>254989</v>
      </c>
      <c r="K15" s="2">
        <v>1225786</v>
      </c>
      <c r="L15" s="2"/>
      <c r="M15" s="2">
        <v>5790</v>
      </c>
      <c r="N15" s="2">
        <v>358</v>
      </c>
      <c r="O15" s="2">
        <v>3280801</v>
      </c>
      <c r="P15" s="2">
        <v>212837</v>
      </c>
      <c r="Q15" s="2"/>
      <c r="R15" s="2">
        <v>1616</v>
      </c>
      <c r="S15" s="2">
        <v>2763</v>
      </c>
      <c r="T15" s="2">
        <v>865553</v>
      </c>
      <c r="U15" s="2">
        <v>1597943</v>
      </c>
    </row>
    <row r="16" spans="2:21" x14ac:dyDescent="0.25">
      <c r="B16">
        <v>10</v>
      </c>
      <c r="C16" s="2">
        <v>234</v>
      </c>
      <c r="D16" s="2">
        <v>226</v>
      </c>
      <c r="E16" s="2">
        <v>140398</v>
      </c>
      <c r="F16" s="2">
        <v>135923</v>
      </c>
      <c r="G16" s="2"/>
      <c r="H16" s="2">
        <v>336</v>
      </c>
      <c r="I16" s="2">
        <v>1391</v>
      </c>
      <c r="J16" s="2">
        <v>201826</v>
      </c>
      <c r="K16" s="2">
        <v>795317</v>
      </c>
      <c r="L16" s="2"/>
      <c r="M16" s="2">
        <v>2345</v>
      </c>
      <c r="N16" s="2">
        <v>252</v>
      </c>
      <c r="O16" s="2">
        <v>1314887</v>
      </c>
      <c r="P16" s="2">
        <v>149219</v>
      </c>
      <c r="Q16" s="2"/>
      <c r="R16" s="2">
        <v>1488</v>
      </c>
      <c r="S16" s="2">
        <v>1547</v>
      </c>
      <c r="T16" s="2">
        <v>803404</v>
      </c>
      <c r="U16" s="2">
        <v>903837</v>
      </c>
    </row>
    <row r="17" spans="2:21" x14ac:dyDescent="0.25">
      <c r="B17">
        <v>11</v>
      </c>
      <c r="C17" s="2">
        <v>196</v>
      </c>
      <c r="D17" s="2">
        <v>122</v>
      </c>
      <c r="E17" s="2">
        <v>115107</v>
      </c>
      <c r="F17" s="2">
        <v>72601</v>
      </c>
      <c r="G17" s="2"/>
      <c r="H17" s="2">
        <v>200</v>
      </c>
      <c r="I17" s="2">
        <v>706</v>
      </c>
      <c r="J17" s="2">
        <v>119711</v>
      </c>
      <c r="K17" s="2">
        <v>399667</v>
      </c>
      <c r="L17" s="2"/>
      <c r="M17" s="2">
        <v>1613</v>
      </c>
      <c r="N17" s="2">
        <v>157</v>
      </c>
      <c r="O17" s="2">
        <v>889010</v>
      </c>
      <c r="P17" s="2">
        <v>93496</v>
      </c>
      <c r="Q17" s="2"/>
      <c r="R17" s="2">
        <v>702</v>
      </c>
      <c r="S17" s="2">
        <v>748</v>
      </c>
      <c r="T17" s="2">
        <v>386773</v>
      </c>
      <c r="U17" s="2">
        <v>436954</v>
      </c>
    </row>
    <row r="18" spans="2:21" x14ac:dyDescent="0.25">
      <c r="B18">
        <v>12</v>
      </c>
      <c r="C18" s="2">
        <v>85</v>
      </c>
      <c r="D18" s="2">
        <v>101</v>
      </c>
      <c r="E18" s="2">
        <v>51512</v>
      </c>
      <c r="F18" s="2">
        <v>60067</v>
      </c>
      <c r="G18" s="2"/>
      <c r="H18" s="2">
        <v>92</v>
      </c>
      <c r="I18" s="2">
        <v>382</v>
      </c>
      <c r="J18" s="2">
        <v>55071</v>
      </c>
      <c r="K18" s="2">
        <v>219150</v>
      </c>
      <c r="L18" s="2"/>
      <c r="M18" s="2">
        <v>680</v>
      </c>
      <c r="N18" s="2">
        <v>73</v>
      </c>
      <c r="O18" s="2">
        <v>377729</v>
      </c>
      <c r="P18" s="2">
        <v>42017</v>
      </c>
      <c r="Q18" s="2"/>
      <c r="R18" s="2">
        <v>489</v>
      </c>
      <c r="S18" s="2">
        <v>354</v>
      </c>
      <c r="T18" s="2">
        <v>270128</v>
      </c>
      <c r="U18" s="2">
        <v>203042</v>
      </c>
    </row>
    <row r="19" spans="2:21" x14ac:dyDescent="0.25">
      <c r="B19">
        <v>13</v>
      </c>
      <c r="C19" s="2">
        <v>45</v>
      </c>
      <c r="D19" s="2">
        <v>45</v>
      </c>
      <c r="E19" s="2">
        <v>26703</v>
      </c>
      <c r="F19" s="2">
        <v>26366</v>
      </c>
      <c r="G19" s="2"/>
      <c r="H19" s="2">
        <v>48</v>
      </c>
      <c r="I19" s="2">
        <v>137</v>
      </c>
      <c r="J19" s="2">
        <v>28060</v>
      </c>
      <c r="K19" s="2">
        <v>77970</v>
      </c>
      <c r="L19" s="2"/>
      <c r="M19" s="2">
        <v>415</v>
      </c>
      <c r="N19" s="2">
        <v>28</v>
      </c>
      <c r="O19" s="2">
        <v>237444</v>
      </c>
      <c r="P19" s="2">
        <v>16672</v>
      </c>
      <c r="Q19" s="2"/>
      <c r="R19" s="2">
        <v>183</v>
      </c>
      <c r="S19" s="2">
        <v>122</v>
      </c>
      <c r="T19" s="2">
        <v>99524</v>
      </c>
      <c r="U19" s="2">
        <v>71267</v>
      </c>
    </row>
    <row r="20" spans="2:21" x14ac:dyDescent="0.25">
      <c r="B20">
        <v>14</v>
      </c>
      <c r="C20" s="2">
        <v>16</v>
      </c>
      <c r="D20" s="2">
        <v>10</v>
      </c>
      <c r="E20" s="2">
        <v>9389</v>
      </c>
      <c r="F20" s="2">
        <v>6356</v>
      </c>
      <c r="G20" s="2"/>
      <c r="H20" s="2">
        <v>18</v>
      </c>
      <c r="I20" s="2">
        <v>40</v>
      </c>
      <c r="J20" s="2">
        <v>10790</v>
      </c>
      <c r="K20" s="2">
        <v>22355</v>
      </c>
      <c r="L20" s="2"/>
      <c r="M20" s="2">
        <v>124</v>
      </c>
      <c r="N20" s="2">
        <v>10</v>
      </c>
      <c r="O20" s="2">
        <v>70555</v>
      </c>
      <c r="P20" s="2">
        <v>6086</v>
      </c>
      <c r="Q20" s="2"/>
      <c r="R20" s="2">
        <v>78</v>
      </c>
      <c r="S20" s="2">
        <v>33</v>
      </c>
      <c r="T20" s="2">
        <v>44809</v>
      </c>
      <c r="U20" s="2">
        <v>17743</v>
      </c>
    </row>
    <row r="21" spans="2:21" x14ac:dyDescent="0.25">
      <c r="B21">
        <v>15</v>
      </c>
      <c r="C21" s="2">
        <v>5</v>
      </c>
      <c r="D21" s="2">
        <v>3</v>
      </c>
      <c r="E21" s="2">
        <v>2834</v>
      </c>
      <c r="F21" s="2">
        <v>2088</v>
      </c>
      <c r="G21" s="2"/>
      <c r="H21" s="2">
        <v>9</v>
      </c>
      <c r="I21" s="2">
        <v>7</v>
      </c>
      <c r="J21" s="2">
        <v>4600</v>
      </c>
      <c r="K21" s="2">
        <v>3773</v>
      </c>
      <c r="L21" s="2"/>
      <c r="M21" s="2">
        <v>22</v>
      </c>
      <c r="N21" s="2">
        <v>2</v>
      </c>
      <c r="O21" s="2">
        <v>12979</v>
      </c>
      <c r="P21" s="2">
        <v>1108</v>
      </c>
      <c r="Q21" s="2"/>
      <c r="R21" s="2">
        <v>11</v>
      </c>
      <c r="S21" s="2">
        <v>6</v>
      </c>
      <c r="T21" s="2">
        <v>6289</v>
      </c>
      <c r="U21" s="2">
        <v>3150</v>
      </c>
    </row>
    <row r="22" spans="2:21" x14ac:dyDescent="0.25">
      <c r="B22">
        <v>16</v>
      </c>
      <c r="C22" s="2">
        <v>1</v>
      </c>
      <c r="D22" s="2">
        <v>0</v>
      </c>
      <c r="E22" s="2">
        <v>300</v>
      </c>
      <c r="F22" s="2">
        <v>64</v>
      </c>
      <c r="G22" s="2"/>
      <c r="H22" s="2">
        <v>1</v>
      </c>
      <c r="I22" s="2">
        <v>0</v>
      </c>
      <c r="J22" s="2">
        <v>426</v>
      </c>
      <c r="K22" s="2">
        <v>46</v>
      </c>
      <c r="L22" s="2"/>
      <c r="M22" s="2">
        <v>1</v>
      </c>
      <c r="N22" s="2">
        <v>0</v>
      </c>
      <c r="O22" s="2">
        <v>472</v>
      </c>
      <c r="P22" s="2">
        <v>30</v>
      </c>
      <c r="Q22" s="2"/>
      <c r="R22" s="2">
        <v>0</v>
      </c>
      <c r="S22" s="2">
        <v>0</v>
      </c>
      <c r="T22" s="2">
        <v>345</v>
      </c>
      <c r="U22" s="2">
        <v>62</v>
      </c>
    </row>
    <row r="23" spans="2:21" x14ac:dyDescent="0.25">
      <c r="B23">
        <v>17</v>
      </c>
      <c r="C23" s="2">
        <v>0</v>
      </c>
      <c r="D23" s="2">
        <v>0</v>
      </c>
      <c r="E23" s="2">
        <v>4</v>
      </c>
      <c r="F23" s="2">
        <v>0</v>
      </c>
      <c r="G23" s="2"/>
      <c r="H23" s="2">
        <v>1</v>
      </c>
      <c r="I23" s="2">
        <v>0</v>
      </c>
      <c r="J23" s="2">
        <v>4</v>
      </c>
      <c r="K23" s="2">
        <v>0</v>
      </c>
      <c r="L23" s="2"/>
      <c r="M23" s="2">
        <v>0</v>
      </c>
      <c r="N23" s="2">
        <v>0</v>
      </c>
      <c r="O23" s="2">
        <v>8</v>
      </c>
      <c r="P23" s="2">
        <v>0</v>
      </c>
      <c r="Q23" s="2"/>
      <c r="R23" s="2">
        <v>0</v>
      </c>
      <c r="S23" s="2">
        <v>0</v>
      </c>
      <c r="T23" s="2">
        <v>8</v>
      </c>
      <c r="U23" s="2">
        <v>0</v>
      </c>
    </row>
    <row r="24" spans="2:21" x14ac:dyDescent="0.25">
      <c r="B24" t="s">
        <v>15</v>
      </c>
      <c r="C24" s="2">
        <f>SUM(C6:C23)</f>
        <v>18443</v>
      </c>
      <c r="D24" s="2">
        <f t="shared" ref="D24:F24" si="0">SUM(D6:D23)</f>
        <v>17742</v>
      </c>
      <c r="E24" s="2">
        <f t="shared" si="0"/>
        <v>10933937</v>
      </c>
      <c r="F24" s="2">
        <f t="shared" si="0"/>
        <v>10659741</v>
      </c>
      <c r="G24" s="2"/>
      <c r="H24" s="2">
        <f t="shared" ref="H24:K24" si="1">SUM(H6:H23)</f>
        <v>19033</v>
      </c>
      <c r="I24" s="2">
        <f t="shared" si="1"/>
        <v>195915</v>
      </c>
      <c r="J24" s="2">
        <f t="shared" si="1"/>
        <v>11486707</v>
      </c>
      <c r="K24" s="2">
        <f t="shared" si="1"/>
        <v>114219344</v>
      </c>
      <c r="L24" s="2"/>
      <c r="M24" s="2">
        <f t="shared" ref="M24:P24" si="2">SUM(M6:M23)</f>
        <v>290244</v>
      </c>
      <c r="N24" s="2">
        <f t="shared" si="2"/>
        <v>17906</v>
      </c>
      <c r="O24" s="2">
        <f t="shared" si="2"/>
        <v>169097856</v>
      </c>
      <c r="P24" s="2">
        <f t="shared" si="2"/>
        <v>10722582</v>
      </c>
      <c r="Q24" s="2"/>
      <c r="R24" s="2">
        <f t="shared" ref="R24:U24" si="3">SUM(R6:R23)</f>
        <v>203420</v>
      </c>
      <c r="S24" s="2">
        <f t="shared" si="3"/>
        <v>193547</v>
      </c>
      <c r="T24" s="2">
        <f t="shared" si="3"/>
        <v>116614651</v>
      </c>
      <c r="U24" s="2">
        <f t="shared" si="3"/>
        <v>112587196</v>
      </c>
    </row>
    <row r="25" spans="2:21" x14ac:dyDescent="0.25">
      <c r="B25" t="s">
        <v>16</v>
      </c>
      <c r="C25" s="2">
        <f>C24/COUNT(C6:C23)</f>
        <v>1024.6111111111111</v>
      </c>
      <c r="D25" s="2">
        <f t="shared" ref="D25:F25" si="4">D24/COUNT(D6:D23)</f>
        <v>985.66666666666663</v>
      </c>
      <c r="E25" s="2">
        <f t="shared" si="4"/>
        <v>607440.9444444445</v>
      </c>
      <c r="F25" s="2">
        <f t="shared" si="4"/>
        <v>592207.83333333337</v>
      </c>
      <c r="G25" s="2"/>
      <c r="H25" s="2">
        <f t="shared" ref="H25:K25" si="5">H24/COUNT(H6:H23)</f>
        <v>1057.3888888888889</v>
      </c>
      <c r="I25" s="2">
        <f t="shared" si="5"/>
        <v>10884.166666666666</v>
      </c>
      <c r="J25" s="2">
        <f t="shared" si="5"/>
        <v>638150.38888888888</v>
      </c>
      <c r="K25" s="2">
        <f t="shared" si="5"/>
        <v>6345519.111111111</v>
      </c>
      <c r="L25" s="2"/>
      <c r="M25" s="2">
        <f t="shared" ref="M25:P25" si="6">M24/COUNT(M6:M23)</f>
        <v>16124.666666666666</v>
      </c>
      <c r="N25" s="2">
        <f t="shared" si="6"/>
        <v>994.77777777777783</v>
      </c>
      <c r="O25" s="2">
        <f t="shared" si="6"/>
        <v>9394325.333333334</v>
      </c>
      <c r="P25" s="2">
        <f t="shared" si="6"/>
        <v>595699</v>
      </c>
      <c r="Q25" s="2"/>
      <c r="R25" s="2">
        <f t="shared" ref="R25:U25" si="7">R24/COUNT(R6:R23)</f>
        <v>11301.111111111111</v>
      </c>
      <c r="S25" s="2">
        <f t="shared" si="7"/>
        <v>10752.611111111111</v>
      </c>
      <c r="T25" s="2">
        <f t="shared" si="7"/>
        <v>6478591.722222222</v>
      </c>
      <c r="U25" s="2">
        <f t="shared" si="7"/>
        <v>6254844.222222222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"/>
  <sheetViews>
    <sheetView workbookViewId="0">
      <selection activeCell="C3" sqref="C3:F3"/>
    </sheetView>
  </sheetViews>
  <sheetFormatPr defaultRowHeight="15" x14ac:dyDescent="0.25"/>
  <cols>
    <col min="2" max="2" width="8.85546875" bestFit="1" customWidth="1"/>
    <col min="3" max="4" width="7.5703125" bestFit="1" customWidth="1"/>
    <col min="5" max="7" width="12" bestFit="1" customWidth="1"/>
    <col min="8" max="9" width="7.5703125" bestFit="1" customWidth="1"/>
    <col min="10" max="12" width="12" bestFit="1" customWidth="1"/>
    <col min="13" max="14" width="7.5703125" bestFit="1" customWidth="1"/>
    <col min="15" max="17" width="12" bestFit="1" customWidth="1"/>
    <col min="18" max="19" width="7.5703125" bestFit="1" customWidth="1"/>
    <col min="20" max="22" width="12" bestFit="1" customWidth="1"/>
  </cols>
  <sheetData>
    <row r="2" spans="2:21" x14ac:dyDescent="0.25">
      <c r="B2" t="s">
        <v>25</v>
      </c>
    </row>
    <row r="3" spans="2:21" x14ac:dyDescent="0.25">
      <c r="C3" s="1" t="s">
        <v>18</v>
      </c>
      <c r="D3" s="1"/>
      <c r="E3" s="1"/>
      <c r="F3" s="1"/>
      <c r="H3" s="1" t="s">
        <v>19</v>
      </c>
      <c r="I3" s="1"/>
      <c r="J3" s="1"/>
      <c r="K3" s="1"/>
      <c r="M3" s="1" t="s">
        <v>20</v>
      </c>
      <c r="N3" s="1"/>
      <c r="O3" s="1"/>
      <c r="P3" s="1"/>
      <c r="R3" s="1" t="s">
        <v>21</v>
      </c>
      <c r="S3" s="1"/>
      <c r="T3" s="1"/>
      <c r="U3" s="1"/>
    </row>
    <row r="5" spans="2:21" x14ac:dyDescent="0.25">
      <c r="B5" t="s">
        <v>10</v>
      </c>
      <c r="C5" t="s">
        <v>11</v>
      </c>
      <c r="D5" t="s">
        <v>12</v>
      </c>
      <c r="E5" t="s">
        <v>13</v>
      </c>
      <c r="F5" t="s">
        <v>14</v>
      </c>
      <c r="H5" t="s">
        <v>11</v>
      </c>
      <c r="I5" t="s">
        <v>12</v>
      </c>
      <c r="J5" t="s">
        <v>13</v>
      </c>
      <c r="K5" t="s">
        <v>14</v>
      </c>
      <c r="M5" t="s">
        <v>11</v>
      </c>
      <c r="N5" t="s">
        <v>12</v>
      </c>
      <c r="O5" t="s">
        <v>13</v>
      </c>
      <c r="P5" t="s">
        <v>14</v>
      </c>
      <c r="R5" t="s">
        <v>11</v>
      </c>
      <c r="S5" t="s">
        <v>12</v>
      </c>
      <c r="T5" t="s">
        <v>13</v>
      </c>
      <c r="U5" t="s">
        <v>14</v>
      </c>
    </row>
    <row r="6" spans="2:21" x14ac:dyDescent="0.25">
      <c r="B6">
        <v>0</v>
      </c>
      <c r="C6" s="2">
        <v>3390</v>
      </c>
      <c r="D6" s="2">
        <v>3024</v>
      </c>
      <c r="E6" s="2">
        <v>1875708</v>
      </c>
      <c r="F6" s="2">
        <v>1852319</v>
      </c>
      <c r="G6" s="2"/>
      <c r="H6" s="2">
        <v>3119</v>
      </c>
      <c r="I6" s="2">
        <v>37040</v>
      </c>
      <c r="J6" s="2">
        <v>1875708</v>
      </c>
      <c r="K6" s="2">
        <v>21904390</v>
      </c>
      <c r="L6" s="2"/>
      <c r="M6" s="2">
        <v>48241</v>
      </c>
      <c r="N6" s="2">
        <v>3020</v>
      </c>
      <c r="O6" s="2">
        <v>28730222</v>
      </c>
      <c r="P6" s="2">
        <v>1852319</v>
      </c>
      <c r="Q6" s="2"/>
      <c r="R6" s="2">
        <v>48979</v>
      </c>
      <c r="S6" s="2">
        <v>37076</v>
      </c>
      <c r="T6" s="2">
        <v>28730222</v>
      </c>
      <c r="U6" s="2">
        <v>21904390</v>
      </c>
    </row>
    <row r="7" spans="2:21" x14ac:dyDescent="0.25">
      <c r="B7">
        <v>1</v>
      </c>
      <c r="C7" s="2">
        <v>3517</v>
      </c>
      <c r="D7" s="2">
        <v>2643</v>
      </c>
      <c r="E7" s="2">
        <v>2166602</v>
      </c>
      <c r="F7" s="2">
        <v>1618956</v>
      </c>
      <c r="G7" s="2"/>
      <c r="H7" s="2">
        <v>3528</v>
      </c>
      <c r="I7" s="2">
        <v>30970</v>
      </c>
      <c r="J7" s="2">
        <v>2166602</v>
      </c>
      <c r="K7" s="2">
        <v>18232485</v>
      </c>
      <c r="L7" s="2"/>
      <c r="M7" s="2">
        <v>25141</v>
      </c>
      <c r="N7" s="2">
        <v>2711</v>
      </c>
      <c r="O7" s="2">
        <v>13599113</v>
      </c>
      <c r="P7" s="2">
        <v>1618956</v>
      </c>
      <c r="Q7" s="2"/>
      <c r="R7" s="2">
        <v>25133</v>
      </c>
      <c r="S7" s="2">
        <v>32000</v>
      </c>
      <c r="T7" s="2">
        <v>13599113</v>
      </c>
      <c r="U7" s="2">
        <v>18232485</v>
      </c>
    </row>
    <row r="8" spans="2:21" x14ac:dyDescent="0.25">
      <c r="B8">
        <v>2</v>
      </c>
      <c r="C8" s="2">
        <v>3645</v>
      </c>
      <c r="D8" s="2">
        <v>3047</v>
      </c>
      <c r="E8" s="2">
        <v>2229763</v>
      </c>
      <c r="F8" s="2">
        <v>1858186</v>
      </c>
      <c r="G8" s="2"/>
      <c r="H8" s="2">
        <v>3624</v>
      </c>
      <c r="I8" s="2">
        <v>31336</v>
      </c>
      <c r="J8" s="2">
        <v>2229763</v>
      </c>
      <c r="K8" s="2">
        <v>18146639</v>
      </c>
      <c r="L8" s="2"/>
      <c r="M8" s="2">
        <v>24476</v>
      </c>
      <c r="N8" s="2">
        <v>3147</v>
      </c>
      <c r="O8" s="2">
        <v>13165902</v>
      </c>
      <c r="P8" s="2">
        <v>1858186</v>
      </c>
      <c r="Q8" s="2"/>
      <c r="R8" s="2">
        <v>24385</v>
      </c>
      <c r="S8" s="2">
        <v>31701</v>
      </c>
      <c r="T8" s="2">
        <v>13165902</v>
      </c>
      <c r="U8" s="2">
        <v>18146639</v>
      </c>
    </row>
    <row r="9" spans="2:21" x14ac:dyDescent="0.25">
      <c r="B9">
        <v>3</v>
      </c>
      <c r="C9" s="2">
        <v>3315</v>
      </c>
      <c r="D9" s="2">
        <v>2422</v>
      </c>
      <c r="E9" s="2">
        <v>2038832</v>
      </c>
      <c r="F9" s="2">
        <v>1475379</v>
      </c>
      <c r="G9" s="2"/>
      <c r="H9" s="2">
        <v>3325</v>
      </c>
      <c r="I9" s="2">
        <v>22546</v>
      </c>
      <c r="J9" s="2">
        <v>2038832</v>
      </c>
      <c r="K9" s="2">
        <v>13030659</v>
      </c>
      <c r="L9" s="2"/>
      <c r="M9" s="2">
        <v>31626</v>
      </c>
      <c r="N9" s="2">
        <v>2450</v>
      </c>
      <c r="O9" s="2">
        <v>17761502</v>
      </c>
      <c r="P9" s="2">
        <v>1475379</v>
      </c>
      <c r="Q9" s="2"/>
      <c r="R9" s="2">
        <v>31149</v>
      </c>
      <c r="S9" s="2">
        <v>22398</v>
      </c>
      <c r="T9" s="2">
        <v>17761502</v>
      </c>
      <c r="U9" s="2">
        <v>13030659</v>
      </c>
    </row>
    <row r="10" spans="2:21" x14ac:dyDescent="0.25">
      <c r="B10">
        <v>4</v>
      </c>
      <c r="C10" s="2">
        <v>2796</v>
      </c>
      <c r="D10" s="2">
        <v>1795</v>
      </c>
      <c r="E10" s="2">
        <v>1718974</v>
      </c>
      <c r="F10" s="2">
        <v>1086409</v>
      </c>
      <c r="G10" s="2"/>
      <c r="H10" s="2">
        <v>2803</v>
      </c>
      <c r="I10" s="2">
        <v>23570</v>
      </c>
      <c r="J10" s="2">
        <v>1718974</v>
      </c>
      <c r="K10" s="2">
        <v>14039814</v>
      </c>
      <c r="L10" s="2"/>
      <c r="M10" s="2">
        <v>32264</v>
      </c>
      <c r="N10" s="2">
        <v>1849</v>
      </c>
      <c r="O10" s="2">
        <v>18155198</v>
      </c>
      <c r="P10" s="2">
        <v>1086409</v>
      </c>
      <c r="Q10" s="2"/>
      <c r="R10" s="2">
        <v>31037</v>
      </c>
      <c r="S10" s="2">
        <v>23587</v>
      </c>
      <c r="T10" s="2">
        <v>18155198</v>
      </c>
      <c r="U10" s="2">
        <v>14039814</v>
      </c>
    </row>
    <row r="11" spans="2:21" x14ac:dyDescent="0.25">
      <c r="B11">
        <v>5</v>
      </c>
      <c r="C11" s="2">
        <v>2105</v>
      </c>
      <c r="D11" s="2">
        <v>1747</v>
      </c>
      <c r="E11" s="2">
        <v>1295894</v>
      </c>
      <c r="F11" s="2">
        <v>1059660</v>
      </c>
      <c r="G11" s="2"/>
      <c r="H11" s="2">
        <v>2323</v>
      </c>
      <c r="I11" s="2">
        <v>19133</v>
      </c>
      <c r="J11" s="2">
        <v>1422843</v>
      </c>
      <c r="K11" s="2">
        <v>11386796</v>
      </c>
      <c r="L11" s="2"/>
      <c r="M11" s="2">
        <v>27208</v>
      </c>
      <c r="N11" s="2">
        <v>1892</v>
      </c>
      <c r="O11" s="2">
        <v>15417904</v>
      </c>
      <c r="P11" s="2">
        <v>1059660</v>
      </c>
      <c r="Q11" s="2"/>
      <c r="R11" s="2">
        <v>17268</v>
      </c>
      <c r="S11" s="2">
        <v>18987</v>
      </c>
      <c r="T11" s="2">
        <v>9776618</v>
      </c>
      <c r="U11" s="2">
        <v>11386796</v>
      </c>
    </row>
    <row r="12" spans="2:21" x14ac:dyDescent="0.25">
      <c r="B12">
        <v>6</v>
      </c>
      <c r="C12" s="2">
        <v>1558</v>
      </c>
      <c r="D12" s="2">
        <v>1209</v>
      </c>
      <c r="E12" s="2">
        <v>951824</v>
      </c>
      <c r="F12" s="2">
        <v>736797</v>
      </c>
      <c r="G12" s="2"/>
      <c r="H12" s="2">
        <v>2057</v>
      </c>
      <c r="I12" s="2">
        <v>16255</v>
      </c>
      <c r="J12" s="2">
        <v>1261757</v>
      </c>
      <c r="K12" s="2">
        <v>9629174</v>
      </c>
      <c r="L12" s="2"/>
      <c r="M12" s="2">
        <v>24318</v>
      </c>
      <c r="N12" s="2">
        <v>1304</v>
      </c>
      <c r="O12" s="2">
        <v>13769076</v>
      </c>
      <c r="P12" s="2">
        <v>736797</v>
      </c>
      <c r="Q12" s="2"/>
      <c r="R12" s="2">
        <v>24496</v>
      </c>
      <c r="S12" s="2">
        <v>12422</v>
      </c>
      <c r="T12" s="2">
        <v>14471830</v>
      </c>
      <c r="U12" s="2">
        <v>7279385</v>
      </c>
    </row>
    <row r="13" spans="2:21" x14ac:dyDescent="0.25">
      <c r="B13">
        <v>7</v>
      </c>
      <c r="C13" s="2">
        <v>1404</v>
      </c>
      <c r="D13" s="2">
        <v>891</v>
      </c>
      <c r="E13" s="2">
        <v>859484</v>
      </c>
      <c r="F13" s="2">
        <v>541577</v>
      </c>
      <c r="G13" s="2"/>
      <c r="H13" s="2">
        <v>1230</v>
      </c>
      <c r="I13" s="2">
        <v>10136</v>
      </c>
      <c r="J13" s="2">
        <v>752062</v>
      </c>
      <c r="K13" s="2">
        <v>5984022</v>
      </c>
      <c r="L13" s="2"/>
      <c r="M13" s="2">
        <v>22566</v>
      </c>
      <c r="N13" s="2">
        <v>900</v>
      </c>
      <c r="O13" s="2">
        <v>13463247</v>
      </c>
      <c r="P13" s="2">
        <v>541577</v>
      </c>
      <c r="Q13" s="2"/>
      <c r="R13" s="2">
        <v>12596</v>
      </c>
      <c r="S13" s="2">
        <v>8598</v>
      </c>
      <c r="T13" s="2">
        <v>7388090</v>
      </c>
      <c r="U13" s="2">
        <v>5086016</v>
      </c>
    </row>
    <row r="14" spans="2:21" x14ac:dyDescent="0.25">
      <c r="B14">
        <v>8</v>
      </c>
      <c r="C14" s="2">
        <v>1054</v>
      </c>
      <c r="D14" s="2">
        <v>774</v>
      </c>
      <c r="E14" s="2">
        <v>641670</v>
      </c>
      <c r="F14" s="2">
        <v>468587</v>
      </c>
      <c r="G14" s="2"/>
      <c r="H14" s="2">
        <v>856</v>
      </c>
      <c r="I14" s="2">
        <v>3833</v>
      </c>
      <c r="J14" s="2">
        <v>522780</v>
      </c>
      <c r="K14" s="2">
        <v>2160361</v>
      </c>
      <c r="L14" s="2"/>
      <c r="M14" s="2">
        <v>17104</v>
      </c>
      <c r="N14" s="2">
        <v>769</v>
      </c>
      <c r="O14" s="2">
        <v>10147897</v>
      </c>
      <c r="P14" s="2">
        <v>468587</v>
      </c>
      <c r="Q14" s="2"/>
      <c r="R14" s="2">
        <v>4511</v>
      </c>
      <c r="S14" s="2">
        <v>7601</v>
      </c>
      <c r="T14" s="2">
        <v>2542267</v>
      </c>
      <c r="U14" s="2">
        <v>4522463</v>
      </c>
    </row>
    <row r="15" spans="2:21" x14ac:dyDescent="0.25">
      <c r="B15">
        <v>9</v>
      </c>
      <c r="C15" s="2">
        <v>609</v>
      </c>
      <c r="D15" s="2">
        <v>492</v>
      </c>
      <c r="E15" s="2">
        <v>371255</v>
      </c>
      <c r="F15" s="2">
        <v>298008</v>
      </c>
      <c r="G15" s="2"/>
      <c r="H15" s="2">
        <v>593</v>
      </c>
      <c r="I15" s="2">
        <v>3216</v>
      </c>
      <c r="J15" s="2">
        <v>360783</v>
      </c>
      <c r="K15" s="2">
        <v>1885324</v>
      </c>
      <c r="L15" s="2"/>
      <c r="M15" s="2">
        <v>6876</v>
      </c>
      <c r="N15" s="2">
        <v>450</v>
      </c>
      <c r="O15" s="2">
        <v>4023974</v>
      </c>
      <c r="P15" s="2">
        <v>278145</v>
      </c>
      <c r="Q15" s="2"/>
      <c r="R15" s="2">
        <v>4234</v>
      </c>
      <c r="S15" s="2">
        <v>4527</v>
      </c>
      <c r="T15" s="2">
        <v>2432207</v>
      </c>
      <c r="U15" s="2">
        <v>2712850</v>
      </c>
    </row>
    <row r="16" spans="2:21" x14ac:dyDescent="0.25">
      <c r="B16">
        <v>10</v>
      </c>
      <c r="C16" s="2">
        <v>489</v>
      </c>
      <c r="D16" s="2">
        <v>358</v>
      </c>
      <c r="E16" s="2">
        <v>295263</v>
      </c>
      <c r="F16" s="2">
        <v>216222</v>
      </c>
      <c r="G16" s="2"/>
      <c r="H16" s="2">
        <v>330</v>
      </c>
      <c r="I16" s="2">
        <v>1702</v>
      </c>
      <c r="J16" s="2">
        <v>200820</v>
      </c>
      <c r="K16" s="2">
        <v>979714</v>
      </c>
      <c r="L16" s="2"/>
      <c r="M16" s="2">
        <v>3669</v>
      </c>
      <c r="N16" s="2">
        <v>267</v>
      </c>
      <c r="O16" s="2">
        <v>2180329</v>
      </c>
      <c r="P16" s="2">
        <v>164190</v>
      </c>
      <c r="Q16" s="2"/>
      <c r="R16" s="2">
        <v>3033</v>
      </c>
      <c r="S16" s="2">
        <v>3283</v>
      </c>
      <c r="T16" s="2">
        <v>1797187</v>
      </c>
      <c r="U16" s="2">
        <v>1964084</v>
      </c>
    </row>
    <row r="17" spans="2:21" x14ac:dyDescent="0.25">
      <c r="B17">
        <v>11</v>
      </c>
      <c r="C17" s="2">
        <v>276</v>
      </c>
      <c r="D17" s="2">
        <v>204</v>
      </c>
      <c r="E17" s="2">
        <v>167579</v>
      </c>
      <c r="F17" s="2">
        <v>122928</v>
      </c>
      <c r="G17" s="2"/>
      <c r="H17" s="2">
        <v>198</v>
      </c>
      <c r="I17" s="2">
        <v>700</v>
      </c>
      <c r="J17" s="2">
        <v>118116</v>
      </c>
      <c r="K17" s="2">
        <v>398251</v>
      </c>
      <c r="L17" s="2"/>
      <c r="M17" s="2">
        <v>1651</v>
      </c>
      <c r="N17" s="2">
        <v>128</v>
      </c>
      <c r="O17" s="2">
        <v>974302</v>
      </c>
      <c r="P17" s="2">
        <v>78806</v>
      </c>
      <c r="Q17" s="2"/>
      <c r="R17" s="2">
        <v>1573</v>
      </c>
      <c r="S17" s="2">
        <v>1412</v>
      </c>
      <c r="T17" s="2">
        <v>906360</v>
      </c>
      <c r="U17" s="2">
        <v>845757</v>
      </c>
    </row>
    <row r="18" spans="2:21" x14ac:dyDescent="0.25">
      <c r="B18">
        <v>12</v>
      </c>
      <c r="C18" s="2">
        <v>166</v>
      </c>
      <c r="D18" s="2">
        <v>100</v>
      </c>
      <c r="E18" s="2">
        <v>98979</v>
      </c>
      <c r="F18" s="2">
        <v>59946</v>
      </c>
      <c r="G18" s="2"/>
      <c r="H18" s="2">
        <v>106</v>
      </c>
      <c r="I18" s="2">
        <v>282</v>
      </c>
      <c r="J18" s="2">
        <v>62240</v>
      </c>
      <c r="K18" s="2">
        <v>157479</v>
      </c>
      <c r="L18" s="2"/>
      <c r="M18" s="2">
        <v>939</v>
      </c>
      <c r="N18" s="2">
        <v>62</v>
      </c>
      <c r="O18" s="2">
        <v>564832</v>
      </c>
      <c r="P18" s="2">
        <v>37662</v>
      </c>
      <c r="Q18" s="2"/>
      <c r="R18" s="2">
        <v>899</v>
      </c>
      <c r="S18" s="2">
        <v>520</v>
      </c>
      <c r="T18" s="2">
        <v>539713</v>
      </c>
      <c r="U18" s="2">
        <v>311892</v>
      </c>
    </row>
    <row r="19" spans="2:21" x14ac:dyDescent="0.25">
      <c r="B19">
        <v>13</v>
      </c>
      <c r="C19" s="2">
        <v>79</v>
      </c>
      <c r="D19" s="2">
        <v>50</v>
      </c>
      <c r="E19" s="2">
        <v>47626</v>
      </c>
      <c r="F19" s="2">
        <v>29264</v>
      </c>
      <c r="G19" s="2"/>
      <c r="H19" s="2">
        <v>47</v>
      </c>
      <c r="I19" s="2">
        <v>94</v>
      </c>
      <c r="J19" s="2">
        <v>26872</v>
      </c>
      <c r="K19" s="2">
        <v>51253</v>
      </c>
      <c r="L19" s="2"/>
      <c r="M19" s="2">
        <v>419</v>
      </c>
      <c r="N19" s="2">
        <v>25</v>
      </c>
      <c r="O19" s="2">
        <v>249818</v>
      </c>
      <c r="P19" s="2">
        <v>15633</v>
      </c>
      <c r="Q19" s="2"/>
      <c r="R19" s="2">
        <v>254</v>
      </c>
      <c r="S19" s="2">
        <v>167</v>
      </c>
      <c r="T19" s="2">
        <v>151432</v>
      </c>
      <c r="U19" s="2">
        <v>98854</v>
      </c>
    </row>
    <row r="20" spans="2:21" x14ac:dyDescent="0.25">
      <c r="B20">
        <v>14</v>
      </c>
      <c r="C20" s="2">
        <v>30</v>
      </c>
      <c r="D20" s="2">
        <v>13</v>
      </c>
      <c r="E20" s="2">
        <v>18090</v>
      </c>
      <c r="F20" s="2">
        <v>7283</v>
      </c>
      <c r="G20" s="2"/>
      <c r="H20" s="2">
        <v>16</v>
      </c>
      <c r="I20" s="2">
        <v>35</v>
      </c>
      <c r="J20" s="2">
        <v>9408</v>
      </c>
      <c r="K20" s="2">
        <v>19248</v>
      </c>
      <c r="L20" s="2"/>
      <c r="M20" s="2">
        <v>127</v>
      </c>
      <c r="N20" s="2">
        <v>11</v>
      </c>
      <c r="O20" s="2">
        <v>72201</v>
      </c>
      <c r="P20" s="2">
        <v>5516</v>
      </c>
      <c r="Q20" s="2"/>
      <c r="R20" s="2">
        <v>87</v>
      </c>
      <c r="S20" s="2">
        <v>42</v>
      </c>
      <c r="T20" s="2">
        <v>51659</v>
      </c>
      <c r="U20" s="2">
        <v>24501</v>
      </c>
    </row>
    <row r="21" spans="2:21" x14ac:dyDescent="0.25">
      <c r="B21">
        <v>15</v>
      </c>
      <c r="C21" s="2">
        <v>5</v>
      </c>
      <c r="D21" s="2">
        <v>2</v>
      </c>
      <c r="E21" s="2">
        <v>3332</v>
      </c>
      <c r="F21" s="2">
        <v>937</v>
      </c>
      <c r="G21" s="2"/>
      <c r="H21" s="2">
        <v>4</v>
      </c>
      <c r="I21" s="2">
        <v>7</v>
      </c>
      <c r="J21" s="2">
        <v>2200</v>
      </c>
      <c r="K21" s="2">
        <v>3093</v>
      </c>
      <c r="L21" s="2"/>
      <c r="M21" s="2">
        <v>19</v>
      </c>
      <c r="N21" s="2">
        <v>2</v>
      </c>
      <c r="O21" s="2">
        <v>10947</v>
      </c>
      <c r="P21" s="2">
        <v>1136</v>
      </c>
      <c r="Q21" s="2"/>
      <c r="R21" s="2">
        <v>11</v>
      </c>
      <c r="S21" s="2">
        <v>5</v>
      </c>
      <c r="T21" s="2">
        <v>6687</v>
      </c>
      <c r="U21" s="2">
        <v>3154</v>
      </c>
    </row>
    <row r="22" spans="2:21" x14ac:dyDescent="0.25">
      <c r="B22">
        <v>16</v>
      </c>
      <c r="C22" s="2">
        <v>2</v>
      </c>
      <c r="D22" s="2">
        <v>0</v>
      </c>
      <c r="E22" s="2">
        <v>362</v>
      </c>
      <c r="F22" s="2">
        <v>60</v>
      </c>
      <c r="G22" s="2"/>
      <c r="H22" s="2">
        <v>0</v>
      </c>
      <c r="I22" s="2">
        <v>0</v>
      </c>
      <c r="J22" s="2">
        <v>366</v>
      </c>
      <c r="K22" s="2">
        <v>48</v>
      </c>
      <c r="L22" s="2"/>
      <c r="M22" s="2">
        <v>1</v>
      </c>
      <c r="N22" s="2">
        <v>0</v>
      </c>
      <c r="O22" s="2">
        <v>286</v>
      </c>
      <c r="P22" s="2">
        <v>48</v>
      </c>
      <c r="Q22" s="2"/>
      <c r="R22" s="2">
        <v>0</v>
      </c>
      <c r="S22" s="2">
        <v>0</v>
      </c>
      <c r="T22" s="2">
        <v>244</v>
      </c>
      <c r="U22" s="2">
        <v>52</v>
      </c>
    </row>
    <row r="23" spans="2:21" x14ac:dyDescent="0.25">
      <c r="B23">
        <v>17</v>
      </c>
      <c r="C23" s="2">
        <v>0</v>
      </c>
      <c r="D23" s="2">
        <v>0</v>
      </c>
      <c r="E23" s="2">
        <v>2</v>
      </c>
      <c r="F23" s="2">
        <v>0</v>
      </c>
      <c r="G23" s="2"/>
      <c r="H23" s="2">
        <v>0</v>
      </c>
      <c r="I23" s="2">
        <v>0</v>
      </c>
      <c r="J23" s="2">
        <v>4</v>
      </c>
      <c r="K23" s="2">
        <v>0</v>
      </c>
      <c r="L23" s="2"/>
      <c r="M23" s="2">
        <v>0</v>
      </c>
      <c r="N23" s="2">
        <v>0</v>
      </c>
      <c r="O23" s="2">
        <v>4</v>
      </c>
      <c r="P23" s="2">
        <v>0</v>
      </c>
      <c r="Q23" s="2"/>
      <c r="R23" s="2">
        <v>0</v>
      </c>
      <c r="S23" s="2">
        <v>0</v>
      </c>
      <c r="T23" s="2">
        <v>4</v>
      </c>
      <c r="U23" s="2">
        <v>0</v>
      </c>
    </row>
    <row r="24" spans="2:21" x14ac:dyDescent="0.25">
      <c r="B24" t="s">
        <v>15</v>
      </c>
      <c r="C24" s="2">
        <f>SUM(C6:C23)</f>
        <v>24440</v>
      </c>
      <c r="D24" s="2">
        <f t="shared" ref="D24:F24" si="0">SUM(D6:D23)</f>
        <v>18771</v>
      </c>
      <c r="E24" s="2">
        <f t="shared" si="0"/>
        <v>14781239</v>
      </c>
      <c r="F24" s="2">
        <f t="shared" si="0"/>
        <v>11432518</v>
      </c>
      <c r="G24" s="2"/>
      <c r="H24" s="2">
        <f t="shared" ref="H24:K24" si="1">SUM(H6:H23)</f>
        <v>24159</v>
      </c>
      <c r="I24" s="2">
        <f t="shared" si="1"/>
        <v>200855</v>
      </c>
      <c r="J24" s="2">
        <f t="shared" si="1"/>
        <v>14770130</v>
      </c>
      <c r="K24" s="2">
        <f t="shared" si="1"/>
        <v>118008750</v>
      </c>
      <c r="L24" s="2"/>
      <c r="M24" s="2">
        <f t="shared" ref="M24:P24" si="2">SUM(M6:M23)</f>
        <v>266645</v>
      </c>
      <c r="N24" s="2">
        <f t="shared" si="2"/>
        <v>18987</v>
      </c>
      <c r="O24" s="2">
        <f t="shared" si="2"/>
        <v>152286754</v>
      </c>
      <c r="P24" s="2">
        <f t="shared" si="2"/>
        <v>11279006</v>
      </c>
      <c r="Q24" s="2"/>
      <c r="R24" s="2">
        <f t="shared" ref="R24:U24" si="3">SUM(R6:R23)</f>
        <v>229645</v>
      </c>
      <c r="S24" s="2">
        <f t="shared" si="3"/>
        <v>204326</v>
      </c>
      <c r="T24" s="2">
        <f t="shared" si="3"/>
        <v>131476235</v>
      </c>
      <c r="U24" s="2">
        <f t="shared" si="3"/>
        <v>119589791</v>
      </c>
    </row>
    <row r="25" spans="2:21" x14ac:dyDescent="0.25">
      <c r="B25" t="s">
        <v>16</v>
      </c>
      <c r="C25" s="2">
        <f>C24/COUNT(C6:C23)</f>
        <v>1357.7777777777778</v>
      </c>
      <c r="D25" s="2">
        <f t="shared" ref="D25:F25" si="4">D24/COUNT(D6:D23)</f>
        <v>1042.8333333333333</v>
      </c>
      <c r="E25" s="2">
        <f t="shared" si="4"/>
        <v>821179.9444444445</v>
      </c>
      <c r="F25" s="2">
        <f t="shared" si="4"/>
        <v>635139.88888888888</v>
      </c>
      <c r="G25" s="2"/>
      <c r="H25" s="2">
        <f t="shared" ref="H25:K25" si="5">H24/COUNT(H6:H23)</f>
        <v>1342.1666666666667</v>
      </c>
      <c r="I25" s="2">
        <f t="shared" si="5"/>
        <v>11158.611111111111</v>
      </c>
      <c r="J25" s="2">
        <f t="shared" si="5"/>
        <v>820562.77777777775</v>
      </c>
      <c r="K25" s="2">
        <f t="shared" si="5"/>
        <v>6556041.666666667</v>
      </c>
      <c r="L25" s="2"/>
      <c r="M25" s="2">
        <f t="shared" ref="M25:P25" si="6">M24/COUNT(M6:M23)</f>
        <v>14813.611111111111</v>
      </c>
      <c r="N25" s="2">
        <f t="shared" si="6"/>
        <v>1054.8333333333333</v>
      </c>
      <c r="O25" s="2">
        <f t="shared" si="6"/>
        <v>8460375.222222222</v>
      </c>
      <c r="P25" s="2">
        <f t="shared" si="6"/>
        <v>626611.4444444445</v>
      </c>
      <c r="Q25" s="2"/>
      <c r="R25" s="2">
        <f t="shared" ref="R25:U25" si="7">R24/COUNT(R6:R23)</f>
        <v>12758.055555555555</v>
      </c>
      <c r="S25" s="2">
        <f t="shared" si="7"/>
        <v>11351.444444444445</v>
      </c>
      <c r="T25" s="2">
        <f t="shared" si="7"/>
        <v>7304235.277777778</v>
      </c>
      <c r="U25" s="2">
        <f t="shared" si="7"/>
        <v>6643877.277777778</v>
      </c>
    </row>
  </sheetData>
  <mergeCells count="4">
    <mergeCell ref="C3:F3"/>
    <mergeCell ref="H3:K3"/>
    <mergeCell ref="M3:P3"/>
    <mergeCell ref="R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Keren</vt:lpstr>
      <vt:lpstr>Narvik</vt:lpstr>
      <vt:lpstr>Sevastopol</vt:lpstr>
      <vt:lpstr>Smolensk</vt:lpstr>
      <vt:lpstr>Westerplatte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dcyoung</dc:creator>
  <cp:lastModifiedBy>dcyoung</cp:lastModifiedBy>
  <dcterms:created xsi:type="dcterms:W3CDTF">2015-10-22T04:40:46Z</dcterms:created>
  <dcterms:modified xsi:type="dcterms:W3CDTF">2015-10-22T20:24:03Z</dcterms:modified>
</cp:coreProperties>
</file>