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adeusz Splawinski\Desktop\"/>
    </mc:Choice>
  </mc:AlternateContent>
  <xr:revisionPtr revIDLastSave="0" documentId="13_ncr:1_{9C6F5DE8-4896-4CFF-A4F2-E45DE47C7747}" xr6:coauthVersionLast="45" xr6:coauthVersionMax="45" xr10:uidLastSave="{00000000-0000-0000-0000-000000000000}"/>
  <bookViews>
    <workbookView xWindow="2352" yWindow="144" windowWidth="19632" windowHeight="11196" tabRatio="500" xr2:uid="{00000000-000D-0000-FFFF-FFFF00000000}"/>
  </bookViews>
  <sheets>
    <sheet name="Data" sheetId="1" r:id="rId1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1" l="1"/>
  <c r="B24" i="1"/>
  <c r="B23" i="1"/>
  <c r="B22" i="1"/>
  <c r="B12" i="1"/>
  <c r="B11" i="1"/>
  <c r="B10" i="1"/>
  <c r="B9" i="1"/>
  <c r="B21" i="1"/>
  <c r="B8" i="1"/>
  <c r="B26" i="1"/>
  <c r="B20" i="1"/>
  <c r="B7" i="1"/>
  <c r="B5" i="1"/>
  <c r="B6" i="1"/>
  <c r="B17" i="1"/>
  <c r="B16" i="1"/>
  <c r="B19" i="1"/>
  <c r="B18" i="1"/>
  <c r="B13" i="1"/>
  <c r="B4" i="1"/>
  <c r="B3" i="1"/>
</calcChain>
</file>

<file path=xl/sharedStrings.xml><?xml version="1.0" encoding="utf-8"?>
<sst xmlns="http://schemas.openxmlformats.org/spreadsheetml/2006/main" count="33" uniqueCount="17">
  <si>
    <t>1-exp(-(t/17.84)^0.633)</t>
  </si>
  <si>
    <t>1-exp(-(t/2.05)^0.472)</t>
  </si>
  <si>
    <t>Month 0</t>
  </si>
  <si>
    <t>Month 1</t>
  </si>
  <si>
    <t>Month 2</t>
  </si>
  <si>
    <t>Month 3</t>
  </si>
  <si>
    <t xml:space="preserve"> </t>
  </si>
  <si>
    <t>Month 60</t>
  </si>
  <si>
    <t>% abscised</t>
  </si>
  <si>
    <t>EN</t>
  </si>
  <si>
    <t>PG</t>
  </si>
  <si>
    <t>Month 7</t>
  </si>
  <si>
    <t>Month 6 (normal)</t>
  </si>
  <si>
    <t>Month 18 (1 year delay)</t>
  </si>
  <si>
    <t>Month 30 (2 year delay)</t>
  </si>
  <si>
    <t>Month 42 (3 year delay)</t>
  </si>
  <si>
    <t>Month 54 (4 year delay)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</si>
</sst>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9"/>
  <sheetViews>
    <sheetView tabSelected="1" workbookViewId="0">
      <selection activeCell="C7" sqref="C7"/>
    </sheetView>
  </sheetViews>
  <sheetFormatPr defaultColWidth="11.19921875" defaultRowHeight="15.6" x14ac:dyDescent="0.3"/>
  <cols>
    <col min="1" max="1" width="27.09765625" customWidth="1"/>
    <col min="2" max="2" width="22.296875" customWidth="1"/>
    <col min="3" max="3" width="39.796875" customWidth="1"/>
  </cols>
  <sheetData>
    <row r="2" spans="1:4" x14ac:dyDescent="0.3">
      <c r="A2" t="s">
        <v>9</v>
      </c>
      <c r="B2" t="s">
        <v>0</v>
      </c>
      <c r="C2" t="s">
        <v>8</v>
      </c>
    </row>
    <row r="3" spans="1:4" x14ac:dyDescent="0.3">
      <c r="A3" t="s">
        <v>2</v>
      </c>
      <c r="B3">
        <f>1-EXP(-(0/17.84)^0.633)</f>
        <v>0</v>
      </c>
      <c r="C3">
        <v>0</v>
      </c>
    </row>
    <row r="4" spans="1:4" x14ac:dyDescent="0.3">
      <c r="A4" t="s">
        <v>3</v>
      </c>
      <c r="B4">
        <f>1-EXP(-1*(1/17.84)^0.633)</f>
        <v>0.14903684442082987</v>
      </c>
      <c r="C4">
        <v>15</v>
      </c>
      <c r="D4" t="s">
        <v>6</v>
      </c>
    </row>
    <row r="5" spans="1:4" x14ac:dyDescent="0.3">
      <c r="A5" t="s">
        <v>4</v>
      </c>
      <c r="B5">
        <f>1-EXP(-1*(2/17.84)^0.633)</f>
        <v>0.22141406533295471</v>
      </c>
      <c r="C5">
        <v>22</v>
      </c>
      <c r="D5" t="s">
        <v>6</v>
      </c>
    </row>
    <row r="6" spans="1:4" x14ac:dyDescent="0.3">
      <c r="A6" t="s">
        <v>5</v>
      </c>
      <c r="B6">
        <f>1-EXP(-1*(3/17.84)^0.633)</f>
        <v>0.27639371743075736</v>
      </c>
      <c r="C6">
        <v>28</v>
      </c>
      <c r="D6" t="s">
        <v>6</v>
      </c>
    </row>
    <row r="7" spans="1:4" s="1" customFormat="1" x14ac:dyDescent="0.3">
      <c r="A7" s="1" t="s">
        <v>12</v>
      </c>
      <c r="B7" s="1">
        <f>1-EXP(-1*(6/17.84)^0.633)</f>
        <v>0.39449446057086945</v>
      </c>
      <c r="C7" s="1">
        <v>40</v>
      </c>
    </row>
    <row r="8" spans="1:4" x14ac:dyDescent="0.3">
      <c r="A8" t="s">
        <v>11</v>
      </c>
      <c r="B8">
        <f>1-EXP(-1*(7/17.84)^0.633)</f>
        <v>0.42484362727685288</v>
      </c>
      <c r="C8">
        <v>43</v>
      </c>
    </row>
    <row r="9" spans="1:4" s="2" customFormat="1" x14ac:dyDescent="0.3">
      <c r="A9" s="2" t="s">
        <v>13</v>
      </c>
      <c r="B9" s="2">
        <f>1-EXP(-1*(18/17.84)^0.633)</f>
        <v>0.6341997373265662</v>
      </c>
      <c r="C9" s="2">
        <v>63</v>
      </c>
    </row>
    <row r="10" spans="1:4" s="2" customFormat="1" x14ac:dyDescent="0.3">
      <c r="A10" s="2" t="s">
        <v>14</v>
      </c>
      <c r="B10" s="2">
        <f>1-EXP(-1*(30/17.84)^0.633)</f>
        <v>0.75082106587270692</v>
      </c>
      <c r="C10" s="2">
        <v>75</v>
      </c>
    </row>
    <row r="11" spans="1:4" s="2" customFormat="1" x14ac:dyDescent="0.3">
      <c r="A11" s="2" t="s">
        <v>15</v>
      </c>
      <c r="B11" s="2">
        <f>1-EXP(-1*(42/17.84)^0.633)</f>
        <v>0.82083130191681053</v>
      </c>
      <c r="C11" s="2">
        <v>82</v>
      </c>
    </row>
    <row r="12" spans="1:4" s="2" customFormat="1" x14ac:dyDescent="0.3">
      <c r="A12" s="2" t="s">
        <v>16</v>
      </c>
      <c r="B12" s="2">
        <f>1-EXP(-1*(54/17.84)^0.633)</f>
        <v>0.86680158684000164</v>
      </c>
      <c r="C12" s="2">
        <v>87</v>
      </c>
    </row>
    <row r="13" spans="1:4" x14ac:dyDescent="0.3">
      <c r="A13" t="s">
        <v>7</v>
      </c>
      <c r="B13">
        <f>1-EXP(-1*(60/17.84)^0.633)</f>
        <v>0.88409078602748481</v>
      </c>
      <c r="C13">
        <v>88</v>
      </c>
    </row>
    <row r="15" spans="1:4" x14ac:dyDescent="0.3">
      <c r="A15" t="s">
        <v>10</v>
      </c>
      <c r="B15" t="s">
        <v>1</v>
      </c>
      <c r="C15" t="s">
        <v>8</v>
      </c>
    </row>
    <row r="16" spans="1:4" x14ac:dyDescent="0.3">
      <c r="A16" t="s">
        <v>2</v>
      </c>
      <c r="B16">
        <f>1-EXP(-1*(0/2.05)^0.472)</f>
        <v>0</v>
      </c>
      <c r="C16">
        <v>0</v>
      </c>
    </row>
    <row r="17" spans="1:3" x14ac:dyDescent="0.3">
      <c r="A17" t="s">
        <v>3</v>
      </c>
      <c r="B17">
        <f>1-EXP(-1*(1/2.05)^0.472)</f>
        <v>0.50963753409048818</v>
      </c>
      <c r="C17">
        <v>51</v>
      </c>
    </row>
    <row r="18" spans="1:3" x14ac:dyDescent="0.3">
      <c r="A18" t="s">
        <v>4</v>
      </c>
      <c r="B18">
        <f>1-EXP(-1*(2/2.05)^0.472)</f>
        <v>0.62783305267978251</v>
      </c>
      <c r="C18">
        <v>63</v>
      </c>
    </row>
    <row r="19" spans="1:3" x14ac:dyDescent="0.3">
      <c r="A19" t="s">
        <v>5</v>
      </c>
      <c r="B19">
        <f>1-EXP(-1*(3/2.05)^0.472)</f>
        <v>0.69786692599562494</v>
      </c>
      <c r="C19">
        <v>70</v>
      </c>
    </row>
    <row r="20" spans="1:3" s="1" customFormat="1" x14ac:dyDescent="0.3">
      <c r="A20" s="1" t="s">
        <v>12</v>
      </c>
      <c r="B20" s="1">
        <f>1-EXP(-1*(6/2.05)^0.472)</f>
        <v>0.80988389776101077</v>
      </c>
      <c r="C20" s="1">
        <v>81</v>
      </c>
    </row>
    <row r="21" spans="1:3" x14ac:dyDescent="0.3">
      <c r="A21" t="s">
        <v>11</v>
      </c>
      <c r="B21">
        <f>1-EXP(-1*(7/2.05)^0.472)</f>
        <v>0.83227205926494763</v>
      </c>
      <c r="C21">
        <v>83</v>
      </c>
    </row>
    <row r="22" spans="1:3" s="2" customFormat="1" x14ac:dyDescent="0.3">
      <c r="A22" s="2" t="s">
        <v>13</v>
      </c>
      <c r="B22" s="2">
        <f>1-EXP(-1*(18/2.05)^0.472)</f>
        <v>0.93847479522632216</v>
      </c>
      <c r="C22" s="2">
        <v>94</v>
      </c>
    </row>
    <row r="23" spans="1:3" s="2" customFormat="1" x14ac:dyDescent="0.3">
      <c r="A23" s="2" t="s">
        <v>14</v>
      </c>
      <c r="B23" s="2">
        <f>1-EXP(-1*(30/2.05)^0.472)</f>
        <v>0.97123426252054812</v>
      </c>
      <c r="C23" s="2">
        <v>97</v>
      </c>
    </row>
    <row r="24" spans="1:3" s="2" customFormat="1" x14ac:dyDescent="0.3">
      <c r="A24" s="2" t="s">
        <v>15</v>
      </c>
      <c r="B24" s="2">
        <f>1-EXP(-1*(42/2.05)^0.472)</f>
        <v>0.98438235008530328</v>
      </c>
      <c r="C24" s="2">
        <v>98</v>
      </c>
    </row>
    <row r="25" spans="1:3" s="2" customFormat="1" x14ac:dyDescent="0.3">
      <c r="A25" s="2" t="s">
        <v>16</v>
      </c>
      <c r="B25" s="2">
        <f>1-EXP(-1*(54/2.05)^0.472)</f>
        <v>0.99075056438688214</v>
      </c>
      <c r="C25" s="2">
        <v>99</v>
      </c>
    </row>
    <row r="26" spans="1:3" x14ac:dyDescent="0.3">
      <c r="A26" t="s">
        <v>7</v>
      </c>
      <c r="B26">
        <f>1-EXP(-1*(60/2.05)^0.472)</f>
        <v>0.99271528427380251</v>
      </c>
      <c r="C26">
        <v>99</v>
      </c>
    </row>
    <row r="28" spans="1:3" x14ac:dyDescent="0.3">
      <c r="C28" t="s">
        <v>6</v>
      </c>
    </row>
    <row r="29" spans="1:3" x14ac:dyDescent="0.3">
      <c r="C29" t="s"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Concordia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Tadeusz Splawinski</dc:creator>
  <cp:lastModifiedBy>Tadeusz Splawinski</cp:lastModifiedBy>
  <dcterms:created xsi:type="dcterms:W3CDTF">2016-08-02T16:22:26Z</dcterms:created>
  <dcterms:modified xsi:type="dcterms:W3CDTF">2020-01-24T18:54:44Z</dcterms:modified>
</cp:coreProperties>
</file>